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F&amp;O)'!$R$1:$R$374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29" i="7"/>
  <c r="K129"/>
  <c r="L69"/>
  <c r="K69"/>
  <c r="K160"/>
  <c r="M160" s="1"/>
  <c r="K162"/>
  <c r="M162" s="1"/>
  <c r="L128"/>
  <c r="K128"/>
  <c r="L19"/>
  <c r="K19"/>
  <c r="K159"/>
  <c r="M159" s="1"/>
  <c r="L72"/>
  <c r="K72"/>
  <c r="L125"/>
  <c r="K125"/>
  <c r="L126"/>
  <c r="K126"/>
  <c r="M126" s="1"/>
  <c r="K158"/>
  <c r="M158" s="1"/>
  <c r="L71"/>
  <c r="K71"/>
  <c r="L124"/>
  <c r="K124"/>
  <c r="L123"/>
  <c r="K123"/>
  <c r="L122"/>
  <c r="K122"/>
  <c r="K157"/>
  <c r="M157" s="1"/>
  <c r="K70"/>
  <c r="L70"/>
  <c r="L121"/>
  <c r="K121"/>
  <c r="L120"/>
  <c r="K120"/>
  <c r="L56"/>
  <c r="K56"/>
  <c r="L18"/>
  <c r="K18"/>
  <c r="L119"/>
  <c r="K119"/>
  <c r="L118"/>
  <c r="K118"/>
  <c r="L117"/>
  <c r="K117"/>
  <c r="L112"/>
  <c r="K112"/>
  <c r="L115"/>
  <c r="K115"/>
  <c r="L116"/>
  <c r="K116"/>
  <c r="L111"/>
  <c r="K111"/>
  <c r="L49"/>
  <c r="K49"/>
  <c r="L60"/>
  <c r="K60"/>
  <c r="L59"/>
  <c r="K59"/>
  <c r="L66"/>
  <c r="K66"/>
  <c r="L65"/>
  <c r="K65"/>
  <c r="L67"/>
  <c r="K67"/>
  <c r="L114"/>
  <c r="K114"/>
  <c r="L113"/>
  <c r="K113"/>
  <c r="L109"/>
  <c r="K109"/>
  <c r="L101"/>
  <c r="K101"/>
  <c r="L64"/>
  <c r="K64"/>
  <c r="L63"/>
  <c r="K63"/>
  <c r="L62"/>
  <c r="K62"/>
  <c r="M19" l="1"/>
  <c r="M69"/>
  <c r="M128"/>
  <c r="M129"/>
  <c r="M72"/>
  <c r="M125"/>
  <c r="M123"/>
  <c r="M71"/>
  <c r="M122"/>
  <c r="M124"/>
  <c r="M120"/>
  <c r="M18"/>
  <c r="M70"/>
  <c r="M121"/>
  <c r="M56"/>
  <c r="M66"/>
  <c r="M116"/>
  <c r="M60"/>
  <c r="M65"/>
  <c r="M119"/>
  <c r="M118"/>
  <c r="M117"/>
  <c r="M111"/>
  <c r="M112"/>
  <c r="M115"/>
  <c r="M59"/>
  <c r="M49"/>
  <c r="M114"/>
  <c r="M67"/>
  <c r="M63"/>
  <c r="M101"/>
  <c r="M113"/>
  <c r="M109"/>
  <c r="M64"/>
  <c r="M62"/>
  <c r="L55"/>
  <c r="K55"/>
  <c r="L54"/>
  <c r="K54"/>
  <c r="L173"/>
  <c r="K173"/>
  <c r="K156"/>
  <c r="M156" s="1"/>
  <c r="K155"/>
  <c r="M155" s="1"/>
  <c r="K148"/>
  <c r="K147"/>
  <c r="L108"/>
  <c r="K108"/>
  <c r="L110"/>
  <c r="K110"/>
  <c r="L107"/>
  <c r="K107"/>
  <c r="L106"/>
  <c r="K106"/>
  <c r="K154"/>
  <c r="M154" s="1"/>
  <c r="K153"/>
  <c r="M153" s="1"/>
  <c r="L105"/>
  <c r="K105"/>
  <c r="L57"/>
  <c r="K57"/>
  <c r="L61"/>
  <c r="K61"/>
  <c r="L104"/>
  <c r="K104"/>
  <c r="L172"/>
  <c r="K172"/>
  <c r="L12"/>
  <c r="K12"/>
  <c r="K152"/>
  <c r="M152" s="1"/>
  <c r="L97"/>
  <c r="K97"/>
  <c r="L58"/>
  <c r="K58"/>
  <c r="L17"/>
  <c r="K17"/>
  <c r="K149"/>
  <c r="M149" s="1"/>
  <c r="L99"/>
  <c r="K99"/>
  <c r="L100"/>
  <c r="K100"/>
  <c r="L16"/>
  <c r="K16"/>
  <c r="L98"/>
  <c r="K98"/>
  <c r="L53"/>
  <c r="K53"/>
  <c r="L38"/>
  <c r="K38"/>
  <c r="K146"/>
  <c r="M146" s="1"/>
  <c r="L52"/>
  <c r="K52"/>
  <c r="L51"/>
  <c r="K51"/>
  <c r="L50"/>
  <c r="K50"/>
  <c r="L93"/>
  <c r="K93"/>
  <c r="L15"/>
  <c r="K15"/>
  <c r="L33"/>
  <c r="K33"/>
  <c r="K145"/>
  <c r="M145" s="1"/>
  <c r="L96"/>
  <c r="K96"/>
  <c r="L46"/>
  <c r="K46"/>
  <c r="L48"/>
  <c r="K48"/>
  <c r="L41"/>
  <c r="K41"/>
  <c r="M53" l="1"/>
  <c r="M99"/>
  <c r="M106"/>
  <c r="M55"/>
  <c r="M12"/>
  <c r="M107"/>
  <c r="M172"/>
  <c r="M110"/>
  <c r="M173"/>
  <c r="M54"/>
  <c r="M97"/>
  <c r="M108"/>
  <c r="M58"/>
  <c r="M61"/>
  <c r="M104"/>
  <c r="M105"/>
  <c r="M57"/>
  <c r="M17"/>
  <c r="M16"/>
  <c r="M100"/>
  <c r="M98"/>
  <c r="M38"/>
  <c r="M48"/>
  <c r="M52"/>
  <c r="M33"/>
  <c r="M96"/>
  <c r="M50"/>
  <c r="M51"/>
  <c r="M93"/>
  <c r="M15"/>
  <c r="M46"/>
  <c r="M41"/>
  <c r="K144"/>
  <c r="M144" s="1"/>
  <c r="L94"/>
  <c r="K94"/>
  <c r="L92"/>
  <c r="K92"/>
  <c r="L95"/>
  <c r="K95"/>
  <c r="L35"/>
  <c r="K35"/>
  <c r="L42"/>
  <c r="K42"/>
  <c r="K143"/>
  <c r="M143" s="1"/>
  <c r="L45"/>
  <c r="K45"/>
  <c r="L47"/>
  <c r="K47"/>
  <c r="K142"/>
  <c r="M142" s="1"/>
  <c r="L44"/>
  <c r="K44"/>
  <c r="L91"/>
  <c r="K91"/>
  <c r="L88"/>
  <c r="K88"/>
  <c r="L14"/>
  <c r="K14"/>
  <c r="L11"/>
  <c r="K11"/>
  <c r="L43"/>
  <c r="K43"/>
  <c r="L37"/>
  <c r="K37"/>
  <c r="L90"/>
  <c r="K90"/>
  <c r="M35" l="1"/>
  <c r="M45"/>
  <c r="M11"/>
  <c r="M42"/>
  <c r="M94"/>
  <c r="M47"/>
  <c r="M43"/>
  <c r="M92"/>
  <c r="M95"/>
  <c r="M37"/>
  <c r="M88"/>
  <c r="M91"/>
  <c r="M44"/>
  <c r="M14"/>
  <c r="M90"/>
  <c r="L89"/>
  <c r="K89"/>
  <c r="L87"/>
  <c r="K87"/>
  <c r="L40"/>
  <c r="K40"/>
  <c r="K136"/>
  <c r="M136" s="1"/>
  <c r="K138"/>
  <c r="M138" s="1"/>
  <c r="K141"/>
  <c r="M141" s="1"/>
  <c r="K140"/>
  <c r="M140" s="1"/>
  <c r="L39"/>
  <c r="K39"/>
  <c r="L85"/>
  <c r="K85"/>
  <c r="M83"/>
  <c r="L83"/>
  <c r="K83"/>
  <c r="M40" l="1"/>
  <c r="M89"/>
  <c r="M87"/>
  <c r="M85"/>
  <c r="M39"/>
  <c r="L34" l="1"/>
  <c r="K34"/>
  <c r="K139"/>
  <c r="M139" s="1"/>
  <c r="L36"/>
  <c r="K36"/>
  <c r="K349"/>
  <c r="L349" s="1"/>
  <c r="L86"/>
  <c r="K86"/>
  <c r="K137"/>
  <c r="M137" s="1"/>
  <c r="L32"/>
  <c r="K32"/>
  <c r="L31"/>
  <c r="K31"/>
  <c r="M36" l="1"/>
  <c r="M31"/>
  <c r="M34"/>
  <c r="M86"/>
  <c r="M32"/>
  <c r="L13"/>
  <c r="K13"/>
  <c r="M13" l="1"/>
  <c r="L10" l="1"/>
  <c r="K10"/>
  <c r="M10" l="1"/>
  <c r="K346" l="1"/>
  <c r="L346" s="1"/>
  <c r="M7" l="1"/>
  <c r="F334" l="1"/>
  <c r="K335"/>
  <c r="L335" s="1"/>
  <c r="K326"/>
  <c r="L326" s="1"/>
  <c r="K329"/>
  <c r="L329" s="1"/>
  <c r="K337" l="1"/>
  <c r="L337" s="1"/>
  <c r="F328"/>
  <c r="F327"/>
  <c r="F325"/>
  <c r="K325" s="1"/>
  <c r="L325" s="1"/>
  <c r="F305"/>
  <c r="F257"/>
  <c r="K336" l="1"/>
  <c r="L336" s="1"/>
  <c r="K334"/>
  <c r="L334" s="1"/>
  <c r="K340"/>
  <c r="L340" s="1"/>
  <c r="K341"/>
  <c r="L341" s="1"/>
  <c r="K333"/>
  <c r="L333" s="1"/>
  <c r="K343"/>
  <c r="L343" s="1"/>
  <c r="K339"/>
  <c r="L339" s="1"/>
  <c r="K332" l="1"/>
  <c r="L332" s="1"/>
  <c r="K321"/>
  <c r="L321" s="1"/>
  <c r="K323"/>
  <c r="L323" s="1"/>
  <c r="K320"/>
  <c r="L320" s="1"/>
  <c r="K322"/>
  <c r="L322" s="1"/>
  <c r="K251"/>
  <c r="L251" s="1"/>
  <c r="K304"/>
  <c r="L304" s="1"/>
  <c r="K318"/>
  <c r="L318" s="1"/>
  <c r="K319"/>
  <c r="L319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09"/>
  <c r="L309" s="1"/>
  <c r="K307"/>
  <c r="L307" s="1"/>
  <c r="K306"/>
  <c r="L306" s="1"/>
  <c r="K305"/>
  <c r="L305" s="1"/>
  <c r="K301"/>
  <c r="L301" s="1"/>
  <c r="K300"/>
  <c r="L300" s="1"/>
  <c r="K299"/>
  <c r="L299" s="1"/>
  <c r="K296"/>
  <c r="L296" s="1"/>
  <c r="K295"/>
  <c r="L295" s="1"/>
  <c r="K294"/>
  <c r="L294" s="1"/>
  <c r="K293"/>
  <c r="L293" s="1"/>
  <c r="K292"/>
  <c r="L292" s="1"/>
  <c r="K291"/>
  <c r="L291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7"/>
  <c r="L277" s="1"/>
  <c r="K275"/>
  <c r="L275" s="1"/>
  <c r="K273"/>
  <c r="L273" s="1"/>
  <c r="K272"/>
  <c r="L272" s="1"/>
  <c r="K271"/>
  <c r="L271" s="1"/>
  <c r="K269"/>
  <c r="L269" s="1"/>
  <c r="K268"/>
  <c r="L268" s="1"/>
  <c r="K267"/>
  <c r="L267" s="1"/>
  <c r="K266"/>
  <c r="K265"/>
  <c r="L265" s="1"/>
  <c r="K264"/>
  <c r="L264" s="1"/>
  <c r="K262"/>
  <c r="L262" s="1"/>
  <c r="K261"/>
  <c r="L261" s="1"/>
  <c r="K260"/>
  <c r="L260" s="1"/>
  <c r="K259"/>
  <c r="L259" s="1"/>
  <c r="K258"/>
  <c r="L258" s="1"/>
  <c r="K257"/>
  <c r="L257" s="1"/>
  <c r="H256"/>
  <c r="K256" s="1"/>
  <c r="L256" s="1"/>
  <c r="K253"/>
  <c r="L253" s="1"/>
  <c r="K252"/>
  <c r="L252" s="1"/>
  <c r="K250"/>
  <c r="L250" s="1"/>
  <c r="K249"/>
  <c r="L249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H222"/>
  <c r="K222" s="1"/>
  <c r="L222" s="1"/>
  <c r="F221"/>
  <c r="K221" s="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D7" i="6"/>
  <c r="K6" i="4"/>
  <c r="K6" i="3"/>
  <c r="L6" i="2"/>
</calcChain>
</file>

<file path=xl/sharedStrings.xml><?xml version="1.0" encoding="utf-8"?>
<sst xmlns="http://schemas.openxmlformats.org/spreadsheetml/2006/main" count="8131" uniqueCount="3928">
  <si>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</si>
  <si>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</si>
  <si>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</si>
  <si>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</si>
  <si>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</si>
  <si>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</si>
  <si>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</si>
  <si>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</si>
  <si>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</si>
  <si>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</si>
  <si>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</si>
  <si>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</si>
  <si>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</si>
  <si>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</si>
  <si>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</si>
  <si>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</si>
  <si>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</si>
  <si>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</si>
  <si>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</si>
  <si>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</si>
  <si>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</si>
  <si>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</si>
  <si>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</si>
  <si>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</si>
  <si>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</si>
  <si>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</si>
  <si>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</si>
  <si>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</si>
  <si>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</si>
  <si>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</si>
  <si>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</si>
  <si>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</si>
  <si>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</si>
  <si>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</si>
  <si>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</si>
  <si>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</si>
  <si>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</si>
  <si>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</si>
  <si>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</si>
  <si>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</si>
  <si>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</si>
  <si>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</si>
  <si>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</si>
  <si>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</si>
  <si>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</si>
  <si>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</si>
  <si>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</si>
  <si>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</si>
  <si>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</si>
  <si>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</si>
  <si>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</si>
  <si>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</si>
  <si>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</si>
  <si>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</si>
  <si>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</si>
  <si>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</si>
  <si>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</si>
  <si>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</si>
  <si>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</si>
  <si>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</si>
  <si>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</si>
  <si>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</si>
  <si>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</si>
  <si>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</si>
  <si>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</si>
  <si>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</si>
  <si>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</si>
  <si>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</si>
  <si>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</si>
  <si>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</si>
  <si>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</si>
  <si>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</si>
  <si>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</si>
  <si>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</si>
  <si>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</si>
  <si>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</si>
  <si>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</si>
  <si>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</si>
  <si>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</si>
  <si>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</si>
  <si>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</si>
  <si>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</si>
  <si>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</si>
  <si>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</si>
  <si>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</si>
  <si>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</si>
  <si>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</si>
  <si>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</si>
  <si>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</si>
  <si>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</si>
  <si>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</si>
  <si>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</si>
  <si>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</si>
  <si>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</si>
  <si>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</si>
  <si>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</si>
  <si>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</si>
  <si>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</si>
  <si>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</si>
  <si>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</si>
  <si>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</si>
  <si>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</si>
  <si>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</si>
  <si>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</si>
  <si>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</si>
  <si>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</si>
  <si>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</si>
  <si>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</si>
  <si>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</si>
  <si>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</si>
  <si>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</si>
  <si>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</si>
  <si>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</si>
  <si>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</si>
  <si>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</si>
  <si>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</si>
  <si>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</si>
  <si>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</si>
  <si>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</si>
  <si>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</si>
  <si>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</si>
  <si>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</si>
  <si>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</si>
  <si>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</si>
  <si>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</si>
  <si>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</si>
  <si>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</si>
  <si>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</si>
  <si>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</si>
  <si>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</si>
  <si>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</si>
  <si>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</si>
  <si>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</si>
  <si>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</si>
  <si>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</si>
  <si>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</si>
  <si>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</si>
  <si>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</si>
  <si>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</si>
  <si>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</si>
  <si>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</si>
  <si>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</si>
  <si>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</si>
  <si>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</si>
  <si>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</si>
  <si>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</si>
  <si>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</si>
  <si>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</si>
  <si>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</si>
  <si>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</si>
  <si>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</si>
  <si>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</si>
  <si>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</si>
  <si>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</si>
  <si>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</si>
  <si>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</si>
  <si>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</si>
  <si>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</si>
  <si>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</si>
  <si>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</si>
  <si>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</si>
  <si>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</si>
  <si>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</si>
  <si>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</si>
  <si>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</si>
  <si>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</si>
  <si>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</si>
  <si>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</si>
  <si>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</si>
  <si>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</si>
  <si>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</si>
  <si>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</si>
  <si>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</si>
  <si>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</si>
  <si>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</si>
  <si>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</si>
  <si>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</si>
  <si>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</si>
  <si>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</si>
  <si>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</si>
  <si>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</si>
  <si>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</si>
  <si>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</si>
  <si>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</si>
  <si>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</si>
  <si>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</si>
  <si>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</si>
  <si>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</si>
  <si>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</si>
  <si>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</si>
  <si>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</si>
  <si>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</si>
  <si>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</si>
  <si>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</si>
  <si>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</si>
  <si>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</si>
  <si>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</si>
  <si>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</si>
  <si>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</si>
  <si>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</si>
  <si>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</si>
  <si>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</si>
  <si>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</si>
  <si>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</si>
  <si>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</si>
  <si>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</si>
  <si>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</si>
  <si>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</si>
  <si>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</si>
  <si>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</si>
  <si>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</si>
  <si>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</si>
  <si>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</si>
  <si>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</si>
  <si>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</si>
  <si>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</si>
  <si>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</si>
  <si>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</si>
  <si>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</si>
  <si>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</si>
  <si>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</si>
  <si>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</si>
  <si>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</si>
  <si>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</si>
  <si>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</si>
  <si>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</si>
  <si>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</si>
  <si>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</si>
  <si>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</si>
  <si>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</si>
  <si>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</si>
  <si>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</si>
  <si>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</si>
  <si>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</si>
  <si>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</si>
  <si>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</si>
  <si>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</si>
  <si>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</si>
  <si>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</si>
  <si>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</si>
  <si>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</si>
  <si>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</si>
  <si>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</si>
  <si>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</si>
  <si>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</si>
  <si>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</si>
  <si>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</si>
  <si>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</si>
  <si>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</si>
  <si>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</si>
  <si>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</si>
  <si>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</si>
  <si>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</si>
  <si>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</si>
  <si>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</si>
  <si>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</si>
  <si>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</si>
  <si>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</si>
  <si>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</si>
  <si>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</si>
  <si>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</si>
  <si>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</si>
  <si>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</si>
  <si>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</si>
  <si>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</si>
  <si>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</si>
  <si>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</si>
  <si>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</si>
  <si>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</si>
  <si>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</si>
  <si>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</si>
  <si>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</si>
  <si>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</si>
  <si>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</si>
  <si>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</si>
  <si>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</si>
  <si>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</si>
  <si>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</si>
  <si>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</si>
  <si>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</si>
  <si>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</si>
  <si>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</si>
  <si>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</si>
  <si>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</si>
  <si>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</si>
  <si>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</si>
  <si>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</si>
  <si>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</si>
  <si>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</si>
  <si>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</si>
  <si>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</si>
  <si>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</si>
  <si>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</si>
  <si>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</si>
  <si>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</si>
  <si>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</si>
  <si>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</si>
  <si>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</si>
  <si>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</si>
  <si>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</si>
  <si>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</si>
  <si>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</si>
  <si>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</si>
  <si>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</si>
  <si>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</si>
  <si>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</si>
  <si>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</si>
  <si>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</si>
  <si>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</si>
  <si>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</si>
  <si>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</si>
  <si>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</si>
  <si>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</si>
  <si>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</si>
  <si>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</si>
  <si>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</si>
  <si>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</si>
  <si>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</si>
  <si>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</si>
  <si>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</si>
  <si>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</si>
  <si>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</si>
  <si>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</si>
  <si>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</si>
  <si>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</si>
  <si>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</si>
  <si>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</si>
  <si>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</si>
  <si>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</si>
  <si>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</si>
  <si>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</si>
  <si>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</si>
  <si>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</si>
  <si>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</si>
  <si>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</si>
  <si>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</si>
  <si>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</si>
  <si>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</si>
  <si>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</si>
  <si>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</si>
  <si>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</si>
  <si>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</si>
  <si>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</si>
  <si>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</si>
  <si>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</si>
  <si>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</si>
  <si>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</si>
  <si>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</si>
  <si>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</si>
  <si>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</si>
  <si>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</si>
  <si>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</si>
  <si>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</si>
  <si>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</si>
  <si>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</si>
  <si>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</si>
  <si>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</si>
  <si>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</si>
  <si>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</si>
  <si>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</si>
  <si>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</si>
  <si>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</si>
  <si>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</si>
  <si>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</si>
  <si>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</si>
  <si>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</si>
  <si>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</si>
  <si>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</si>
  <si>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</si>
  <si>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</si>
  <si>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</si>
  <si>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</si>
  <si>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</si>
  <si>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</si>
  <si>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</si>
  <si>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</si>
  <si>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</si>
  <si>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</si>
  <si>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</si>
  <si>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</si>
  <si>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</si>
  <si>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</si>
  <si>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</si>
  <si>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</si>
  <si>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</si>
  <si>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</si>
  <si>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</si>
  <si>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</si>
  <si>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</si>
  <si>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</si>
  <si>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</si>
  <si>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</si>
  <si>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</si>
  <si>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</si>
  <si>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</si>
  <si>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</si>
  <si>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</si>
  <si>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</si>
  <si>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</si>
  <si>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</si>
  <si>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</si>
  <si>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</si>
  <si>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</si>
  <si>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</si>
  <si>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</si>
  <si>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</si>
  <si>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</si>
  <si>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</si>
  <si>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</si>
  <si>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</si>
  <si>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</si>
  <si>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</si>
  <si>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</si>
  <si>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</si>
  <si>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</si>
  <si>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</si>
  <si>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</si>
  <si>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</si>
  <si>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</si>
  <si>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</si>
  <si>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</si>
  <si>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</si>
  <si>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</si>
  <si>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</si>
  <si>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</si>
  <si>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</si>
  <si>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</si>
  <si>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</si>
  <si>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</si>
  <si>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</si>
  <si>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</si>
  <si>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</si>
  <si>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</si>
  <si>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</si>
  <si>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</si>
  <si>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</si>
  <si>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</si>
  <si>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</si>
  <si>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</si>
  <si>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</si>
  <si>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</si>
  <si>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</si>
  <si>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</si>
  <si>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</si>
  <si>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</si>
  <si>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</si>
  <si>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</si>
  <si>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</si>
  <si>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</si>
  <si>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</si>
  <si>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</si>
  <si>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</si>
  <si>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</si>
  <si>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</si>
  <si>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</si>
  <si>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</si>
  <si>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</si>
  <si>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</si>
  <si>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</si>
  <si>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</si>
  <si>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</si>
  <si>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</si>
  <si>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</si>
  <si>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</si>
  <si>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</si>
  <si>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</si>
  <si>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</si>
  <si>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</si>
  <si>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</si>
  <si>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</si>
  <si>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</si>
  <si>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</si>
  <si>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</si>
  <si>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</si>
  <si>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</si>
  <si>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</si>
  <si>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</si>
  <si>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</si>
  <si>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</si>
  <si>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</si>
  <si>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</si>
  <si>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</si>
  <si>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</si>
  <si>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</si>
  <si>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</si>
  <si>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</si>
  <si>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</si>
  <si>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</si>
  <si>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</si>
  <si>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</si>
  <si>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</si>
  <si>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</si>
  <si>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</si>
  <si>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</si>
  <si>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</si>
  <si>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</si>
  <si>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</si>
  <si>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</si>
  <si>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</si>
  <si>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</si>
  <si>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</si>
  <si>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</si>
  <si>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</si>
  <si>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</si>
  <si>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</si>
  <si>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</si>
  <si>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</si>
  <si>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</si>
  <si>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</si>
  <si>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</si>
  <si>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</si>
  <si>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</si>
  <si>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</si>
  <si>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</si>
  <si>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</si>
  <si>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</si>
  <si>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</si>
  <si>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</si>
  <si>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</si>
  <si>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</si>
  <si>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</si>
  <si>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</si>
  <si>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</si>
  <si>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</si>
  <si>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</si>
  <si>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</si>
  <si>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</si>
  <si>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</si>
  <si>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</si>
  <si>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</si>
  <si>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</si>
  <si>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</si>
  <si>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</si>
  <si>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</si>
  <si>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</si>
  <si>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</si>
  <si>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</si>
  <si>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</si>
  <si>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</si>
  <si>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</si>
  <si>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</si>
  <si>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</si>
  <si>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</si>
  <si>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</si>
  <si>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</si>
  <si>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</si>
  <si>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</si>
  <si>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</si>
  <si>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</si>
  <si>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</si>
  <si>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</si>
  <si>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</si>
  <si>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</si>
  <si>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</si>
  <si>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</si>
  <si>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</si>
  <si>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</si>
  <si>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</si>
  <si>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</si>
  <si>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</si>
  <si>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</si>
  <si>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</si>
  <si>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</si>
  <si>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</si>
  <si>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</si>
  <si>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</si>
  <si>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</si>
  <si>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</si>
  <si>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</si>
  <si>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</si>
  <si>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</si>
  <si>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</si>
  <si>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</si>
  <si>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</si>
  <si>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</si>
  <si>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</si>
  <si>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</si>
  <si>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</si>
  <si>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</si>
  <si>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</si>
  <si>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</si>
  <si>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</si>
  <si>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</si>
  <si>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</si>
  <si>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</si>
  <si>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</si>
  <si>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</si>
  <si>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</si>
  <si>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</si>
  <si>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</si>
  <si>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</si>
  <si>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</si>
  <si>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</si>
  <si>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</si>
  <si>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</si>
  <si>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</si>
  <si>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</si>
  <si>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</si>
  <si>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</si>
  <si>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</si>
  <si>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</si>
  <si>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</si>
  <si>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</si>
  <si>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</si>
  <si>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</si>
  <si>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</si>
  <si>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</si>
  <si>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</si>
  <si>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</si>
  <si>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</si>
  <si>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</si>
  <si>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</si>
  <si>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</si>
  <si>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</si>
  <si>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</si>
  <si>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</si>
  <si>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</si>
  <si>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</si>
  <si>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</si>
  <si>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</si>
  <si>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</si>
  <si>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</si>
  <si>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</si>
  <si>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</si>
  <si>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</si>
  <si>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</si>
  <si>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</si>
  <si>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</si>
  <si>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</si>
  <si>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</si>
  <si>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</si>
  <si>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</si>
  <si>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</si>
  <si>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</si>
  <si>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</si>
  <si>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</si>
  <si>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</si>
  <si>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</si>
  <si>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</si>
  <si>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</si>
  <si>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</si>
  <si>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</si>
  <si>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</si>
  <si>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</si>
  <si>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</si>
  <si>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</si>
  <si>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</si>
  <si>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</si>
  <si>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</si>
  <si>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</si>
  <si>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</si>
  <si>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</si>
  <si>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</si>
  <si>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</si>
  <si>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</si>
  <si>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</si>
  <si>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</si>
  <si>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</si>
  <si>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</si>
  <si>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</si>
  <si>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</si>
  <si>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</si>
  <si>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</si>
  <si>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</si>
  <si>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</si>
  <si>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</si>
  <si>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</si>
  <si>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</si>
  <si>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</si>
  <si>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</si>
  <si>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</si>
  <si>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</si>
  <si>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</si>
  <si>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</si>
  <si>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</si>
  <si>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</si>
  <si>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</si>
  <si>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</si>
  <si>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</si>
  <si>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</si>
  <si>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</si>
  <si>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</si>
  <si>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</si>
  <si>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</si>
  <si>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</si>
  <si>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</si>
  <si>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</si>
  <si>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</si>
  <si>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</si>
  <si>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</si>
  <si>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</si>
  <si>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</si>
  <si>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</si>
  <si>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</si>
  <si>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</si>
  <si>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</si>
  <si>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</si>
  <si>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</si>
  <si>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</si>
  <si>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</si>
  <si>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</si>
  <si>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</si>
  <si>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</si>
  <si>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</si>
  <si>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</si>
  <si>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</si>
  <si>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</si>
  <si>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</si>
  <si>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</si>
  <si>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</si>
  <si>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</si>
  <si>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</si>
  <si>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</si>
  <si>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</si>
  <si>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</si>
  <si>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</si>
  <si>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</si>
  <si>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</si>
  <si>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</si>
  <si>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</si>
  <si>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</si>
  <si>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</si>
  <si>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</si>
  <si>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</si>
  <si>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</si>
  <si>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</si>
  <si>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</si>
  <si>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</si>
  <si>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</si>
  <si>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</si>
  <si>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</si>
  <si>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</si>
  <si>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</si>
  <si>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</si>
  <si>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</si>
  <si>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</si>
  <si>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</si>
  <si>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</si>
  <si>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</si>
  <si>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</si>
  <si>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</si>
  <si>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</si>
  <si>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</si>
  <si>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</si>
  <si>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</si>
  <si>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</si>
  <si>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</si>
  <si>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</si>
  <si>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</si>
  <si>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</si>
  <si>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</si>
  <si>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</si>
  <si>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</si>
  <si>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</si>
  <si>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</si>
  <si>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</si>
  <si>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</si>
  <si>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</si>
  <si>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</si>
  <si>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</si>
  <si>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</si>
  <si>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</si>
  <si>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</si>
  <si>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</si>
  <si>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</si>
  <si>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</si>
  <si>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</si>
  <si>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</si>
  <si>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</si>
  <si>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</si>
  <si>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</si>
  <si>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</si>
  <si>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</si>
  <si>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</si>
  <si>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</si>
  <si>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</si>
  <si>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</si>
  <si>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</si>
  <si>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</si>
  <si>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</si>
  <si>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</si>
  <si>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</si>
  <si>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</si>
  <si>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</si>
  <si>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</si>
  <si>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</si>
  <si>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</si>
  <si>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</si>
  <si>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</si>
  <si>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</si>
  <si>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</si>
  <si>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</si>
  <si>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</si>
  <si>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</si>
  <si>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</si>
  <si>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</si>
  <si>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</si>
  <si>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</si>
  <si>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</si>
  <si>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</si>
  <si>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</si>
  <si>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</si>
  <si>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</si>
  <si>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</si>
  <si>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</si>
  <si>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</si>
  <si>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</si>
  <si>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</si>
  <si>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</si>
  <si>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</si>
  <si>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</si>
  <si>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</si>
  <si>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</si>
  <si>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</si>
  <si>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</si>
  <si>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</si>
  <si>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</si>
  <si>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</si>
  <si>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</si>
  <si>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</si>
  <si>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</si>
  <si>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</si>
  <si>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</si>
  <si>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</si>
  <si>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</si>
  <si>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</si>
  <si>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</si>
  <si>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</si>
  <si>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</si>
  <si>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</si>
  <si>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</si>
  <si>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</si>
  <si>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</si>
  <si>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</si>
  <si>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</si>
  <si>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</si>
  <si>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</si>
  <si>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</si>
  <si>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</si>
  <si>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</si>
  <si>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</si>
  <si>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</si>
  <si>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</si>
  <si>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</si>
  <si>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</si>
  <si>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</si>
  <si>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</si>
  <si>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</si>
  <si>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</si>
  <si>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</si>
  <si>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</si>
  <si>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</si>
  <si>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</si>
  <si>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</si>
  <si>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</si>
  <si>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</si>
  <si>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</si>
  <si>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</si>
  <si>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</si>
  <si>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</si>
  <si>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</si>
  <si>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</si>
  <si>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</si>
  <si>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</si>
  <si>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</si>
  <si>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</si>
  <si>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</si>
  <si>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</si>
  <si>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</si>
  <si>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</si>
  <si>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</si>
  <si>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</si>
  <si>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</si>
  <si>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</si>
  <si>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</si>
  <si>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</si>
  <si>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</si>
  <si>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</si>
  <si>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</si>
  <si>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</si>
  <si>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</si>
  <si>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</si>
  <si>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</si>
  <si>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</si>
  <si>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</si>
  <si>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</si>
  <si>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</si>
  <si>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</si>
  <si>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</si>
  <si>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</si>
  <si>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</si>
  <si>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</si>
  <si>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</si>
  <si>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</si>
  <si>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</si>
  <si>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</si>
  <si>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</si>
  <si>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</si>
  <si>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</si>
  <si>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</si>
  <si>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</si>
  <si>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</si>
  <si>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</si>
  <si>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</si>
  <si>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</si>
  <si>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</si>
  <si>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</si>
  <si>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</si>
  <si>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</si>
  <si>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</si>
  <si>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</si>
  <si>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</si>
  <si>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</si>
  <si>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</si>
  <si>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</si>
  <si>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</si>
  <si>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</si>
  <si>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</si>
  <si>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</si>
  <si>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</si>
  <si>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</si>
  <si>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</si>
  <si>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</si>
  <si>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</si>
  <si>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</si>
  <si>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</si>
  <si>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</si>
  <si>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</si>
  <si>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</si>
  <si>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</si>
  <si>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</si>
  <si>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</si>
  <si>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</si>
  <si>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</si>
  <si>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</si>
  <si>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</si>
  <si>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</si>
  <si>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</si>
  <si>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</si>
  <si>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</si>
  <si>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</si>
  <si>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</si>
  <si>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</si>
  <si>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</si>
  <si>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</si>
  <si>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</si>
  <si>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</si>
  <si>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</si>
  <si>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</si>
  <si>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</si>
  <si>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</si>
  <si>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</si>
  <si>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</si>
  <si>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</si>
  <si>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</si>
  <si>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</si>
  <si>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</si>
  <si>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</si>
  <si>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</si>
  <si>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</si>
  <si>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</si>
  <si>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</si>
  <si>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</si>
  <si>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</si>
  <si>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</si>
  <si>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</si>
  <si>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</si>
  <si>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</si>
  <si>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</si>
  <si>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</si>
  <si>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</si>
  <si>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</si>
  <si>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</si>
  <si>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</si>
  <si>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</si>
  <si>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</si>
  <si>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</si>
  <si>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</si>
  <si>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</si>
  <si>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</si>
  <si>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</si>
  <si>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</si>
  <si>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</si>
  <si>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</si>
  <si>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</si>
  <si>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</si>
  <si>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</si>
  <si>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</si>
  <si>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</si>
  <si>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</si>
  <si>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</si>
  <si>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</si>
  <si>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</si>
  <si>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</si>
  <si>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</si>
  <si>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</si>
  <si>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</si>
  <si>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</si>
  <si>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</si>
  <si>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</si>
  <si>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</si>
  <si>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</si>
  <si>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</si>
  <si>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</si>
  <si>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</si>
  <si>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</si>
  <si>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</si>
  <si>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</si>
  <si>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</si>
  <si>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</si>
  <si>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</si>
  <si>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</si>
  <si>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</si>
  <si>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</si>
  <si>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</si>
  <si>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</si>
  <si>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</si>
  <si>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</si>
  <si>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</si>
  <si>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</si>
  <si>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</si>
  <si>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</si>
  <si>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</si>
  <si>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</si>
  <si>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</si>
  <si>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</si>
  <si>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</si>
  <si>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</si>
  <si>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</si>
  <si>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</si>
  <si>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</si>
  <si>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</si>
  <si>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</si>
  <si>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</si>
  <si>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</si>
  <si>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</si>
  <si>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</si>
  <si>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</si>
  <si>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</si>
  <si>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</si>
  <si>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</si>
  <si>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</si>
  <si>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</si>
  <si>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</si>
  <si>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</si>
  <si>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</si>
  <si>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</si>
  <si>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</si>
  <si>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</si>
  <si>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</si>
  <si>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</si>
  <si>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</si>
  <si>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</si>
  <si>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</si>
  <si>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</si>
  <si>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</si>
  <si>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</si>
  <si>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</si>
  <si>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</si>
  <si>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</si>
  <si>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</si>
  <si>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</si>
  <si>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</si>
  <si>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</si>
  <si>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</si>
  <si>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</si>
  <si>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</si>
  <si>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</si>
  <si>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</si>
  <si>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</si>
  <si>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</si>
  <si>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</si>
  <si>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</si>
  <si>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</si>
  <si>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</si>
  <si>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</si>
  <si>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</si>
  <si>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</si>
  <si>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</si>
  <si>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</si>
  <si>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</si>
  <si>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</si>
  <si>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</si>
  <si>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</si>
  <si>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</si>
  <si>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</si>
  <si>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</si>
  <si>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</si>
  <si>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</si>
  <si>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</si>
  <si>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</si>
  <si>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</si>
  <si>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</si>
  <si>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</si>
  <si>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</si>
  <si>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</si>
  <si>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</si>
  <si>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</si>
  <si>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</si>
  <si>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</si>
  <si>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</si>
  <si>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</si>
  <si>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</si>
  <si>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</si>
  <si>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</si>
  <si>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</si>
  <si>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</si>
  <si>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</si>
  <si>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</si>
  <si>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</si>
  <si>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</si>
  <si>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</si>
  <si>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</si>
  <si>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</si>
  <si>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</si>
  <si>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</si>
  <si>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</si>
  <si>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</si>
  <si>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</si>
  <si>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</si>
  <si>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</si>
  <si>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</si>
  <si>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</si>
  <si>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</si>
  <si>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</si>
  <si>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</si>
  <si>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</si>
  <si>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</si>
  <si>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</si>
  <si>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</si>
  <si>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</si>
  <si>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</si>
  <si>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</si>
  <si>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</si>
  <si>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</si>
  <si>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</si>
  <si>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</si>
  <si>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</si>
  <si>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</si>
  <si>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</si>
  <si>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</si>
  <si>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</si>
  <si>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</si>
  <si>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</si>
  <si>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</si>
  <si>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</si>
  <si>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</si>
  <si>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</si>
  <si>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</si>
  <si>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</si>
  <si>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</si>
  <si>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</si>
  <si>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</si>
  <si>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</si>
  <si>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</si>
  <si>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</si>
  <si>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</si>
  <si>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</si>
  <si>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</si>
  <si>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</si>
  <si>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</si>
  <si>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</si>
  <si>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</si>
  <si>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</si>
  <si>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</si>
  <si>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</si>
  <si>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</si>
  <si>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</si>
  <si>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</si>
  <si>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</si>
  <si>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</si>
  <si>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</si>
  <si>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</si>
  <si>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</si>
  <si>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</si>
  <si>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</si>
  <si>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</si>
  <si>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</si>
  <si>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</si>
  <si>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</si>
  <si>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</si>
  <si>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</si>
  <si>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</si>
  <si>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</si>
  <si>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</si>
  <si>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</si>
  <si>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</si>
  <si>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</si>
  <si>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</si>
  <si>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</si>
  <si>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</si>
  <si>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</si>
  <si>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</si>
  <si>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</si>
  <si>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</si>
  <si>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</si>
  <si>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</si>
  <si>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</si>
  <si>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</si>
  <si>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</si>
  <si>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</si>
  <si>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</si>
  <si>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</si>
  <si>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</si>
  <si>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</si>
  <si>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</si>
  <si>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</si>
  <si>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</si>
  <si>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</si>
  <si>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</si>
  <si>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</si>
  <si>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</si>
  <si>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</si>
  <si>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</si>
  <si>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</si>
  <si>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</si>
  <si>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</si>
  <si>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</si>
  <si>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</si>
  <si>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</si>
  <si>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</si>
  <si>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</si>
  <si>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</si>
  <si>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</si>
  <si>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</si>
  <si>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</si>
  <si>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</si>
  <si>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</si>
  <si>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</si>
  <si>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</si>
  <si>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</si>
  <si>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</si>
  <si>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</si>
  <si>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</si>
  <si>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</si>
  <si>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</si>
  <si>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</si>
  <si>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</si>
  <si>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</si>
  <si>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</si>
  <si>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</si>
  <si>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</si>
  <si>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</si>
  <si>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</si>
  <si>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</si>
  <si>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</si>
  <si>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</si>
  <si>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</si>
  <si>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</si>
  <si>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</si>
  <si>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</si>
  <si>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</si>
  <si>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</si>
  <si>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</si>
  <si>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</si>
  <si>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</si>
  <si>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</si>
  <si>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</si>
  <si>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</si>
  <si>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</si>
  <si>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</si>
  <si>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</si>
  <si>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</si>
  <si>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</si>
  <si>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</si>
  <si>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</si>
  <si>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</si>
  <si>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</si>
  <si>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</si>
  <si>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</si>
  <si>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</si>
  <si>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</si>
  <si>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</si>
  <si>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</si>
  <si>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</si>
  <si>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</si>
  <si>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</si>
  <si>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</si>
  <si>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</si>
  <si>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</si>
  <si>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</si>
  <si>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</si>
  <si>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</si>
  <si>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</si>
  <si>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</si>
  <si>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</si>
  <si>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</si>
  <si>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</si>
  <si>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</si>
  <si>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</si>
  <si>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</si>
  <si>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</si>
  <si>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</si>
  <si>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</si>
  <si>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</si>
  <si>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</si>
  <si>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</si>
  <si>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</si>
  <si>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</si>
  <si>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</si>
  <si>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</si>
  <si>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</si>
  <si>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</si>
  <si>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</si>
  <si>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</si>
  <si>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</si>
  <si>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</si>
  <si>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</si>
  <si>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</si>
  <si>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</si>
  <si>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</si>
  <si>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</si>
  <si>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</si>
  <si>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</si>
  <si>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</si>
  <si>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</si>
  <si>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</si>
  <si>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</si>
  <si>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</si>
  <si>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</si>
  <si>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</si>
  <si>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</si>
  <si>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</si>
  <si>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</si>
  <si>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</si>
  <si>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</si>
  <si>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</si>
  <si>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</si>
  <si>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</si>
  <si>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</si>
  <si>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</si>
  <si>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</si>
  <si>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</si>
  <si>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</si>
  <si>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</si>
  <si>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</si>
  <si>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</si>
  <si>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</si>
  <si>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</si>
  <si>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</si>
  <si>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</si>
  <si>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</si>
  <si>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</si>
  <si>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</si>
  <si>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</si>
  <si>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</si>
  <si>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</si>
  <si>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</si>
  <si>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</si>
  <si>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</si>
  <si>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</si>
  <si>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</si>
  <si>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</si>
  <si>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</si>
  <si>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</si>
  <si>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</si>
  <si>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</si>
  <si>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</si>
  <si>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</si>
  <si>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</si>
  <si>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</si>
  <si>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</si>
  <si>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</si>
  <si>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</si>
  <si>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</si>
  <si>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</si>
  <si>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</si>
  <si>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</si>
  <si>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</si>
  <si>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</si>
  <si>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</si>
  <si>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</si>
  <si>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</si>
  <si>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</si>
  <si>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</si>
  <si>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</si>
  <si>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</si>
  <si>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</si>
  <si>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</si>
  <si>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</si>
  <si>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</si>
  <si>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</si>
  <si>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</si>
  <si>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</si>
  <si>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</si>
  <si>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</si>
  <si>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</si>
  <si>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</si>
  <si>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</si>
  <si>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</si>
  <si>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</si>
  <si>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</si>
  <si>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</si>
  <si>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</si>
  <si>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</si>
  <si>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</si>
  <si>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</si>
  <si>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</si>
  <si>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</si>
  <si>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</si>
  <si>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</si>
  <si>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</si>
  <si>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</si>
  <si>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</si>
  <si>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</si>
  <si>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</si>
  <si>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</si>
  <si>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</si>
  <si>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</si>
  <si>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</si>
  <si>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</si>
  <si>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</si>
  <si>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</si>
  <si>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</si>
  <si>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</si>
  <si>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</si>
  <si>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</si>
  <si>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</si>
  <si>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</si>
  <si>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</si>
  <si>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</si>
  <si>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</si>
  <si>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</si>
  <si>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</si>
  <si>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</si>
  <si>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</si>
  <si>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</si>
  <si>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</si>
  <si>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</si>
  <si>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</si>
  <si>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</si>
  <si>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</si>
  <si>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</si>
  <si>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</si>
  <si>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</si>
  <si>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</si>
  <si>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</si>
  <si>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</si>
  <si>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</si>
  <si>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</si>
  <si>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</si>
  <si>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</si>
  <si>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</si>
  <si>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</si>
  <si>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</si>
  <si>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</si>
  <si>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</si>
  <si>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</si>
  <si>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</si>
  <si>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</si>
  <si>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</si>
  <si>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</si>
  <si>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</si>
  <si>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</si>
  <si>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</si>
  <si>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</si>
  <si>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</si>
  <si>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</si>
  <si>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</si>
  <si>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</si>
  <si>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</si>
  <si>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</si>
  <si>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</si>
  <si>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</si>
  <si>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</si>
  <si>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</si>
  <si>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</si>
  <si>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</si>
  <si>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</si>
  <si>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</si>
  <si>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</si>
  <si>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</si>
  <si>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</si>
  <si>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</si>
  <si>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</si>
  <si>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</si>
  <si>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</si>
  <si>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</si>
  <si>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</si>
  <si>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</si>
  <si>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</si>
  <si>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</si>
  <si>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</si>
  <si>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</si>
  <si>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</si>
  <si>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</si>
  <si>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</si>
  <si>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</si>
  <si>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</si>
  <si>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</si>
  <si>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</si>
  <si>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</si>
  <si>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</si>
  <si>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</si>
  <si>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</si>
  <si>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</si>
  <si>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</si>
  <si>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</si>
  <si>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</si>
  <si>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</si>
  <si>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</si>
  <si>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</si>
  <si>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</si>
  <si>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</si>
  <si>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</si>
  <si>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</si>
  <si>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</si>
  <si>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</si>
  <si>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</si>
  <si>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</si>
  <si>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</si>
  <si>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</si>
  <si>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</si>
  <si>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</si>
  <si>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</si>
  <si>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</si>
  <si>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</si>
  <si>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</si>
  <si>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</si>
  <si>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</si>
  <si>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</si>
  <si>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</si>
  <si>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</si>
  <si>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</si>
  <si>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</si>
  <si>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</si>
  <si>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</si>
  <si>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</si>
  <si>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</si>
  <si>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</si>
  <si>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</si>
  <si>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</si>
  <si>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</si>
  <si>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</si>
  <si>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</si>
  <si>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</si>
  <si>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</si>
  <si>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</si>
  <si>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</si>
  <si>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</si>
  <si>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</si>
  <si>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</si>
  <si>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</si>
  <si>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</si>
  <si>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</si>
  <si>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</si>
  <si>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</si>
  <si>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</si>
  <si>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</si>
  <si>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</si>
  <si>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</si>
  <si>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</si>
  <si>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</si>
  <si>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</si>
  <si>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</si>
  <si>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</si>
  <si>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</si>
  <si>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</si>
  <si>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</si>
  <si>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</si>
  <si>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</si>
  <si>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</si>
  <si>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</si>
  <si>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</si>
  <si>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</si>
  <si>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</si>
  <si>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</si>
  <si>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</si>
  <si>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</si>
  <si>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</si>
  <si>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</si>
  <si>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</si>
  <si>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</si>
  <si>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</si>
  <si>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</si>
  <si>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</si>
  <si>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</si>
  <si>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</si>
  <si>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</si>
  <si>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</si>
  <si>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</si>
  <si>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</si>
  <si>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</si>
  <si>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</si>
  <si>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</si>
  <si>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</si>
  <si>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</si>
  <si>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</si>
  <si>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</si>
  <si>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</si>
  <si>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</si>
  <si>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</si>
  <si>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</si>
  <si>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</si>
  <si>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</si>
  <si>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</si>
  <si>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</si>
  <si>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</si>
  <si>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</si>
  <si>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</si>
  <si>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</si>
  <si>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</si>
  <si>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</si>
  <si>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</si>
  <si>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</si>
  <si>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</si>
  <si>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</si>
  <si>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</si>
  <si>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</si>
  <si>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</si>
  <si>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</si>
  <si>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</si>
  <si>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</si>
  <si>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</si>
  <si>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</si>
  <si>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</si>
  <si>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</si>
  <si>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</si>
  <si>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</si>
  <si>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</si>
  <si>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</si>
  <si>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</si>
  <si>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</si>
  <si>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</si>
  <si>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</si>
  <si>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</si>
  <si>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</si>
  <si>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</si>
  <si>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</si>
  <si>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</si>
  <si>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</si>
  <si>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</si>
  <si>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</si>
  <si>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</si>
  <si>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</si>
  <si>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</si>
  <si>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</si>
  <si>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</si>
  <si>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</si>
  <si>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</si>
  <si>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</si>
  <si>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</si>
  <si>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</si>
  <si>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</si>
  <si>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</si>
  <si>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</si>
  <si>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</si>
  <si>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</si>
  <si>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</si>
  <si>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</si>
  <si>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</si>
  <si>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</si>
  <si>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</si>
  <si>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</si>
  <si>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</si>
  <si>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</si>
  <si>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</si>
  <si>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</si>
  <si>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</si>
  <si>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</si>
  <si>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</si>
  <si>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</si>
  <si>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</si>
  <si>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</si>
  <si>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</si>
  <si>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</si>
  <si>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</si>
  <si>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</si>
  <si>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</si>
  <si>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</si>
  <si>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</si>
  <si>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</si>
  <si>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</si>
  <si>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</si>
  <si>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</si>
  <si>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</si>
  <si>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</si>
  <si>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</si>
  <si>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</si>
  <si>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</si>
  <si>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</si>
  <si>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</si>
  <si>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</si>
  <si>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</si>
  <si>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</si>
  <si>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</si>
  <si>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</si>
  <si>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</si>
  <si>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</si>
  <si>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</si>
  <si>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</si>
  <si>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</si>
  <si>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</si>
  <si>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</si>
  <si>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</si>
  <si>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</si>
  <si>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</si>
  <si>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</si>
  <si>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</si>
  <si>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</si>
  <si>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</si>
  <si>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</si>
  <si>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</si>
  <si>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</si>
  <si>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</si>
  <si>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</si>
  <si>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</si>
  <si>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</si>
  <si>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</si>
  <si>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</si>
  <si>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</si>
  <si>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</si>
  <si>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</si>
  <si>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</si>
  <si>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</si>
  <si>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</si>
  <si>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</si>
  <si>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</si>
  <si>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</si>
  <si>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</si>
  <si>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</si>
  <si>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</si>
  <si>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</si>
  <si>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</si>
  <si>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</si>
  <si>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</si>
  <si>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</si>
  <si>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</si>
  <si>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</si>
  <si>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</si>
  <si>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</si>
  <si>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</si>
  <si>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</si>
  <si>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</si>
  <si>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</si>
  <si>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</si>
  <si>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</si>
  <si>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</si>
  <si>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</si>
  <si>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</si>
  <si>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</si>
  <si>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</si>
  <si>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</si>
  <si>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</si>
  <si>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</si>
  <si>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</si>
  <si>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</si>
  <si>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</si>
  <si>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</si>
  <si>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</si>
  <si>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</si>
  <si>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</si>
  <si>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</si>
  <si>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</si>
  <si>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</si>
  <si>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</si>
  <si>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</si>
  <si>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</si>
  <si>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</si>
  <si>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</si>
  <si>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</si>
  <si>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</si>
  <si>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</si>
  <si>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</si>
  <si>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</si>
  <si>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</si>
  <si>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</si>
  <si>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</si>
  <si>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</si>
  <si>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</si>
  <si>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</si>
  <si>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</si>
  <si>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</si>
  <si>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</si>
  <si>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</si>
  <si>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</si>
  <si>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</si>
  <si>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</si>
  <si>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</si>
  <si>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</si>
  <si>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</si>
  <si>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</si>
  <si>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</si>
  <si>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</si>
  <si>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</si>
  <si>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</si>
  <si>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</si>
  <si>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</si>
  <si>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</si>
  <si>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</si>
  <si>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</si>
  <si>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</si>
  <si>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</si>
  <si>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</si>
  <si>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</si>
  <si>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</si>
  <si>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</si>
  <si>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</si>
  <si>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</si>
  <si>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</si>
  <si>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</si>
  <si>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</si>
  <si>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</si>
  <si>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</si>
  <si>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</si>
  <si>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</si>
  <si>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</si>
  <si>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</si>
  <si>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</si>
  <si>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</si>
  <si>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</si>
  <si>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</si>
  <si>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</si>
  <si>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</si>
  <si>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</si>
  <si>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</si>
  <si>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</si>
  <si>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</si>
  <si>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</si>
  <si>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</si>
  <si>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</si>
  <si>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</si>
  <si>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</si>
  <si>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</si>
  <si>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</si>
  <si>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</si>
  <si>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</si>
  <si>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</si>
  <si>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</si>
  <si>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</si>
  <si>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</si>
  <si>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</si>
  <si>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</si>
  <si>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</si>
  <si>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</si>
  <si>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</si>
  <si>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</si>
  <si>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</si>
  <si>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</si>
  <si>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</si>
  <si>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</si>
  <si>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</si>
  <si>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</si>
  <si>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</si>
  <si>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</si>
  <si>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</si>
  <si>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</si>
  <si>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</si>
  <si>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</si>
  <si>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</si>
  <si>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</si>
  <si>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</si>
  <si>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</si>
  <si>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</si>
  <si>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</si>
  <si>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</si>
  <si>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</si>
  <si>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</si>
  <si>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</si>
  <si>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</si>
  <si>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</si>
  <si>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</si>
  <si>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</si>
  <si>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</si>
  <si>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</si>
  <si>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</si>
  <si>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</si>
  <si>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</si>
  <si>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</si>
  <si>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</si>
  <si>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</si>
  <si>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</si>
  <si>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</si>
  <si>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</si>
  <si>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</si>
  <si>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</si>
  <si>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</si>
  <si>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</si>
  <si>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</si>
  <si>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</si>
  <si>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</si>
  <si>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</si>
  <si>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</si>
  <si>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</si>
  <si>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</si>
  <si>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</si>
  <si>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</si>
  <si>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</si>
  <si>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</si>
  <si>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</si>
  <si>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</si>
  <si>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</si>
  <si>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</si>
  <si>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</si>
  <si>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</si>
  <si>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</si>
  <si>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</si>
  <si>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</si>
  <si>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</si>
  <si>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</si>
  <si>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</si>
  <si>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</si>
  <si>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</si>
  <si>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</si>
  <si>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</si>
  <si>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</si>
  <si>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</si>
  <si>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</si>
  <si>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</si>
  <si>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</si>
  <si>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</si>
  <si>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</si>
  <si>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</si>
  <si>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</si>
  <si>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</si>
  <si>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</si>
  <si>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</si>
  <si>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</si>
  <si>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</si>
  <si>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</si>
  <si>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</si>
  <si>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</si>
  <si>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</si>
  <si>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</si>
  <si>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</si>
  <si>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</si>
  <si>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</si>
  <si>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</si>
  <si>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</si>
  <si>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</si>
  <si>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</si>
  <si>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</si>
  <si>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</si>
  <si>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</si>
  <si>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</si>
  <si>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</si>
  <si>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</si>
  <si>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</si>
  <si>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</si>
  <si>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</si>
  <si>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</si>
  <si>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</si>
  <si>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</si>
  <si>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</si>
  <si>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</si>
  <si>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</si>
  <si>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</si>
  <si>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</si>
  <si>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</si>
  <si>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</si>
  <si>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</si>
  <si>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</si>
  <si>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</si>
  <si>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</si>
  <si>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</si>
  <si>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</si>
  <si>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</si>
  <si>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</si>
  <si>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</si>
  <si>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</si>
  <si>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</si>
  <si>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</si>
  <si>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</si>
  <si>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</si>
  <si>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</si>
  <si>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</si>
  <si>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</si>
  <si>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</si>
  <si>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</si>
  <si>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</si>
  <si>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</si>
  <si>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</si>
  <si>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</si>
  <si>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</si>
  <si>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</si>
  <si>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</si>
  <si>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</si>
  <si>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</si>
  <si>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</si>
  <si>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</si>
  <si>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</si>
  <si>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</si>
  <si>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</si>
  <si>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</si>
  <si>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</si>
  <si>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</si>
  <si>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</si>
  <si>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</si>
  <si>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</si>
  <si>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</si>
  <si>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</si>
  <si>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</si>
  <si>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</si>
  <si>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</si>
  <si>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</si>
  <si>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</si>
  <si>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</si>
  <si>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</si>
  <si>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</si>
  <si>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</si>
  <si>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</si>
  <si>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</si>
  <si>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</si>
  <si>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</si>
  <si>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</si>
  <si>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</si>
  <si>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</si>
  <si>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</si>
  <si>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</si>
  <si>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</si>
  <si>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</si>
  <si>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</si>
  <si>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</si>
  <si>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</si>
  <si>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</si>
  <si>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</si>
  <si>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</si>
  <si>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</si>
  <si>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</si>
  <si>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</si>
  <si>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</si>
  <si>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</si>
  <si>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</si>
  <si>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</si>
  <si>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</si>
  <si>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</si>
  <si>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</si>
  <si>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</si>
  <si>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</si>
  <si>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</si>
  <si>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</si>
  <si>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</si>
  <si>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</si>
  <si>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</si>
  <si>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</si>
  <si>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</si>
  <si>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</si>
  <si>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</si>
  <si>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</si>
  <si>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</si>
  <si>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</si>
  <si>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</si>
  <si>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</si>
  <si>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</si>
  <si>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</si>
  <si>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</si>
  <si>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</si>
  <si>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</si>
  <si>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</si>
  <si>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</si>
  <si>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</si>
  <si>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</si>
  <si>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</si>
  <si>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</si>
  <si>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</si>
  <si>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</si>
  <si>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</si>
  <si>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</si>
  <si>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</si>
  <si>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</si>
  <si>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</si>
  <si>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</si>
  <si>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</si>
  <si>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</si>
  <si>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</si>
  <si>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</si>
  <si>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</si>
  <si>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</si>
  <si>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</si>
  <si>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</si>
  <si>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</si>
  <si>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</si>
  <si>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</si>
  <si>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</si>
  <si>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</si>
  <si>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</si>
  <si>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</si>
  <si>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</si>
  <si>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</si>
  <si>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</si>
  <si>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</si>
  <si>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</si>
  <si>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</si>
  <si>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</si>
  <si>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</si>
  <si>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</si>
  <si>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</si>
  <si>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</si>
  <si>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</si>
  <si>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</si>
  <si>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</si>
  <si>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</si>
  <si>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</si>
  <si>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</si>
  <si>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</si>
  <si>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</si>
  <si>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</si>
  <si>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</si>
  <si>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</si>
  <si>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</si>
  <si>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</si>
  <si>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</si>
  <si>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</si>
  <si>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</si>
  <si>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</si>
  <si>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</si>
  <si>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</si>
  <si>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</si>
  <si>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</si>
  <si>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</si>
  <si>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</si>
  <si>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</si>
  <si>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</si>
  <si>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</si>
  <si>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</si>
  <si>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</si>
  <si>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</si>
  <si>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</si>
  <si>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</si>
  <si>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</si>
  <si>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</si>
  <si>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</si>
  <si>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</si>
  <si>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</si>
  <si>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</si>
  <si>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</si>
  <si>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</si>
  <si>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</si>
  <si>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</si>
  <si>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</si>
  <si>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</si>
  <si>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</si>
  <si>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</si>
  <si>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</si>
  <si>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</si>
  <si>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</si>
  <si>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</si>
  <si>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</si>
  <si>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</si>
  <si>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</si>
  <si>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</si>
  <si>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</si>
  <si>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</si>
  <si>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</si>
  <si>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</si>
  <si>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</si>
  <si>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</si>
  <si>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</si>
  <si>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</si>
  <si>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</si>
  <si>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</si>
  <si>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</si>
  <si>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</si>
  <si>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</si>
  <si>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</si>
  <si>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</si>
  <si>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</si>
  <si>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</si>
  <si>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</si>
  <si>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</si>
  <si>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</si>
  <si>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</si>
  <si>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</si>
  <si>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</si>
  <si>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</si>
  <si>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</si>
  <si>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</si>
  <si>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</si>
  <si>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</si>
  <si>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</si>
  <si>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</si>
  <si>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</si>
  <si>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</si>
  <si>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</si>
  <si>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</si>
  <si>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</si>
  <si>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</si>
  <si>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</si>
  <si>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</si>
  <si>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</si>
  <si>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</si>
  <si>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</si>
  <si>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</si>
  <si>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</si>
  <si>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</si>
  <si>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</si>
  <si>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</si>
  <si>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</si>
  <si>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</si>
  <si>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</si>
  <si>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</si>
  <si>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</si>
  <si>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</si>
  <si>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</si>
  <si>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</si>
  <si>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</si>
  <si>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</si>
  <si>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</si>
  <si>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</si>
  <si>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</si>
  <si>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</si>
  <si>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</si>
  <si>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</si>
  <si>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</si>
  <si>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</si>
  <si>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</si>
  <si>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</si>
  <si>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</si>
  <si>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</si>
  <si>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</si>
  <si>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</si>
  <si>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</si>
  <si>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</si>
  <si>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</si>
  <si>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</si>
  <si>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</si>
  <si>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</si>
  <si>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</si>
  <si>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</si>
  <si>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</si>
  <si>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</si>
  <si>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</si>
  <si>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</si>
  <si>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</si>
  <si>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</si>
  <si>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</si>
  <si>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</si>
  <si>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</si>
  <si>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</si>
  <si>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</si>
  <si>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</si>
  <si>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</si>
  <si>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</si>
  <si>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</si>
  <si>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</si>
  <si>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</si>
  <si>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</si>
  <si>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</si>
  <si>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</si>
  <si>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</si>
  <si>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</si>
  <si>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</si>
  <si>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</si>
  <si>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</si>
  <si>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</si>
  <si>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</si>
  <si>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</si>
  <si>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</si>
  <si>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</si>
  <si>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</si>
  <si>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</si>
  <si>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</si>
  <si>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</si>
  <si>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</si>
  <si>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</si>
  <si>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</si>
  <si>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</si>
  <si>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</si>
  <si>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</si>
  <si>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</si>
  <si>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</si>
  <si>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</si>
  <si>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</si>
  <si>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</si>
  <si>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</si>
  <si>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</si>
  <si>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</si>
  <si>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</si>
  <si>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</si>
  <si>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</si>
  <si>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</si>
  <si>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</si>
  <si>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</si>
  <si>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</si>
  <si>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</si>
  <si>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</si>
  <si>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</si>
  <si>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</si>
  <si>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</si>
  <si>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</si>
  <si>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</si>
  <si>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</si>
  <si>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</si>
  <si>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</si>
  <si>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</si>
  <si>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</si>
  <si>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</si>
  <si>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</si>
  <si>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</si>
  <si>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</si>
  <si>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</si>
  <si>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</si>
  <si>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</si>
  <si>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</si>
  <si>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</si>
  <si>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</si>
  <si>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</si>
  <si>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</si>
  <si>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</si>
  <si>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</si>
  <si>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</si>
  <si>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</si>
  <si>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</si>
  <si>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</si>
  <si>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</si>
  <si>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</si>
  <si>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</si>
  <si>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</si>
  <si>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</si>
  <si>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</si>
  <si>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</si>
  <si>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</si>
  <si>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</si>
  <si>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</si>
  <si>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</si>
  <si>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</si>
  <si>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</si>
  <si>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</si>
  <si>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</si>
  <si>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</si>
  <si>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</si>
  <si>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</si>
  <si>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</si>
  <si>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</si>
  <si>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</si>
  <si>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</si>
  <si>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</si>
  <si>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</si>
  <si>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</si>
  <si>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</si>
  <si>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</si>
  <si>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</si>
  <si>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</si>
  <si>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</si>
  <si>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</si>
  <si>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</si>
  <si>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</si>
  <si>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</si>
  <si>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</si>
  <si>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</si>
  <si>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</si>
  <si>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</si>
  <si>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</si>
  <si>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</si>
  <si>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</si>
  <si>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</si>
  <si>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</si>
  <si>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</si>
  <si>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</si>
  <si>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</si>
  <si>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</si>
  <si>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</si>
  <si>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</si>
  <si>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</si>
  <si>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</si>
  <si>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</si>
  <si>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</si>
  <si>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</si>
  <si>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</si>
  <si>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</si>
  <si>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</si>
  <si>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</si>
  <si>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</si>
  <si>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</si>
  <si>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</si>
  <si>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</si>
  <si>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</si>
  <si>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</si>
  <si>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</si>
  <si>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</si>
  <si>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</si>
  <si>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</si>
  <si>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</si>
  <si>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</si>
  <si>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</si>
  <si>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</si>
  <si>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</si>
  <si>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</si>
  <si>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</si>
  <si>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</si>
  <si>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</si>
  <si>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</si>
  <si>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</si>
  <si>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</si>
  <si>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</si>
  <si>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</si>
  <si>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</si>
  <si>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</si>
  <si>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</si>
  <si>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</si>
  <si>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</si>
  <si>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</si>
  <si>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</si>
  <si>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</si>
  <si>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</si>
  <si>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</si>
  <si>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</si>
  <si>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</si>
  <si>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</si>
  <si>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</si>
  <si>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</si>
  <si>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</si>
  <si>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</si>
  <si>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</si>
  <si>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</si>
  <si>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</si>
  <si>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</si>
  <si>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</si>
  <si>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</si>
  <si>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</si>
  <si>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</si>
  <si>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</si>
  <si>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</si>
  <si>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</si>
  <si>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</si>
  <si>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</si>
  <si>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</si>
  <si>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</si>
  <si>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</si>
  <si>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</si>
  <si>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</si>
  <si>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</si>
  <si>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</si>
  <si>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</si>
  <si>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</si>
  <si>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</si>
  <si>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</si>
  <si>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</si>
  <si>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</si>
  <si>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</si>
  <si>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</si>
  <si>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</si>
  <si>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</si>
  <si>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</si>
  <si>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</si>
  <si>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</si>
  <si>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</si>
  <si>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</si>
  <si>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</si>
  <si>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</si>
  <si>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</si>
  <si>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</si>
  <si>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</si>
  <si>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</si>
  <si>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</si>
  <si>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</si>
  <si>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</si>
  <si>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</si>
  <si>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</si>
  <si>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</si>
  <si>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</si>
  <si>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</si>
  <si>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</si>
  <si>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</si>
  <si>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</si>
  <si>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</si>
  <si>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</si>
  <si>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</si>
  <si>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</si>
  <si>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</si>
  <si>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</si>
  <si>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</si>
  <si>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</si>
  <si>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</si>
  <si>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</si>
  <si>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</si>
  <si>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</si>
  <si>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</si>
  <si>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</si>
  <si>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</si>
  <si>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</si>
  <si>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</si>
  <si>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</si>
  <si>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</si>
  <si>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</si>
  <si>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</si>
  <si>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</si>
  <si>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</si>
  <si>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</si>
  <si>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</si>
  <si>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</si>
  <si>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</si>
  <si>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</si>
  <si>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</si>
  <si>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</si>
  <si>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</si>
  <si>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</si>
  <si>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</si>
  <si>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</si>
  <si>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</si>
  <si>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</si>
  <si>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</si>
  <si>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</si>
  <si>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</si>
  <si>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</si>
  <si>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</si>
  <si>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</si>
  <si>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</si>
  <si>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</si>
  <si>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</si>
  <si>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</si>
  <si>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</si>
  <si>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</si>
  <si>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</si>
  <si>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</si>
  <si>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</si>
  <si>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</si>
  <si>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</si>
  <si>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</si>
  <si>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</si>
  <si>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</si>
  <si>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</si>
  <si>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</si>
  <si>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</si>
  <si>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</si>
  <si>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</si>
  <si>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</si>
  <si>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</si>
  <si>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</si>
  <si>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</si>
  <si>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</si>
  <si>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</si>
  <si>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</si>
  <si>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</si>
  <si>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</si>
  <si>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</si>
  <si>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</si>
  <si>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</si>
  <si>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</si>
  <si>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</si>
  <si>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</si>
  <si>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</si>
  <si>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</si>
  <si>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</si>
  <si>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</si>
  <si>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</si>
  <si>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</si>
  <si>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</si>
  <si>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</si>
  <si>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</si>
  <si>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</si>
  <si>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</si>
  <si>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</si>
  <si>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</si>
  <si>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</si>
  <si>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</si>
  <si>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</si>
  <si>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</si>
  <si>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</si>
  <si>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</si>
  <si>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</si>
  <si>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</si>
  <si>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</si>
  <si>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</si>
  <si>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</si>
  <si>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</si>
  <si>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</si>
  <si>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</si>
  <si>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</si>
  <si>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</si>
  <si>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</si>
  <si>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</si>
  <si>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</si>
  <si>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</si>
  <si>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</si>
  <si>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</si>
  <si>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</si>
  <si>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</si>
  <si>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</si>
  <si>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</si>
  <si>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</si>
  <si>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</si>
  <si>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</si>
  <si>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</si>
  <si>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</si>
  <si>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</si>
  <si>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</si>
  <si>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</si>
  <si>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</si>
  <si>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</si>
  <si>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</si>
  <si>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</si>
  <si>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</si>
  <si>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</si>
  <si>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</si>
  <si>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</si>
  <si>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</si>
  <si>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</si>
  <si>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</si>
  <si>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</si>
  <si>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</si>
  <si>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</si>
  <si>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</si>
  <si>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</si>
  <si>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</si>
  <si>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</si>
  <si>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</si>
  <si>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</si>
  <si>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</si>
  <si>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</si>
  <si>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</si>
  <si>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</si>
  <si>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</si>
  <si>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</si>
  <si>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</si>
  <si>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</si>
  <si>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</si>
  <si>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</si>
  <si>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</si>
  <si>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</si>
  <si>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</si>
  <si>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</si>
  <si>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</si>
  <si>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</si>
  <si>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</si>
  <si>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</si>
  <si>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</si>
  <si>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</si>
  <si>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</si>
  <si>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</si>
  <si>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</si>
  <si>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</si>
  <si>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</si>
  <si>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</si>
  <si>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</si>
  <si>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</si>
  <si>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</si>
  <si>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</si>
  <si>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</si>
  <si>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</si>
  <si>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</si>
  <si>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</si>
  <si>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</si>
  <si>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</si>
  <si>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</si>
  <si>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</si>
  <si>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</si>
  <si>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</si>
  <si>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</si>
  <si>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</si>
  <si>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</si>
  <si>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</si>
  <si>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</si>
  <si>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</si>
  <si>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</si>
  <si>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</si>
  <si>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</si>
  <si>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</si>
  <si>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</si>
  <si>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</si>
  <si>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</si>
  <si>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</si>
  <si>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</si>
  <si>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</si>
  <si>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</si>
  <si>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</si>
  <si>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</si>
  <si>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</si>
  <si>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</si>
  <si>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</si>
  <si>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</si>
  <si>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</si>
  <si>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</si>
  <si>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</si>
  <si>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</si>
  <si>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</si>
  <si>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</si>
  <si>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</si>
  <si>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</si>
  <si>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</si>
  <si>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</si>
  <si>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</si>
  <si>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</si>
  <si>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</si>
  <si>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</si>
  <si>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</si>
  <si>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</si>
  <si>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</si>
  <si>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</si>
  <si>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</si>
  <si>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</si>
  <si>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</si>
  <si>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</si>
  <si>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</si>
  <si>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</si>
  <si>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</si>
  <si>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</si>
  <si>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</si>
  <si>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</si>
  <si>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</si>
  <si>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</si>
  <si>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</si>
  <si>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</si>
  <si>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</si>
  <si>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</si>
  <si>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</si>
  <si>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</si>
  <si>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</si>
  <si>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</si>
  <si>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</si>
  <si>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</si>
  <si>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</si>
  <si>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</si>
  <si>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</si>
  <si>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</si>
  <si>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</si>
  <si>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</si>
  <si>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</si>
  <si>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</si>
  <si>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</si>
  <si>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</si>
  <si>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</si>
  <si>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</si>
  <si>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</si>
  <si>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</si>
  <si>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</si>
  <si>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</si>
  <si>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</si>
  <si>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</si>
  <si>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</si>
  <si>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</si>
  <si>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</si>
  <si>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</si>
  <si>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</si>
  <si>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</si>
  <si>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</si>
  <si>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</si>
  <si>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</si>
  <si>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</si>
  <si>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</si>
  <si>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</si>
  <si>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</si>
  <si>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</si>
  <si>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</si>
  <si>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</si>
  <si>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</si>
  <si>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</si>
  <si>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</si>
  <si>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</si>
  <si>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</si>
  <si>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</si>
  <si>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</si>
  <si>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</si>
  <si>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</si>
  <si>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</si>
  <si>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</si>
  <si>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</si>
  <si>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</si>
  <si>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</si>
  <si>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</si>
  <si>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</si>
  <si>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</si>
  <si>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</si>
  <si>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</si>
  <si>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</si>
  <si>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</si>
  <si>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</si>
  <si>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</si>
  <si>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</si>
  <si>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</si>
  <si>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</si>
  <si>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</si>
  <si>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</si>
  <si>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</si>
  <si>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</si>
  <si>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</si>
  <si>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</si>
  <si>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</si>
  <si>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</si>
  <si>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</si>
  <si>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</si>
  <si>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</si>
  <si>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</si>
  <si>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</si>
  <si>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</si>
  <si>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</si>
  <si>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</si>
  <si>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</si>
  <si>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</si>
  <si>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</si>
  <si>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</si>
  <si>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</si>
  <si>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</si>
  <si>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</si>
  <si>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</si>
  <si>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</si>
  <si>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</si>
  <si>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</si>
  <si>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</si>
  <si>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</si>
  <si>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</si>
  <si>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</si>
  <si>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</si>
  <si>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</si>
  <si>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</si>
  <si>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</si>
  <si>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</si>
  <si>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</si>
  <si>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</si>
  <si>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</si>
  <si>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</si>
  <si>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</si>
  <si>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</si>
  <si>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</si>
  <si>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</si>
  <si>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</si>
  <si>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</si>
  <si>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</si>
  <si>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</si>
  <si>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</si>
  <si>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</si>
  <si>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</si>
  <si>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</si>
  <si>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</si>
  <si>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</si>
  <si>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</si>
  <si>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</si>
  <si>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</si>
  <si>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</si>
  <si>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</si>
  <si>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</si>
  <si>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</si>
  <si>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</si>
  <si>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</si>
  <si>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</si>
  <si>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</si>
  <si>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</si>
  <si>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</si>
  <si>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</si>
  <si>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</si>
  <si>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</si>
  <si>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</si>
  <si>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</si>
  <si>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</si>
  <si>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</si>
  <si>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</si>
  <si>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</si>
  <si>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</si>
  <si>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</si>
  <si>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</si>
  <si>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</si>
  <si>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</si>
  <si>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</si>
  <si>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</si>
  <si>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</si>
  <si>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</si>
  <si>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</si>
  <si>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</si>
  <si>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</si>
  <si>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</si>
  <si>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</si>
  <si>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</si>
  <si>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</si>
  <si>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</si>
  <si>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</si>
  <si>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</si>
  <si>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</si>
  <si>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</si>
  <si>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</si>
  <si>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</si>
  <si>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</si>
  <si>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</si>
  <si>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</si>
  <si>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</si>
  <si>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</si>
  <si>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</si>
  <si>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</si>
  <si>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</si>
  <si>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</si>
  <si>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</si>
  <si>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</si>
  <si>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</si>
  <si>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</si>
  <si>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</si>
  <si>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</si>
  <si>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</si>
  <si>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</si>
  <si>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</si>
  <si>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</si>
  <si>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</si>
  <si>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</si>
  <si>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</si>
  <si>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</si>
  <si>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</si>
  <si>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</si>
  <si>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</si>
  <si>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</si>
  <si>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</si>
  <si>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</si>
  <si>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</si>
  <si>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</si>
  <si>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</si>
  <si>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</si>
  <si>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</si>
  <si>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</si>
  <si>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</si>
  <si>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</si>
  <si>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</si>
  <si>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</si>
  <si>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</si>
  <si>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</si>
  <si>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</si>
  <si>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</si>
  <si>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</si>
  <si>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</si>
  <si>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</si>
  <si>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</si>
  <si>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</si>
  <si>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</si>
  <si>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</si>
  <si>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</si>
  <si>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</si>
  <si>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</si>
  <si>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</si>
  <si>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</si>
  <si>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</si>
  <si>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</si>
  <si>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</si>
  <si>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</si>
  <si>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</si>
  <si>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</si>
  <si>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</si>
  <si>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</si>
  <si>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</si>
  <si>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</si>
  <si>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</si>
  <si>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</si>
  <si>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</si>
  <si>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</si>
  <si>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</si>
  <si>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</si>
  <si>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</si>
  <si>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</si>
  <si>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</si>
  <si>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</si>
  <si>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</si>
  <si>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</si>
  <si>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</si>
  <si>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</si>
  <si>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</si>
  <si>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</si>
  <si>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</si>
  <si>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</si>
  <si>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</si>
  <si>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</si>
  <si>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</si>
  <si>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</si>
  <si>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</si>
  <si>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</si>
  <si>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</si>
  <si>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</si>
  <si>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</si>
  <si>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</si>
  <si>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</si>
  <si>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</si>
  <si>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</si>
  <si>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</si>
  <si>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</si>
  <si>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</si>
  <si>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</si>
  <si>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</si>
  <si>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</si>
  <si>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</si>
  <si>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</si>
  <si>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</si>
  <si>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</si>
  <si>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</si>
  <si>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</si>
  <si>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</si>
  <si>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</si>
  <si>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</si>
  <si>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</si>
  <si>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</si>
  <si>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</si>
  <si>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</si>
  <si>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</si>
  <si>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</si>
  <si>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</si>
  <si>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</si>
  <si>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</si>
  <si>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</si>
  <si>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</si>
  <si>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</si>
  <si>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</si>
  <si>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</si>
  <si>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</si>
  <si>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</si>
  <si>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</si>
  <si>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</si>
  <si>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</si>
  <si>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</si>
  <si>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</si>
  <si>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</si>
  <si>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</si>
  <si>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</si>
  <si>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</si>
  <si>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</si>
  <si>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</si>
  <si>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</si>
  <si>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</si>
  <si>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</si>
  <si>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</si>
  <si>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</si>
  <si>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</si>
  <si>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</si>
  <si>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</si>
  <si>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</si>
  <si>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</si>
  <si>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</si>
  <si>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</si>
  <si>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</si>
  <si>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</si>
  <si>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</si>
  <si>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</si>
  <si>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</si>
  <si>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</si>
  <si>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</si>
  <si>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</si>
  <si>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</si>
  <si>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</si>
  <si>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</si>
  <si>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</si>
  <si>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</si>
  <si>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</si>
  <si>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</si>
  <si>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</si>
  <si>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</si>
  <si>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</si>
  <si>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</si>
  <si>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</si>
  <si>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</si>
  <si>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</si>
  <si>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</si>
  <si>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</si>
  <si>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</si>
  <si>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</si>
  <si>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</si>
  <si>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</si>
  <si>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</si>
  <si>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</si>
  <si>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</si>
  <si>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</si>
  <si>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</si>
  <si>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</si>
  <si>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</si>
  <si>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</si>
  <si>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</si>
  <si>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</si>
  <si>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</si>
  <si>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</si>
  <si>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</si>
  <si>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</si>
  <si>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</si>
  <si>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</si>
  <si>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</si>
  <si>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</si>
  <si>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</si>
  <si>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</si>
  <si>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</si>
  <si>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</si>
  <si>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</si>
  <si>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</si>
  <si>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</si>
  <si>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</si>
  <si>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</si>
  <si>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</si>
  <si>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</si>
  <si>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</si>
  <si>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</si>
  <si>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</si>
  <si>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</si>
  <si>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</si>
  <si>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</si>
  <si>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</si>
  <si>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</si>
  <si>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</si>
  <si>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</si>
  <si>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</si>
  <si>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</si>
  <si>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</si>
  <si>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</si>
  <si>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</si>
  <si>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</si>
  <si>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</si>
  <si>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</si>
  <si>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</si>
  <si>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</si>
  <si>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</si>
  <si>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</si>
  <si>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</si>
  <si>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</si>
  <si>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</si>
  <si>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</si>
  <si>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</si>
  <si>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</si>
  <si>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</si>
  <si>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</si>
  <si>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</si>
  <si>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</si>
  <si>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</si>
  <si>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</si>
  <si>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</si>
  <si>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</si>
  <si>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</si>
  <si>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</si>
  <si>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</si>
  <si>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</si>
  <si>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</si>
  <si>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</si>
  <si>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</si>
  <si>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</si>
  <si>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</si>
  <si>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</si>
  <si>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</si>
  <si>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</si>
  <si>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</si>
  <si>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</si>
  <si>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</si>
  <si>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</si>
  <si>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</si>
  <si>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</si>
  <si>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</si>
  <si>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</si>
  <si>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</si>
  <si>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</si>
  <si>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</si>
  <si>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</si>
  <si>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</si>
  <si>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</si>
  <si>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</si>
  <si>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</si>
  <si>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</si>
  <si>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</si>
  <si>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</si>
  <si>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</si>
  <si>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</si>
  <si>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</si>
  <si>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</si>
  <si>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</si>
  <si>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</si>
  <si>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</si>
  <si>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</si>
  <si>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</si>
  <si>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</si>
  <si>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</si>
  <si>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</si>
  <si>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</si>
  <si>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</si>
  <si>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</si>
  <si>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</si>
  <si>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</si>
  <si>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</si>
  <si>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</si>
  <si>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</si>
  <si>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</si>
  <si>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</si>
  <si>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</si>
  <si>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</si>
  <si>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</si>
  <si>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</si>
  <si>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</si>
  <si>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</si>
  <si>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</si>
  <si>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</si>
  <si>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</si>
  <si>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</si>
  <si>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</si>
  <si>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</si>
  <si>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</si>
  <si>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</si>
  <si>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</si>
  <si>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</si>
  <si>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</si>
  <si>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</si>
  <si>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</si>
  <si>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</si>
  <si>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</si>
  <si>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</si>
  <si>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</si>
  <si>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</si>
  <si>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</si>
  <si>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</si>
  <si>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</si>
  <si>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</si>
  <si>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</si>
  <si>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</si>
  <si>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</si>
  <si>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</si>
  <si>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</si>
  <si>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</si>
  <si>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</si>
  <si>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</si>
  <si>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</si>
  <si>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</si>
  <si>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</si>
  <si>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</si>
  <si>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</si>
  <si>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</si>
  <si>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</si>
  <si>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</si>
  <si>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</si>
  <si>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</si>
  <si>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</si>
  <si>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</si>
  <si>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</si>
  <si>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</si>
  <si>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</si>
  <si>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</si>
  <si>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</si>
  <si>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</si>
  <si>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</si>
  <si>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</si>
  <si>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</si>
  <si>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</si>
  <si>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</si>
  <si>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</si>
  <si>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</si>
  <si>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</si>
  <si>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</si>
  <si>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</si>
  <si>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</si>
  <si>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</si>
  <si>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</si>
  <si>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</si>
  <si>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</si>
  <si>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</si>
  <si>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</si>
  <si>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</si>
  <si>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</si>
  <si>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</si>
  <si>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</si>
  <si>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</si>
  <si>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</si>
  <si>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</si>
  <si>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</si>
  <si>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</si>
  <si>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</si>
  <si>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</si>
  <si>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</si>
  <si>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</si>
  <si>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</si>
  <si>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</si>
  <si>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</si>
  <si>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</si>
  <si>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</si>
  <si>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</si>
  <si>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</si>
  <si>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</si>
  <si>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</si>
  <si>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</si>
  <si>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</si>
  <si>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</si>
  <si>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</si>
  <si>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</si>
  <si>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</si>
  <si>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</si>
  <si>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</si>
  <si>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</si>
  <si>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</si>
  <si>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</si>
  <si>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</si>
  <si>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</si>
  <si>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</si>
  <si>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</si>
  <si>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</si>
  <si>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</si>
  <si>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</si>
  <si>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</si>
  <si>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</si>
  <si>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</si>
  <si>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</si>
  <si>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</si>
  <si>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</si>
  <si>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</si>
  <si>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</si>
  <si>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</si>
  <si>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</si>
  <si>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</si>
  <si>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</si>
  <si>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</si>
  <si>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</si>
  <si>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</si>
  <si>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</si>
  <si>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</si>
  <si>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</si>
  <si>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</si>
  <si>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</si>
  <si>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</si>
  <si>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</si>
  <si>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</si>
  <si>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</si>
  <si>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</si>
  <si>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</si>
  <si>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</si>
  <si>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</si>
  <si>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</si>
  <si>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</si>
  <si>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</si>
  <si>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</si>
  <si>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</si>
  <si>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</si>
  <si>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</si>
  <si>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</si>
  <si>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</si>
  <si>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</si>
  <si>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</si>
  <si>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</si>
  <si>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</si>
  <si>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</si>
  <si>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</si>
  <si>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</si>
  <si>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</si>
  <si>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</si>
  <si>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</si>
  <si>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</si>
  <si>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</si>
  <si>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</si>
  <si>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</si>
  <si>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</si>
  <si>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</si>
  <si>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</si>
  <si>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</si>
  <si>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</si>
  <si>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</si>
  <si>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</si>
  <si>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</si>
  <si>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</si>
  <si>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</si>
  <si>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</si>
  <si>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</si>
  <si>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</si>
  <si>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</si>
  <si>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</si>
  <si>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</si>
  <si>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</si>
  <si>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</si>
  <si>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</si>
  <si>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</si>
  <si>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</si>
  <si>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</si>
  <si>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</si>
  <si>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</si>
  <si>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</si>
  <si>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</si>
  <si>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</si>
  <si>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</si>
  <si>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</si>
  <si>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</si>
  <si>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</si>
  <si>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</si>
  <si>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</si>
  <si>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</si>
  <si>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</si>
  <si>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</si>
  <si>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</si>
  <si>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</si>
  <si>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</si>
  <si>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</si>
  <si>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</si>
  <si>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</si>
  <si>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</si>
  <si>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</si>
  <si>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</si>
  <si>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</si>
  <si>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</si>
  <si>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</si>
  <si>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</si>
  <si>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</si>
  <si>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</si>
  <si>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</si>
  <si>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</si>
  <si>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</si>
  <si>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</si>
  <si>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</si>
  <si>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</si>
  <si>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</si>
  <si>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</si>
  <si>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</si>
  <si>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</si>
  <si>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</si>
  <si>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</si>
  <si>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</si>
  <si>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</si>
  <si>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</si>
  <si>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</si>
  <si>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</si>
  <si>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</si>
  <si>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</si>
  <si>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</si>
  <si>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</si>
  <si>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</si>
  <si>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</si>
  <si>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</si>
  <si>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</si>
  <si>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</si>
  <si>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</si>
  <si>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</si>
  <si>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</si>
  <si>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</si>
  <si>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</si>
  <si>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</si>
  <si>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</si>
  <si>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</si>
  <si>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</si>
  <si>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</si>
  <si>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</si>
  <si>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</si>
  <si>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</si>
  <si>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</si>
  <si>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</si>
  <si>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</si>
  <si>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</si>
  <si>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</si>
  <si>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</si>
  <si>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</si>
  <si>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</si>
  <si>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</si>
  <si>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</si>
  <si>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</si>
  <si>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</si>
  <si>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</si>
  <si>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</si>
  <si>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</si>
  <si>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</si>
  <si>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</si>
  <si>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</si>
  <si>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</si>
  <si>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</si>
  <si>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</si>
  <si>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</si>
  <si>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</si>
  <si>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</si>
  <si>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</si>
  <si>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</si>
  <si>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</si>
  <si>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</si>
  <si>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</si>
  <si>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</si>
  <si>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</si>
  <si>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</si>
  <si>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</si>
  <si>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</si>
  <si>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</si>
  <si>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</si>
  <si>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</si>
  <si>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</si>
  <si>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</si>
  <si>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</si>
  <si>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</si>
  <si>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</si>
  <si>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</si>
  <si>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</si>
  <si>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</si>
  <si>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</si>
  <si>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</si>
  <si>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</si>
  <si>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</si>
  <si>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</si>
  <si>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</si>
  <si>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</si>
  <si>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</si>
  <si>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</si>
  <si>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</si>
  <si>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</si>
  <si>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</si>
  <si>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</si>
  <si>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</si>
  <si>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</si>
  <si>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</si>
  <si>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</si>
  <si>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</si>
  <si>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</si>
  <si>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</si>
  <si>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</si>
  <si>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</si>
  <si>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</si>
  <si>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</si>
  <si>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</si>
  <si>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</si>
  <si>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</si>
  <si>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</si>
  <si>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</si>
  <si>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</si>
  <si>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</si>
  <si>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</si>
  <si>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</si>
  <si>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</si>
  <si>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</si>
  <si>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</si>
  <si>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</si>
  <si>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</si>
  <si>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</si>
  <si>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</si>
  <si>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</si>
  <si>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</si>
  <si>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</si>
  <si>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</si>
  <si>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</si>
  <si>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</si>
  <si>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</si>
  <si>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</si>
  <si>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</si>
  <si>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</si>
  <si>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</si>
  <si>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</si>
  <si>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</si>
  <si>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</si>
  <si>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</si>
  <si>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</si>
  <si>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</si>
  <si>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</si>
  <si>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</si>
  <si>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</si>
  <si>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</si>
  <si>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</si>
  <si>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</si>
  <si>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</si>
  <si>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</si>
  <si>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</si>
  <si>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</si>
  <si>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</si>
  <si>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</si>
  <si>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</si>
  <si>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</si>
  <si>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</si>
  <si>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</si>
  <si>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</si>
  <si>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</si>
  <si>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</si>
  <si>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</si>
  <si>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</si>
  <si>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</si>
  <si>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</si>
  <si>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</si>
  <si>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</si>
  <si>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</si>
  <si>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</si>
  <si>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</si>
  <si>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</si>
  <si>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</si>
  <si>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</si>
  <si>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</si>
  <si>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</si>
  <si>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</si>
  <si>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</si>
  <si>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</si>
  <si>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</si>
  <si>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</si>
  <si>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</si>
  <si>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</si>
  <si>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</si>
  <si>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</si>
  <si>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</si>
  <si>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</si>
  <si>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</si>
  <si>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</si>
  <si>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</si>
  <si>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</si>
  <si>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</si>
  <si>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</si>
  <si>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</si>
  <si>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</si>
  <si>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</si>
  <si>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</si>
  <si>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</si>
  <si>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</si>
  <si>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</si>
  <si>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</si>
  <si>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</si>
  <si>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</si>
  <si>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</si>
  <si>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</si>
  <si>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</si>
  <si>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</si>
  <si>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</si>
  <si>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</si>
  <si>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</si>
  <si>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</si>
  <si>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</si>
  <si>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</si>
  <si>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</si>
  <si>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</si>
  <si>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</si>
  <si>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</si>
  <si>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</si>
  <si>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</si>
  <si>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</si>
  <si>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</si>
  <si>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</si>
  <si>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</si>
  <si>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</si>
  <si>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</si>
  <si>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</si>
  <si>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</si>
  <si>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</si>
  <si>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</si>
  <si>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</si>
  <si>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</si>
  <si>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</si>
  <si>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</si>
  <si>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</si>
  <si>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</si>
  <si>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</si>
  <si>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</si>
  <si>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</si>
  <si>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</si>
  <si>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</si>
  <si>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</si>
  <si>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</si>
  <si>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</si>
  <si>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</si>
  <si>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</si>
  <si>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</si>
  <si>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</si>
  <si>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</si>
  <si>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</si>
  <si>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</si>
  <si>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</si>
  <si>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</si>
  <si>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</si>
  <si>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</si>
  <si>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</si>
  <si>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</si>
  <si>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</si>
  <si>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</si>
  <si>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</si>
  <si>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</si>
  <si>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</si>
  <si>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</si>
  <si>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</si>
  <si>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</si>
  <si>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</si>
  <si>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</si>
  <si>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</si>
  <si>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</si>
  <si>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</si>
  <si>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</si>
  <si>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>245-250</t>
  </si>
  <si>
    <t>920-930</t>
  </si>
  <si>
    <t>330-335</t>
  </si>
  <si>
    <t>237.5-242.5</t>
  </si>
  <si>
    <t xml:space="preserve">MARICO </t>
  </si>
  <si>
    <t>2350-2400</t>
  </si>
  <si>
    <t>1800-1850</t>
  </si>
  <si>
    <t>HDFCBANK DEC FUT</t>
  </si>
  <si>
    <t>HDFCBANK 1360 PE DEC</t>
  </si>
  <si>
    <t>NIFTY DEC FUT</t>
  </si>
  <si>
    <t>BHARATFORG DEC FUT</t>
  </si>
  <si>
    <t xml:space="preserve">HAVELLS 780 PE DEC </t>
  </si>
  <si>
    <t>22-24</t>
  </si>
  <si>
    <t>BANKNIFTY 29000 PE 10-DEC</t>
  </si>
  <si>
    <t xml:space="preserve">Retail Research Technical Calls &amp; Fundamental Performance Report for the month of December-2020 </t>
  </si>
  <si>
    <t>Profit of Rs.0.5/-</t>
  </si>
  <si>
    <t>200-205</t>
  </si>
  <si>
    <t>460-465</t>
  </si>
  <si>
    <t>Profit of Rs.45/-</t>
  </si>
  <si>
    <t>Profit of Rs.6/-</t>
  </si>
  <si>
    <t>Part Profit of Rs.38.50/-</t>
  </si>
  <si>
    <t>Profit of Rs.10.5/-</t>
  </si>
  <si>
    <t>Profit of Rs.430/-</t>
  </si>
  <si>
    <t>BANKNIFTY 29000 10-PE DEC</t>
  </si>
  <si>
    <t>BALKRISIND 1600 PE DEC</t>
  </si>
  <si>
    <t>Profit of Rs.17/-</t>
  </si>
  <si>
    <t>Loss of Rs.155/-</t>
  </si>
  <si>
    <t>NIFTY 13150 PE 03-DEC</t>
  </si>
  <si>
    <t>95-97</t>
  </si>
  <si>
    <t>Profit of Rs.2/-</t>
  </si>
  <si>
    <t>1420-1430</t>
  </si>
  <si>
    <t>Profit of Rs.14.5/-</t>
  </si>
  <si>
    <t>NIFTY 13000 PE 10-DEC</t>
  </si>
  <si>
    <t>Profit of Rs.3/-</t>
  </si>
  <si>
    <t>Loss of Rs.5.5/-</t>
  </si>
  <si>
    <t>Profit of Rs.37.5/-</t>
  </si>
  <si>
    <t>1200-1220</t>
  </si>
  <si>
    <t>GRASIM DEC FUT</t>
  </si>
  <si>
    <t>AUROPHARMA DEC FUT</t>
  </si>
  <si>
    <t>LUPIN DEC FUT</t>
  </si>
  <si>
    <t>Profit of Rs.9.5/-</t>
  </si>
  <si>
    <t xml:space="preserve">CIPLA DEC FUT </t>
  </si>
  <si>
    <t>CONCOR DEC FUT</t>
  </si>
  <si>
    <t>Profit of Rs.155/-</t>
  </si>
  <si>
    <t>Profit of Rs.85/-</t>
  </si>
  <si>
    <t>Profit of Rs.15.5/-</t>
  </si>
  <si>
    <t>Profit of Rs.7/-</t>
  </si>
  <si>
    <t xml:space="preserve">DEEPAKFERT </t>
  </si>
  <si>
    <t>165-167</t>
  </si>
  <si>
    <t>Profit of Rs.4.5/-</t>
  </si>
  <si>
    <t>BAJAJ-AUTO 3400 CE DEC</t>
  </si>
  <si>
    <t>100-110</t>
  </si>
  <si>
    <t>Loss of Rs.33.5/-</t>
  </si>
  <si>
    <t xml:space="preserve">BRITANNIA DEC FUT </t>
  </si>
  <si>
    <t>150-152</t>
  </si>
  <si>
    <t xml:space="preserve">HCLTECH DEC FUT </t>
  </si>
  <si>
    <t>880-885</t>
  </si>
  <si>
    <t>575-580</t>
  </si>
  <si>
    <t>Profit of Rs.13/-</t>
  </si>
  <si>
    <t>Profit of Rs.14/-</t>
  </si>
  <si>
    <t>Profit of Rs.8.5/-</t>
  </si>
  <si>
    <t>Loss of Rs.8.5/-</t>
  </si>
  <si>
    <t>Profit of Rs.33/-</t>
  </si>
  <si>
    <t>Profit of Rs.17.5/-</t>
  </si>
  <si>
    <t>NIFTY 13300 PE 10-DEC</t>
  </si>
  <si>
    <t>NIFTY 13350 PE 10-DEC</t>
  </si>
  <si>
    <t>475-480</t>
  </si>
  <si>
    <t xml:space="preserve"> MCX </t>
  </si>
  <si>
    <t>350-360</t>
  </si>
  <si>
    <t>Loss of Rs.9/-</t>
  </si>
  <si>
    <t>Loss of Rs.14/-</t>
  </si>
  <si>
    <t>Profit of Rs.1/-</t>
  </si>
  <si>
    <t>Profit of Rs.130/-</t>
  </si>
  <si>
    <t>Profit of Rs.3.6/-</t>
  </si>
  <si>
    <t>Profit of Rs.12.5/-</t>
  </si>
  <si>
    <t xml:space="preserve">AUROPHARMA DEC FUT </t>
  </si>
  <si>
    <t>390-395</t>
  </si>
  <si>
    <t>Loss of Rs.30/-</t>
  </si>
  <si>
    <t>1550-1600</t>
  </si>
  <si>
    <t>Part Profit of Rs.72.5/-</t>
  </si>
  <si>
    <t>Profit of Rs.33.5/-</t>
  </si>
  <si>
    <t>2900-2950</t>
  </si>
  <si>
    <t>Profit of Rs.20/-</t>
  </si>
  <si>
    <t>1700-1720</t>
  </si>
  <si>
    <t>225-227</t>
  </si>
  <si>
    <t>Profit of Rs.30/-</t>
  </si>
  <si>
    <t>225-230</t>
  </si>
  <si>
    <t>BANKNIFTY 30400 CE 10-DEC</t>
  </si>
  <si>
    <t>Profit of Rs.50/-</t>
  </si>
  <si>
    <t>NIFTY 13450 PE 17-DEC</t>
  </si>
  <si>
    <t>NIFTY 13250 PE 17-DEC</t>
  </si>
  <si>
    <t>Profit of Rs.6.5/-</t>
  </si>
  <si>
    <t>370-375</t>
  </si>
  <si>
    <t>2250-2300</t>
  </si>
  <si>
    <t>3820-3850</t>
  </si>
  <si>
    <t>COLPAL DEC FUT</t>
  </si>
  <si>
    <t>90-92</t>
  </si>
  <si>
    <t>15.5-16.5</t>
  </si>
  <si>
    <t>DABUR 520 CE DEC</t>
  </si>
  <si>
    <t xml:space="preserve">DABUR 510 CE DEC </t>
  </si>
  <si>
    <t>11.5-12.5</t>
  </si>
  <si>
    <t>PIDILITIND  DEC FUT</t>
  </si>
  <si>
    <t>Part Profit of Rs.8.5/-</t>
  </si>
  <si>
    <t>Profit of Rs.2.85/-</t>
  </si>
  <si>
    <t>770-775</t>
  </si>
  <si>
    <t>NIFTY 31-DEC 13300 PE</t>
  </si>
  <si>
    <t>Loss of Rs.20/-</t>
  </si>
  <si>
    <t>Profit of Rs.18/-</t>
  </si>
  <si>
    <t>SCTL</t>
  </si>
  <si>
    <t>Profit of Rs.82.5/-</t>
  </si>
  <si>
    <t>HINDUNILVR  DEC FUT</t>
  </si>
  <si>
    <t>2380-2400</t>
  </si>
  <si>
    <t>Profit of Rs.28/-</t>
  </si>
  <si>
    <t>215-218</t>
  </si>
  <si>
    <t>Profit of Rs.3.9/-</t>
  </si>
  <si>
    <t>Loss of Rs.17.5/-</t>
  </si>
  <si>
    <t>970-975</t>
  </si>
  <si>
    <t>NIFTY 13600 PE 17-DEC</t>
  </si>
  <si>
    <t>BANKNIFTY 30400 PE 17-DEC</t>
  </si>
  <si>
    <t>BANKNIFTY 30500 PE 17-DEC</t>
  </si>
  <si>
    <t>200-250</t>
  </si>
  <si>
    <t>Profit of Rs.56/-</t>
  </si>
  <si>
    <t>Loss of Rs.126.5/-</t>
  </si>
  <si>
    <t xml:space="preserve">BHARATFORG  DEC FUT </t>
  </si>
  <si>
    <t>1100-1140</t>
  </si>
  <si>
    <t>570-575</t>
  </si>
  <si>
    <t>BHARATFORG  DEC FUT</t>
  </si>
  <si>
    <t xml:space="preserve"> TVSMOTOR DEC FUT</t>
  </si>
  <si>
    <t>485-480</t>
  </si>
  <si>
    <t>GODREJCP DEC FUT</t>
  </si>
  <si>
    <t>SUNTV DEC FUT</t>
  </si>
  <si>
    <t>Loss of Rs, 65/</t>
  </si>
  <si>
    <t>Loss of Rs.31/-</t>
  </si>
  <si>
    <t>Loss of Rs.88/-</t>
  </si>
  <si>
    <t>Profit of Rs.26.5/-</t>
  </si>
  <si>
    <t>Profit of Rs.10/-</t>
  </si>
  <si>
    <t>Loss of Rs.18.5/-</t>
  </si>
  <si>
    <t>Profit of Rs.11/-</t>
  </si>
  <si>
    <t>Profit of Rs.16/-</t>
  </si>
  <si>
    <t>Profit of Rs.22.5/-</t>
  </si>
  <si>
    <t>Loss of Rs.6.5/-</t>
  </si>
  <si>
    <t xml:space="preserve">BHARTIARTL </t>
  </si>
  <si>
    <t>540-550</t>
  </si>
  <si>
    <t xml:space="preserve"> ZENSARTECH</t>
  </si>
  <si>
    <t>INDUSTOWER</t>
  </si>
  <si>
    <t>Loss of Rs.2.2/-</t>
  </si>
  <si>
    <t>Loss of Rs.13.5/-</t>
  </si>
  <si>
    <t>Loss of Rs.19/-</t>
  </si>
  <si>
    <t>Loss of Rs.11.5/-</t>
  </si>
  <si>
    <t>Profit of Rs.72.5/-</t>
  </si>
  <si>
    <t>Profit of Rs.23/-</t>
  </si>
  <si>
    <t>1895-1901</t>
  </si>
  <si>
    <t>Loss of Rs.3.15/-</t>
  </si>
  <si>
    <t>BANKNIFTY  DEC FUT</t>
  </si>
  <si>
    <t>Profit of Rs.205/-</t>
  </si>
  <si>
    <t xml:space="preserve">HINDUNILVR  DEC FUT </t>
  </si>
  <si>
    <t>OZONEWORLD</t>
  </si>
  <si>
    <t>Loss of Rs.64/-</t>
  </si>
  <si>
    <t>Profit of Rs.4/-</t>
  </si>
  <si>
    <t>230-228</t>
  </si>
  <si>
    <t>Profit of Rs.5/-</t>
  </si>
  <si>
    <t>NIFTY 13300 PE 24-DEC</t>
  </si>
  <si>
    <t>187-193</t>
  </si>
  <si>
    <t>MNIL</t>
  </si>
  <si>
    <t>SHAH NISHITH</t>
  </si>
  <si>
    <t>PATEL PRANAY KANTILAL</t>
  </si>
  <si>
    <t>Loss of Rs.150/-</t>
  </si>
  <si>
    <t>Profit of Rs.20.5/-</t>
  </si>
  <si>
    <t>BRITANNIA DEC FUT</t>
  </si>
  <si>
    <t>340-350</t>
  </si>
  <si>
    <t>385-389</t>
  </si>
  <si>
    <t>425-435</t>
  </si>
  <si>
    <t>660-670</t>
  </si>
  <si>
    <t>400-402</t>
  </si>
  <si>
    <t>420-425</t>
  </si>
  <si>
    <t>Loss of Rs.44/-</t>
  </si>
  <si>
    <t>VGCL</t>
  </si>
  <si>
    <t>VIBRANT GLOBAL INFRAPROJECT PRIVATE LIMITED</t>
  </si>
  <si>
    <t>CHETAN RASIKLAL SHAH</t>
  </si>
  <si>
    <t>PANSARI</t>
  </si>
  <si>
    <t>Pansari Developers Ltd.</t>
  </si>
  <si>
    <t>ADESH BROKING HOUSE  PRIVATE LIMITED</t>
  </si>
  <si>
    <t>ALPHA LEON ENTERPRISES LLP</t>
  </si>
  <si>
    <t>MARFATIA NISHIL SURENDRA</t>
  </si>
  <si>
    <t>NK SECURITIES RESEARCH PRIVATE LIMITED</t>
  </si>
  <si>
    <t>NIFTY 13650 PE 24-DEC</t>
  </si>
  <si>
    <t>3654-3660</t>
  </si>
  <si>
    <t>NIFTY 13500 PE 31-DEC</t>
  </si>
  <si>
    <t>54-57</t>
  </si>
  <si>
    <t>BANKNIFTY 30300 PE 24-DEC</t>
  </si>
  <si>
    <t>Loss of Rs.92.5/-</t>
  </si>
  <si>
    <t>Profit of Rs.12/-</t>
  </si>
  <si>
    <t>CADILAHC DEC FUT</t>
  </si>
  <si>
    <t>3200-3230</t>
  </si>
  <si>
    <t>3500-3600</t>
  </si>
  <si>
    <t>Profit of Rs.170/-</t>
  </si>
  <si>
    <t>Part Profit of Rs.13/-</t>
  </si>
  <si>
    <t>Loss of Rs.85/-</t>
  </si>
  <si>
    <t>ALEXANDER</t>
  </si>
  <si>
    <t>KAHAR NIKLESH KANAIYABHAI</t>
  </si>
  <si>
    <t>THE HINDUSTAN TIMES LIMITED</t>
  </si>
  <si>
    <t>EARTH STONE HOLDING (TWO) PVT LTD</t>
  </si>
  <si>
    <t>BECTORFOOD</t>
  </si>
  <si>
    <t>MILLENNIUM STOCK BROKING PVT LTD</t>
  </si>
  <si>
    <t>PRAYAS ENGINEERING LIMITED</t>
  </si>
  <si>
    <t>K B INVESTMENTS LIMITED</t>
  </si>
  <si>
    <t>GANGESSEC</t>
  </si>
  <si>
    <t>HDFC MUTUAL FUND A/C HDFC DIVIDEND YIELD FUND</t>
  </si>
  <si>
    <t>HDFC MUTUAL FUND A/C HDFC BALANCED ADVANTAGE FUND</t>
  </si>
  <si>
    <t>JONJUA</t>
  </si>
  <si>
    <t>RUCHI GUPTA</t>
  </si>
  <si>
    <t>VISHWADEEP MOHANLAL SHARMA HUF</t>
  </si>
  <si>
    <t>KRETTOSYS</t>
  </si>
  <si>
    <t>KALPESH RAJESHBHAI ZINZUVADIA</t>
  </si>
  <si>
    <t>MAGADHSUGAR</t>
  </si>
  <si>
    <t>DEEPAK KUMAR</t>
  </si>
  <si>
    <t>ALKA SINGH</t>
  </si>
  <si>
    <t>AAKASH DILIP DOSHI . .</t>
  </si>
  <si>
    <t>PRAMINA SUCHANTI</t>
  </si>
  <si>
    <t>NAVIN CHAND SUCHANTI</t>
  </si>
  <si>
    <t>PRESSMAN REALTY LIMITED</t>
  </si>
  <si>
    <t>SWORD EDGE COMMERCIALS LTD</t>
  </si>
  <si>
    <t>TEJAS TRADEFIN LLP</t>
  </si>
  <si>
    <t>ANIKA SUNIL GUPTA</t>
  </si>
  <si>
    <t>TRANSFD</t>
  </si>
  <si>
    <t>BHARATULA NIRMALA KUMARI</t>
  </si>
  <si>
    <t>VEDANTA HOLDINGS MAURITIUS II LIMITED</t>
  </si>
  <si>
    <t>VINOD GARG</t>
  </si>
  <si>
    <t>VMV</t>
  </si>
  <si>
    <t>NAMRATA KAUSHIK VYAS</t>
  </si>
  <si>
    <t>Agro Phos India Limited</t>
  </si>
  <si>
    <t>Aptech Limited</t>
  </si>
  <si>
    <t>VIJETA STOCK &amp; SHARES SERVICES PRIVATE LIMITED VIJETA  STOCK</t>
  </si>
  <si>
    <t>Mrs Bectors Food Spe Ltd</t>
  </si>
  <si>
    <t>TWO ROADS TRADING PRIVATE LIMITED</t>
  </si>
  <si>
    <t>ALGORISMUS ADVISORS LLP</t>
  </si>
  <si>
    <t>PRABHULAL LALLUBHAI PAREKH</t>
  </si>
  <si>
    <t>ASHWIN STOCKS AND INVESTMENT PRIVATE LIMITED</t>
  </si>
  <si>
    <t>VAIBHAV STOCK AND DERIVATIVES BROKING PRIVATE LIMITED</t>
  </si>
  <si>
    <t>URMILA  DOSHI</t>
  </si>
  <si>
    <t>NUMIV RESEARCH PRIVATE LIMITED</t>
  </si>
  <si>
    <t>ELIXIR WEALTH MANAGEMENT PRIVATE LIMITED</t>
  </si>
  <si>
    <t>DIPAN MEHTA COMMODITIES PRIVATE LIMITED</t>
  </si>
  <si>
    <t>CHANDARANA INTERMEDIARIES BROKERS PRIVATE LIMITED</t>
  </si>
  <si>
    <t>SMC REAL ESTATE ADVISORS PRIVATE LIMITED</t>
  </si>
  <si>
    <t>BEML Limited</t>
  </si>
  <si>
    <t>GRAVITON RESEARCH CAPITAL LLP</t>
  </si>
  <si>
    <t>Confidence Petro Ind Ltd.</t>
  </si>
  <si>
    <t>GLOBAL</t>
  </si>
  <si>
    <t>Global Education Limited</t>
  </si>
  <si>
    <t>CLEAR IMPEX PRIVATE LIMITED</t>
  </si>
  <si>
    <t>GLOBE</t>
  </si>
  <si>
    <t>Globe Textiles (I) Ltd.</t>
  </si>
  <si>
    <t>Mohota Industries Ltd.</t>
  </si>
  <si>
    <t>VIKRAMKUMAR KARANRAJ SAKARIA HUF DAKSH CORPORATION</t>
  </si>
  <si>
    <t>Oriental Trimex Limited</t>
  </si>
  <si>
    <t>NISHCHAYA TRADINGS PRIVATE LIMITED</t>
  </si>
  <si>
    <t>Paisalo Digital Limited</t>
  </si>
  <si>
    <t>SBI LIFE INSURANCE COMPANY LIMITED</t>
  </si>
  <si>
    <t>Palash Securities  Ltd</t>
  </si>
  <si>
    <t>THE HINDUSTAN TIIMES LTD</t>
  </si>
  <si>
    <t>Nucent Finance Limited</t>
  </si>
  <si>
    <t>SUCHANTI NIREN CHAND</t>
  </si>
  <si>
    <t>RAJRAYON</t>
  </si>
  <si>
    <t>Raj Rayon Industries Ltd</t>
  </si>
  <si>
    <t>SUGANYA S</t>
  </si>
  <si>
    <t>Sastasundar Ventures Ltd</t>
  </si>
  <si>
    <t>LUV-KUSH PROJECTS LIMITED</t>
  </si>
  <si>
    <t>Shalby Limited</t>
  </si>
  <si>
    <t>SHREE SHIVSHAKTI PROJECT CONSULTANT PRIVATE LIMITE</t>
  </si>
  <si>
    <t>SOFTTECH</t>
  </si>
  <si>
    <t>Softtech Engineer Limited</t>
  </si>
  <si>
    <t>EAST INDIA UDYOG LTD</t>
  </si>
  <si>
    <t>Vedanta Limited</t>
  </si>
  <si>
    <t>Vikas EcoTech Limited</t>
  </si>
  <si>
    <t>VAIBHAV RAJENDRA DOSHI</t>
  </si>
  <si>
    <t>Zuari Industries Ltd.</t>
  </si>
  <si>
    <t>SHILPA MALOO</t>
  </si>
  <si>
    <t>Indo Tech Transformers Li</t>
  </si>
  <si>
    <t>OHM STOCK BROKER PVT.LTD</t>
  </si>
  <si>
    <t>Kellton Tech Sol Ltd</t>
  </si>
  <si>
    <t>KELLTON WEALTH MANAGEMENT LLP</t>
  </si>
  <si>
    <t>NEW CONSOLIDATED CONSTRUCTION CO. LTD.</t>
  </si>
  <si>
    <t>SHIVMANI VINIMAY PRIVATE LIMITED</t>
  </si>
  <si>
    <t>DAVOS INTERNATIONAL FUND</t>
  </si>
  <si>
    <t>ANTARA INDIA EVERGREEN FUND LTD</t>
  </si>
  <si>
    <t>HESHIKA GROWTH FUND</t>
  </si>
  <si>
    <t>ELARA INDIA OPPORTUNITIES FUND LIMITED</t>
  </si>
  <si>
    <t>EARTHSTONE HOLDING (TWO) PRIVATE LTD</t>
  </si>
  <si>
    <t>SHALINI  BUBNA</t>
  </si>
  <si>
    <t>MICROSEC VISION TRUST ONE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</si>
</sst>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706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166" fontId="0" fillId="2" borderId="36" xfId="0" applyNumberForma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49" borderId="36" xfId="0" applyNumberFormat="1" applyFill="1" applyBorder="1" applyAlignment="1">
      <alignment horizontal="center" vertical="center"/>
    </xf>
    <xf numFmtId="165" fontId="47" fillId="49" borderId="36" xfId="0" applyNumberFormat="1" applyFont="1" applyFill="1" applyBorder="1" applyAlignment="1">
      <alignment horizontal="center" vertical="center"/>
    </xf>
    <xf numFmtId="166" fontId="0" fillId="49" borderId="36" xfId="0" applyNumberFormat="1" applyFont="1" applyFill="1" applyBorder="1" applyAlignment="1">
      <alignment horizontal="center" vertical="center"/>
    </xf>
    <xf numFmtId="0" fontId="8" fillId="49" borderId="36" xfId="0" applyFont="1" applyFill="1" applyBorder="1" applyAlignment="1">
      <alignment horizontal="left"/>
    </xf>
    <xf numFmtId="0" fontId="47" fillId="49" borderId="36" xfId="0" applyFont="1" applyFill="1" applyBorder="1" applyAlignment="1">
      <alignment horizontal="center" vertical="center"/>
    </xf>
    <xf numFmtId="0" fontId="0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6" xfId="51" applyNumberFormat="1" applyFont="1" applyFill="1" applyBorder="1" applyAlignment="1" applyProtection="1">
      <alignment horizontal="center" vertical="center" wrapText="1"/>
    </xf>
    <xf numFmtId="164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0" fillId="58" borderId="36" xfId="0" applyFill="1" applyBorder="1" applyAlignment="1">
      <alignment horizont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64" fontId="6" fillId="58" borderId="36" xfId="160" applyFont="1" applyFill="1" applyBorder="1"/>
    <xf numFmtId="164" fontId="8" fillId="58" borderId="36" xfId="160" applyFont="1" applyFill="1" applyBorder="1" applyAlignment="1">
      <alignment horizontal="left"/>
    </xf>
    <xf numFmtId="164" fontId="47" fillId="58" borderId="36" xfId="160" applyFont="1" applyFill="1" applyBorder="1" applyAlignment="1">
      <alignment horizontal="center" vertical="top"/>
    </xf>
    <xf numFmtId="0" fontId="47" fillId="58" borderId="36" xfId="0" applyFont="1" applyFill="1" applyBorder="1" applyAlignment="1">
      <alignment horizontal="center" vertical="top"/>
    </xf>
    <xf numFmtId="16" fontId="49" fillId="58" borderId="36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70" fontId="7" fillId="59" borderId="5" xfId="0" applyNumberFormat="1" applyFont="1" applyFill="1" applyBorder="1" applyAlignment="1">
      <alignment horizontal="center" vertical="center"/>
    </xf>
    <xf numFmtId="164" fontId="7" fillId="59" borderId="5" xfId="160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166" fontId="47" fillId="59" borderId="36" xfId="0" applyNumberFormat="1" applyFont="1" applyFill="1" applyBorder="1" applyAlignment="1">
      <alignment horizontal="center" vertical="center"/>
    </xf>
    <xf numFmtId="0" fontId="50" fillId="59" borderId="36" xfId="0" applyFont="1" applyFill="1" applyBorder="1"/>
    <xf numFmtId="0" fontId="8" fillId="59" borderId="36" xfId="0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0" fontId="7" fillId="59" borderId="36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5" fontId="4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" fontId="0" fillId="59" borderId="36" xfId="0" applyNumberFormat="1" applyFill="1" applyBorder="1" applyAlignment="1">
      <alignment horizontal="center" vertical="center"/>
    </xf>
    <xf numFmtId="166" fontId="0" fillId="59" borderId="36" xfId="0" applyNumberFormat="1" applyFont="1" applyFill="1" applyBorder="1" applyAlignment="1">
      <alignment horizontal="center" vertical="center"/>
    </xf>
    <xf numFmtId="0" fontId="8" fillId="59" borderId="36" xfId="0" applyFont="1" applyFill="1" applyBorder="1" applyAlignment="1">
      <alignment horizontal="left"/>
    </xf>
    <xf numFmtId="0" fontId="0" fillId="59" borderId="36" xfId="0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70" fontId="7" fillId="59" borderId="36" xfId="0" applyNumberFormat="1" applyFont="1" applyFill="1" applyBorder="1" applyAlignment="1">
      <alignment horizontal="center" vertical="center"/>
    </xf>
    <xf numFmtId="164" fontId="7" fillId="59" borderId="36" xfId="160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7" fillId="58" borderId="5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0" fillId="60" borderId="36" xfId="0" applyNumberFormat="1" applyFill="1" applyBorder="1" applyAlignment="1">
      <alignment horizontal="center" vertical="center"/>
    </xf>
    <xf numFmtId="165" fontId="0" fillId="60" borderId="36" xfId="0" applyNumberFormat="1" applyFill="1" applyBorder="1" applyAlignment="1">
      <alignment horizontal="center" vertical="center"/>
    </xf>
    <xf numFmtId="15" fontId="0" fillId="60" borderId="36" xfId="0" applyNumberFormat="1" applyFill="1" applyBorder="1" applyAlignment="1">
      <alignment horizontal="center" vertical="center"/>
    </xf>
    <xf numFmtId="164" fontId="8" fillId="60" borderId="36" xfId="160" applyFont="1" applyFill="1" applyBorder="1" applyAlignment="1">
      <alignment horizontal="left" vertical="center"/>
    </xf>
    <xf numFmtId="164" fontId="47" fillId="60" borderId="36" xfId="160" applyFont="1" applyFill="1" applyBorder="1" applyAlignment="1">
      <alignment horizontal="center" vertical="top"/>
    </xf>
    <xf numFmtId="0" fontId="0" fillId="60" borderId="36" xfId="0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10" fontId="7" fillId="60" borderId="36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" fontId="49" fillId="60" borderId="36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60" borderId="36" xfId="160" applyNumberFormat="1" applyFont="1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64" fontId="0" fillId="2" borderId="0" xfId="160" applyFont="1" applyFill="1" applyBorder="1"/>
    <xf numFmtId="0" fontId="47" fillId="2" borderId="0" xfId="0" applyFont="1" applyFill="1"/>
    <xf numFmtId="0" fontId="7" fillId="59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4" fontId="7" fillId="59" borderId="36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164" fontId="8" fillId="58" borderId="36" xfId="160" applyFont="1" applyFill="1" applyBorder="1" applyAlignment="1">
      <alignment horizontal="left" vertical="center"/>
    </xf>
    <xf numFmtId="0" fontId="0" fillId="58" borderId="36" xfId="0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7" fillId="59" borderId="39" xfId="0" applyNumberFormat="1" applyFont="1" applyFill="1" applyBorder="1" applyAlignment="1">
      <alignment horizontal="center" vertical="center"/>
    </xf>
    <xf numFmtId="165" fontId="47" fillId="59" borderId="39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0" fillId="45" borderId="36" xfId="0" applyNumberFormat="1" applyFill="1" applyBorder="1" applyAlignment="1">
      <alignment horizontal="center" vertical="center"/>
    </xf>
    <xf numFmtId="165" fontId="0" fillId="45" borderId="36" xfId="0" applyNumberFormat="1" applyFill="1" applyBorder="1" applyAlignment="1">
      <alignment horizontal="center" vertical="center"/>
    </xf>
    <xf numFmtId="15" fontId="0" fillId="45" borderId="36" xfId="0" applyNumberFormat="1" applyFill="1" applyBorder="1" applyAlignment="1">
      <alignment horizontal="center" vertical="center"/>
    </xf>
    <xf numFmtId="164" fontId="8" fillId="45" borderId="36" xfId="160" applyFont="1" applyFill="1" applyBorder="1" applyAlignment="1">
      <alignment horizontal="left" vertical="center"/>
    </xf>
    <xf numFmtId="164" fontId="47" fillId="45" borderId="36" xfId="160" applyFont="1" applyFill="1" applyBorder="1" applyAlignment="1">
      <alignment horizontal="center" vertical="top"/>
    </xf>
    <xf numFmtId="0" fontId="47" fillId="45" borderId="36" xfId="0" applyFont="1" applyFill="1" applyBorder="1" applyAlignment="1">
      <alignment horizontal="center" vertical="center"/>
    </xf>
    <xf numFmtId="0" fontId="0" fillId="45" borderId="36" xfId="0" applyFill="1" applyBorder="1" applyAlignment="1">
      <alignment horizontal="center" vertical="center"/>
    </xf>
    <xf numFmtId="0" fontId="47" fillId="45" borderId="36" xfId="0" applyFont="1" applyFill="1" applyBorder="1" applyAlignment="1">
      <alignment horizontal="center" vertical="top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0" fontId="7" fillId="45" borderId="36" xfId="51" applyNumberFormat="1" applyFont="1" applyFill="1" applyBorder="1" applyAlignment="1" applyProtection="1">
      <alignment horizontal="center" vertical="center" wrapText="1"/>
    </xf>
    <xf numFmtId="164" fontId="7" fillId="45" borderId="5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165" fontId="47" fillId="59" borderId="37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0" fontId="0" fillId="59" borderId="38" xfId="0" applyFill="1" applyBorder="1" applyAlignment="1">
      <alignment horizontal="center" vertical="center"/>
    </xf>
    <xf numFmtId="0" fontId="7" fillId="59" borderId="37" xfId="0" applyFont="1" applyFill="1" applyBorder="1" applyAlignment="1">
      <alignment horizontal="center" vertical="center"/>
    </xf>
    <xf numFmtId="0" fontId="7" fillId="59" borderId="38" xfId="0" applyFont="1" applyFill="1" applyBorder="1" applyAlignment="1">
      <alignment horizontal="center" vertical="center"/>
    </xf>
    <xf numFmtId="16" fontId="7" fillId="58" borderId="5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7" xfId="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center"/>
    </xf>
    <xf numFmtId="0" fontId="47" fillId="59" borderId="38" xfId="0" applyFont="1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164" fontId="7" fillId="59" borderId="37" xfId="160" applyFont="1" applyFill="1" applyBorder="1" applyAlignment="1">
      <alignment horizontal="center" vertical="center"/>
    </xf>
    <xf numFmtId="164" fontId="7" fillId="59" borderId="39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" fontId="7" fillId="59" borderId="39" xfId="160" applyNumberFormat="1" applyFont="1" applyFill="1" applyBorder="1" applyAlignment="1">
      <alignment horizontal="center" vertical="center"/>
    </xf>
    <xf numFmtId="16" fontId="7" fillId="59" borderId="5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509</xdr:row>
      <xdr:rowOff>123265</xdr:rowOff>
    </xdr:from>
    <xdr:to>
      <xdr:col>12</xdr:col>
      <xdr:colOff>414779</xdr:colOff>
      <xdr:row>514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509</xdr:row>
      <xdr:rowOff>112060</xdr:rowOff>
    </xdr:from>
    <xdr:to>
      <xdr:col>4</xdr:col>
      <xdr:colOff>8964</xdr:colOff>
      <xdr:row>513</xdr:row>
      <xdr:rowOff>59952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44193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1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A11" sqref="A11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44193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662" t="s">
        <v>16</v>
      </c>
      <c r="B9" s="664" t="s">
        <v>17</v>
      </c>
      <c r="C9" s="664" t="s">
        <v>18</v>
      </c>
      <c r="D9" s="273" t="s">
        <v>19</v>
      </c>
      <c r="E9" s="273" t="s">
        <v>20</v>
      </c>
      <c r="F9" s="659" t="s">
        <v>21</v>
      </c>
      <c r="G9" s="660"/>
      <c r="H9" s="661"/>
      <c r="I9" s="659" t="s">
        <v>22</v>
      </c>
      <c r="J9" s="660"/>
      <c r="K9" s="661"/>
      <c r="L9" s="273"/>
      <c r="M9" s="280"/>
      <c r="N9" s="280"/>
      <c r="O9" s="280"/>
    </row>
    <row r="10" spans="1:15" ht="59.25" customHeight="1">
      <c r="A10" s="663"/>
      <c r="B10" s="665" t="s">
        <v>17</v>
      </c>
      <c r="C10" s="665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30437.200000000001</v>
      </c>
      <c r="E11" s="302">
        <v>30345.233333333337</v>
      </c>
      <c r="F11" s="314">
        <v>30113.566666666673</v>
      </c>
      <c r="G11" s="314">
        <v>29789.933333333334</v>
      </c>
      <c r="H11" s="314">
        <v>29558.26666666667</v>
      </c>
      <c r="I11" s="314">
        <v>30668.866666666676</v>
      </c>
      <c r="J11" s="314">
        <v>30900.53333333334</v>
      </c>
      <c r="K11" s="314">
        <v>31224.166666666679</v>
      </c>
      <c r="L11" s="301">
        <v>30576.9</v>
      </c>
      <c r="M11" s="301">
        <v>30021.599999999999</v>
      </c>
      <c r="N11" s="318">
        <v>1690700</v>
      </c>
      <c r="O11" s="319">
        <v>-3.1963470319634701E-2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13763.75</v>
      </c>
      <c r="E12" s="315">
        <v>13729.583333333334</v>
      </c>
      <c r="F12" s="316">
        <v>13675.166666666668</v>
      </c>
      <c r="G12" s="316">
        <v>13586.583333333334</v>
      </c>
      <c r="H12" s="316">
        <v>13532.166666666668</v>
      </c>
      <c r="I12" s="316">
        <v>13818.166666666668</v>
      </c>
      <c r="J12" s="316">
        <v>13872.583333333336</v>
      </c>
      <c r="K12" s="316">
        <v>13961.166666666668</v>
      </c>
      <c r="L12" s="303">
        <v>13784</v>
      </c>
      <c r="M12" s="303">
        <v>13641</v>
      </c>
      <c r="N12" s="318">
        <v>13887000</v>
      </c>
      <c r="O12" s="319">
        <v>2.3350927128526818E-2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1617.6</v>
      </c>
      <c r="E13" s="315">
        <v>1643.2666666666667</v>
      </c>
      <c r="F13" s="316">
        <v>1586.5333333333333</v>
      </c>
      <c r="G13" s="316">
        <v>1555.4666666666667</v>
      </c>
      <c r="H13" s="316">
        <v>1498.7333333333333</v>
      </c>
      <c r="I13" s="316">
        <v>1674.3333333333333</v>
      </c>
      <c r="J13" s="316">
        <v>1731.0666666666664</v>
      </c>
      <c r="K13" s="316">
        <v>1762.1333333333332</v>
      </c>
      <c r="L13" s="303">
        <v>1700</v>
      </c>
      <c r="M13" s="303">
        <v>1612.2</v>
      </c>
      <c r="N13" s="318">
        <v>3415500</v>
      </c>
      <c r="O13" s="319">
        <v>5.2866831072749691E-2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473.45</v>
      </c>
      <c r="E14" s="315">
        <v>472.76666666666665</v>
      </c>
      <c r="F14" s="316">
        <v>463.98333333333329</v>
      </c>
      <c r="G14" s="316">
        <v>454.51666666666665</v>
      </c>
      <c r="H14" s="316">
        <v>445.73333333333329</v>
      </c>
      <c r="I14" s="316">
        <v>482.23333333333329</v>
      </c>
      <c r="J14" s="316">
        <v>491.01666666666659</v>
      </c>
      <c r="K14" s="316">
        <v>500.48333333333329</v>
      </c>
      <c r="L14" s="303">
        <v>481.55</v>
      </c>
      <c r="M14" s="303">
        <v>463.3</v>
      </c>
      <c r="N14" s="318">
        <v>18894000</v>
      </c>
      <c r="O14" s="319">
        <v>2.9309217694486817E-2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479.65</v>
      </c>
      <c r="E15" s="315">
        <v>476.95</v>
      </c>
      <c r="F15" s="316">
        <v>469.59999999999997</v>
      </c>
      <c r="G15" s="316">
        <v>459.54999999999995</v>
      </c>
      <c r="H15" s="316">
        <v>452.19999999999993</v>
      </c>
      <c r="I15" s="316">
        <v>487</v>
      </c>
      <c r="J15" s="316">
        <v>494.35</v>
      </c>
      <c r="K15" s="316">
        <v>504.40000000000003</v>
      </c>
      <c r="L15" s="303">
        <v>484.3</v>
      </c>
      <c r="M15" s="303">
        <v>466.9</v>
      </c>
      <c r="N15" s="318">
        <v>52325000</v>
      </c>
      <c r="O15" s="319">
        <v>8.6746987951807231E-3</v>
      </c>
    </row>
    <row r="16" spans="1:15" ht="15">
      <c r="A16" s="276">
        <v>6</v>
      </c>
      <c r="B16" s="386" t="s">
        <v>44</v>
      </c>
      <c r="C16" s="276" t="s">
        <v>45</v>
      </c>
      <c r="D16" s="315">
        <v>935.55</v>
      </c>
      <c r="E16" s="315">
        <v>941.55000000000007</v>
      </c>
      <c r="F16" s="316">
        <v>926.10000000000014</v>
      </c>
      <c r="G16" s="316">
        <v>916.65000000000009</v>
      </c>
      <c r="H16" s="316">
        <v>901.20000000000016</v>
      </c>
      <c r="I16" s="316">
        <v>951.00000000000011</v>
      </c>
      <c r="J16" s="316">
        <v>966.45000000000016</v>
      </c>
      <c r="K16" s="316">
        <v>975.90000000000009</v>
      </c>
      <c r="L16" s="303">
        <v>957</v>
      </c>
      <c r="M16" s="303">
        <v>932.1</v>
      </c>
      <c r="N16" s="318">
        <v>1792000</v>
      </c>
      <c r="O16" s="319">
        <v>2.6345933562428408E-2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247.1</v>
      </c>
      <c r="E17" s="315">
        <v>251.33333333333334</v>
      </c>
      <c r="F17" s="316">
        <v>241.2166666666667</v>
      </c>
      <c r="G17" s="316">
        <v>235.33333333333334</v>
      </c>
      <c r="H17" s="316">
        <v>225.2166666666667</v>
      </c>
      <c r="I17" s="316">
        <v>257.2166666666667</v>
      </c>
      <c r="J17" s="316">
        <v>267.33333333333331</v>
      </c>
      <c r="K17" s="316">
        <v>273.2166666666667</v>
      </c>
      <c r="L17" s="303">
        <v>261.45</v>
      </c>
      <c r="M17" s="303">
        <v>245.45</v>
      </c>
      <c r="N17" s="318">
        <v>21096000</v>
      </c>
      <c r="O17" s="319">
        <v>-1.9246861924686193E-2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2417.1999999999998</v>
      </c>
      <c r="E18" s="315">
        <v>2428.9666666666667</v>
      </c>
      <c r="F18" s="316">
        <v>2401.1333333333332</v>
      </c>
      <c r="G18" s="316">
        <v>2385.0666666666666</v>
      </c>
      <c r="H18" s="316">
        <v>2357.2333333333331</v>
      </c>
      <c r="I18" s="316">
        <v>2445.0333333333333</v>
      </c>
      <c r="J18" s="316">
        <v>2472.8666666666663</v>
      </c>
      <c r="K18" s="316">
        <v>2488.9333333333334</v>
      </c>
      <c r="L18" s="303">
        <v>2456.8000000000002</v>
      </c>
      <c r="M18" s="303">
        <v>2412.9</v>
      </c>
      <c r="N18" s="318">
        <v>1975500</v>
      </c>
      <c r="O18" s="319">
        <v>7.3941866394696583E-3</v>
      </c>
    </row>
    <row r="19" spans="1:15" ht="15">
      <c r="A19" s="276">
        <v>9</v>
      </c>
      <c r="B19" s="386" t="s">
        <v>44</v>
      </c>
      <c r="C19" s="276" t="s">
        <v>48</v>
      </c>
      <c r="D19" s="315">
        <v>175.65</v>
      </c>
      <c r="E19" s="315">
        <v>177.43333333333331</v>
      </c>
      <c r="F19" s="316">
        <v>173.21666666666661</v>
      </c>
      <c r="G19" s="316">
        <v>170.7833333333333</v>
      </c>
      <c r="H19" s="316">
        <v>166.56666666666661</v>
      </c>
      <c r="I19" s="316">
        <v>179.86666666666662</v>
      </c>
      <c r="J19" s="316">
        <v>184.08333333333331</v>
      </c>
      <c r="K19" s="316">
        <v>186.51666666666662</v>
      </c>
      <c r="L19" s="303">
        <v>181.65</v>
      </c>
      <c r="M19" s="303">
        <v>175</v>
      </c>
      <c r="N19" s="318">
        <v>12070000</v>
      </c>
      <c r="O19" s="319">
        <v>-1.5095879232966136E-2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95.3</v>
      </c>
      <c r="E20" s="315">
        <v>95.683333333333323</v>
      </c>
      <c r="F20" s="316">
        <v>94.516666666666652</v>
      </c>
      <c r="G20" s="316">
        <v>93.733333333333334</v>
      </c>
      <c r="H20" s="316">
        <v>92.566666666666663</v>
      </c>
      <c r="I20" s="316">
        <v>96.46666666666664</v>
      </c>
      <c r="J20" s="316">
        <v>97.633333333333297</v>
      </c>
      <c r="K20" s="316">
        <v>98.416666666666629</v>
      </c>
      <c r="L20" s="303">
        <v>96.85</v>
      </c>
      <c r="M20" s="303">
        <v>94.9</v>
      </c>
      <c r="N20" s="318">
        <v>45792000</v>
      </c>
      <c r="O20" s="319">
        <v>5.1363097589885416E-3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2654.95</v>
      </c>
      <c r="E21" s="315">
        <v>2644.2000000000003</v>
      </c>
      <c r="F21" s="316">
        <v>2628.0000000000005</v>
      </c>
      <c r="G21" s="316">
        <v>2601.0500000000002</v>
      </c>
      <c r="H21" s="316">
        <v>2584.8500000000004</v>
      </c>
      <c r="I21" s="316">
        <v>2671.1500000000005</v>
      </c>
      <c r="J21" s="316">
        <v>2687.3500000000004</v>
      </c>
      <c r="K21" s="316">
        <v>2714.3000000000006</v>
      </c>
      <c r="L21" s="303">
        <v>2660.4</v>
      </c>
      <c r="M21" s="303">
        <v>2617.25</v>
      </c>
      <c r="N21" s="318">
        <v>5291400</v>
      </c>
      <c r="O21" s="319">
        <v>-1.1710651650137278E-2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911</v>
      </c>
      <c r="E22" s="315">
        <v>901.43333333333339</v>
      </c>
      <c r="F22" s="316">
        <v>888.21666666666681</v>
      </c>
      <c r="G22" s="316">
        <v>865.43333333333339</v>
      </c>
      <c r="H22" s="316">
        <v>852.21666666666681</v>
      </c>
      <c r="I22" s="316">
        <v>924.21666666666681</v>
      </c>
      <c r="J22" s="316">
        <v>937.43333333333351</v>
      </c>
      <c r="K22" s="316">
        <v>960.21666666666681</v>
      </c>
      <c r="L22" s="303">
        <v>914.65</v>
      </c>
      <c r="M22" s="303">
        <v>878.65</v>
      </c>
      <c r="N22" s="318">
        <v>10344100</v>
      </c>
      <c r="O22" s="319">
        <v>-1.0999937853458455E-2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611.75</v>
      </c>
      <c r="E23" s="315">
        <v>607.75</v>
      </c>
      <c r="F23" s="316">
        <v>599.70000000000005</v>
      </c>
      <c r="G23" s="316">
        <v>587.65000000000009</v>
      </c>
      <c r="H23" s="316">
        <v>579.60000000000014</v>
      </c>
      <c r="I23" s="316">
        <v>619.79999999999995</v>
      </c>
      <c r="J23" s="316">
        <v>627.84999999999991</v>
      </c>
      <c r="K23" s="316">
        <v>639.89999999999986</v>
      </c>
      <c r="L23" s="303">
        <v>615.79999999999995</v>
      </c>
      <c r="M23" s="303">
        <v>595.70000000000005</v>
      </c>
      <c r="N23" s="318">
        <v>48622800</v>
      </c>
      <c r="O23" s="319">
        <v>-1.8173447381812015E-2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3372.6</v>
      </c>
      <c r="E24" s="315">
        <v>3372.6499999999996</v>
      </c>
      <c r="F24" s="316">
        <v>3319.5999999999995</v>
      </c>
      <c r="G24" s="316">
        <v>3266.6</v>
      </c>
      <c r="H24" s="316">
        <v>3213.5499999999997</v>
      </c>
      <c r="I24" s="316">
        <v>3425.6499999999992</v>
      </c>
      <c r="J24" s="316">
        <v>3478.6999999999994</v>
      </c>
      <c r="K24" s="316">
        <v>3531.6999999999989</v>
      </c>
      <c r="L24" s="303">
        <v>3425.7</v>
      </c>
      <c r="M24" s="303">
        <v>3319.65</v>
      </c>
      <c r="N24" s="318">
        <v>1708500</v>
      </c>
      <c r="O24" s="319">
        <v>-4.432946441057195E-2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9027.6</v>
      </c>
      <c r="E25" s="315">
        <v>9053.8166666666675</v>
      </c>
      <c r="F25" s="316">
        <v>8958.7833333333347</v>
      </c>
      <c r="G25" s="316">
        <v>8889.9666666666672</v>
      </c>
      <c r="H25" s="316">
        <v>8794.9333333333343</v>
      </c>
      <c r="I25" s="316">
        <v>9122.633333333335</v>
      </c>
      <c r="J25" s="316">
        <v>9217.6666666666679</v>
      </c>
      <c r="K25" s="316">
        <v>9286.4833333333354</v>
      </c>
      <c r="L25" s="303">
        <v>9148.85</v>
      </c>
      <c r="M25" s="303">
        <v>8985</v>
      </c>
      <c r="N25" s="318">
        <v>958000</v>
      </c>
      <c r="O25" s="319">
        <v>8.401697312588402E-2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5187.05</v>
      </c>
      <c r="E26" s="315">
        <v>5175.5333333333328</v>
      </c>
      <c r="F26" s="316">
        <v>5126.0666666666657</v>
      </c>
      <c r="G26" s="316">
        <v>5065.083333333333</v>
      </c>
      <c r="H26" s="316">
        <v>5015.6166666666659</v>
      </c>
      <c r="I26" s="316">
        <v>5236.5166666666655</v>
      </c>
      <c r="J26" s="316">
        <v>5285.9833333333327</v>
      </c>
      <c r="K26" s="316">
        <v>5346.9666666666653</v>
      </c>
      <c r="L26" s="303">
        <v>5225</v>
      </c>
      <c r="M26" s="303">
        <v>5114.55</v>
      </c>
      <c r="N26" s="318">
        <v>6607500</v>
      </c>
      <c r="O26" s="319">
        <v>1.7634375481287542E-2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1559.65</v>
      </c>
      <c r="E27" s="315">
        <v>1565.8833333333334</v>
      </c>
      <c r="F27" s="316">
        <v>1548.3166666666668</v>
      </c>
      <c r="G27" s="316">
        <v>1536.9833333333333</v>
      </c>
      <c r="H27" s="316">
        <v>1519.4166666666667</v>
      </c>
      <c r="I27" s="316">
        <v>1577.2166666666669</v>
      </c>
      <c r="J27" s="316">
        <v>1594.7833333333335</v>
      </c>
      <c r="K27" s="316">
        <v>1606.116666666667</v>
      </c>
      <c r="L27" s="303">
        <v>1583.45</v>
      </c>
      <c r="M27" s="303">
        <v>1554.55</v>
      </c>
      <c r="N27" s="318">
        <v>1868000</v>
      </c>
      <c r="O27" s="319">
        <v>-2.0348227396685546E-2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398.95</v>
      </c>
      <c r="E28" s="315">
        <v>401.58333333333331</v>
      </c>
      <c r="F28" s="316">
        <v>393.01666666666665</v>
      </c>
      <c r="G28" s="316">
        <v>387.08333333333331</v>
      </c>
      <c r="H28" s="316">
        <v>378.51666666666665</v>
      </c>
      <c r="I28" s="316">
        <v>407.51666666666665</v>
      </c>
      <c r="J28" s="316">
        <v>416.08333333333337</v>
      </c>
      <c r="K28" s="316">
        <v>422.01666666666665</v>
      </c>
      <c r="L28" s="303">
        <v>410.15</v>
      </c>
      <c r="M28" s="303">
        <v>395.65</v>
      </c>
      <c r="N28" s="318">
        <v>10756800</v>
      </c>
      <c r="O28" s="319">
        <v>2.2937350222526531E-2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60.85</v>
      </c>
      <c r="E29" s="315">
        <v>61.650000000000006</v>
      </c>
      <c r="F29" s="316">
        <v>59.850000000000009</v>
      </c>
      <c r="G29" s="316">
        <v>58.85</v>
      </c>
      <c r="H29" s="316">
        <v>57.050000000000004</v>
      </c>
      <c r="I29" s="316">
        <v>62.650000000000013</v>
      </c>
      <c r="J29" s="316">
        <v>64.450000000000017</v>
      </c>
      <c r="K29" s="316">
        <v>65.450000000000017</v>
      </c>
      <c r="L29" s="303">
        <v>63.45</v>
      </c>
      <c r="M29" s="303">
        <v>60.65</v>
      </c>
      <c r="N29" s="318">
        <v>56336900</v>
      </c>
      <c r="O29" s="319">
        <v>1.3921034349949787E-2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1570.8</v>
      </c>
      <c r="E30" s="315">
        <v>1574.55</v>
      </c>
      <c r="F30" s="316">
        <v>1555.1</v>
      </c>
      <c r="G30" s="316">
        <v>1539.3999999999999</v>
      </c>
      <c r="H30" s="316">
        <v>1519.9499999999998</v>
      </c>
      <c r="I30" s="316">
        <v>1590.25</v>
      </c>
      <c r="J30" s="316">
        <v>1609.7000000000003</v>
      </c>
      <c r="K30" s="316">
        <v>1625.4</v>
      </c>
      <c r="L30" s="303">
        <v>1594</v>
      </c>
      <c r="M30" s="303">
        <v>1558.85</v>
      </c>
      <c r="N30" s="318">
        <v>1162700</v>
      </c>
      <c r="O30" s="319">
        <v>-2.3596035865974517E-3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115.15</v>
      </c>
      <c r="E31" s="315">
        <v>116.06666666666666</v>
      </c>
      <c r="F31" s="316">
        <v>113.83333333333333</v>
      </c>
      <c r="G31" s="316">
        <v>112.51666666666667</v>
      </c>
      <c r="H31" s="316">
        <v>110.28333333333333</v>
      </c>
      <c r="I31" s="316">
        <v>117.38333333333333</v>
      </c>
      <c r="J31" s="316">
        <v>119.61666666666667</v>
      </c>
      <c r="K31" s="316">
        <v>120.93333333333332</v>
      </c>
      <c r="L31" s="303">
        <v>118.3</v>
      </c>
      <c r="M31" s="303">
        <v>114.75</v>
      </c>
      <c r="N31" s="318">
        <v>34124000</v>
      </c>
      <c r="O31" s="319">
        <v>1.2629679747406405E-2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730.85</v>
      </c>
      <c r="E32" s="315">
        <v>729.98333333333323</v>
      </c>
      <c r="F32" s="316">
        <v>722.11666666666645</v>
      </c>
      <c r="G32" s="316">
        <v>713.38333333333321</v>
      </c>
      <c r="H32" s="316">
        <v>705.51666666666642</v>
      </c>
      <c r="I32" s="316">
        <v>738.71666666666647</v>
      </c>
      <c r="J32" s="316">
        <v>746.58333333333326</v>
      </c>
      <c r="K32" s="316">
        <v>755.31666666666649</v>
      </c>
      <c r="L32" s="303">
        <v>737.85</v>
      </c>
      <c r="M32" s="303">
        <v>721.25</v>
      </c>
      <c r="N32" s="318">
        <v>2401300</v>
      </c>
      <c r="O32" s="319">
        <v>-7.2642310960067971E-2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528.15</v>
      </c>
      <c r="E33" s="315">
        <v>528.81666666666672</v>
      </c>
      <c r="F33" s="316">
        <v>516.38333333333344</v>
      </c>
      <c r="G33" s="316">
        <v>504.61666666666667</v>
      </c>
      <c r="H33" s="316">
        <v>492.18333333333339</v>
      </c>
      <c r="I33" s="316">
        <v>540.58333333333348</v>
      </c>
      <c r="J33" s="316">
        <v>553.01666666666665</v>
      </c>
      <c r="K33" s="316">
        <v>564.78333333333353</v>
      </c>
      <c r="L33" s="303">
        <v>541.25</v>
      </c>
      <c r="M33" s="303">
        <v>517.04999999999995</v>
      </c>
      <c r="N33" s="318">
        <v>6124500</v>
      </c>
      <c r="O33" s="319">
        <v>0.11679431072210066</v>
      </c>
    </row>
    <row r="34" spans="1:15" ht="15">
      <c r="A34" s="276">
        <v>24</v>
      </c>
      <c r="B34" s="386" t="s">
        <v>68</v>
      </c>
      <c r="C34" s="276" t="s">
        <v>69</v>
      </c>
      <c r="D34" s="315">
        <v>517.54999999999995</v>
      </c>
      <c r="E34" s="315">
        <v>517.48333333333323</v>
      </c>
      <c r="F34" s="316">
        <v>511.16666666666652</v>
      </c>
      <c r="G34" s="316">
        <v>504.7833333333333</v>
      </c>
      <c r="H34" s="316">
        <v>498.46666666666658</v>
      </c>
      <c r="I34" s="316">
        <v>523.86666666666645</v>
      </c>
      <c r="J34" s="316">
        <v>530.18333333333328</v>
      </c>
      <c r="K34" s="316">
        <v>536.56666666666638</v>
      </c>
      <c r="L34" s="303">
        <v>523.79999999999995</v>
      </c>
      <c r="M34" s="303">
        <v>511.1</v>
      </c>
      <c r="N34" s="318">
        <v>98463945</v>
      </c>
      <c r="O34" s="319">
        <v>1.075452697182162E-2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33.799999999999997</v>
      </c>
      <c r="E35" s="315">
        <v>33.983333333333327</v>
      </c>
      <c r="F35" s="316">
        <v>33.416666666666657</v>
      </c>
      <c r="G35" s="316">
        <v>33.033333333333331</v>
      </c>
      <c r="H35" s="316">
        <v>32.466666666666661</v>
      </c>
      <c r="I35" s="316">
        <v>34.366666666666653</v>
      </c>
      <c r="J35" s="316">
        <v>34.93333333333333</v>
      </c>
      <c r="K35" s="316">
        <v>35.316666666666649</v>
      </c>
      <c r="L35" s="303">
        <v>34.549999999999997</v>
      </c>
      <c r="M35" s="303">
        <v>33.6</v>
      </c>
      <c r="N35" s="318">
        <v>108927000</v>
      </c>
      <c r="O35" s="319">
        <v>-3.5694366982710543E-2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482</v>
      </c>
      <c r="E36" s="315">
        <v>482.05</v>
      </c>
      <c r="F36" s="316">
        <v>476.15000000000003</v>
      </c>
      <c r="G36" s="316">
        <v>470.3</v>
      </c>
      <c r="H36" s="316">
        <v>464.40000000000003</v>
      </c>
      <c r="I36" s="316">
        <v>487.90000000000003</v>
      </c>
      <c r="J36" s="316">
        <v>493.8</v>
      </c>
      <c r="K36" s="316">
        <v>499.65000000000003</v>
      </c>
      <c r="L36" s="303">
        <v>487.95</v>
      </c>
      <c r="M36" s="303">
        <v>476.2</v>
      </c>
      <c r="N36" s="318">
        <v>10373000</v>
      </c>
      <c r="O36" s="319">
        <v>-3.7558685446009391E-2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12696.5</v>
      </c>
      <c r="E37" s="315">
        <v>12765.4</v>
      </c>
      <c r="F37" s="316">
        <v>12590.8</v>
      </c>
      <c r="G37" s="316">
        <v>12485.1</v>
      </c>
      <c r="H37" s="316">
        <v>12310.5</v>
      </c>
      <c r="I37" s="316">
        <v>12871.099999999999</v>
      </c>
      <c r="J37" s="316">
        <v>13045.7</v>
      </c>
      <c r="K37" s="316">
        <v>13151.399999999998</v>
      </c>
      <c r="L37" s="303">
        <v>12940</v>
      </c>
      <c r="M37" s="303">
        <v>12659.7</v>
      </c>
      <c r="N37" s="318">
        <v>167250</v>
      </c>
      <c r="O37" s="319">
        <v>-2.959094865100087E-2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378.25</v>
      </c>
      <c r="E38" s="315">
        <v>378.86666666666662</v>
      </c>
      <c r="F38" s="316">
        <v>375.33333333333326</v>
      </c>
      <c r="G38" s="316">
        <v>372.41666666666663</v>
      </c>
      <c r="H38" s="316">
        <v>368.88333333333327</v>
      </c>
      <c r="I38" s="316">
        <v>381.78333333333325</v>
      </c>
      <c r="J38" s="316">
        <v>385.31666666666666</v>
      </c>
      <c r="K38" s="316">
        <v>388.23333333333323</v>
      </c>
      <c r="L38" s="303">
        <v>382.4</v>
      </c>
      <c r="M38" s="303">
        <v>375.95</v>
      </c>
      <c r="N38" s="318">
        <v>29676600</v>
      </c>
      <c r="O38" s="319">
        <v>1.4397342029163847E-2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3629.05</v>
      </c>
      <c r="E39" s="315">
        <v>3639.4499999999994</v>
      </c>
      <c r="F39" s="316">
        <v>3584.5499999999988</v>
      </c>
      <c r="G39" s="316">
        <v>3540.0499999999993</v>
      </c>
      <c r="H39" s="316">
        <v>3485.1499999999987</v>
      </c>
      <c r="I39" s="316">
        <v>3683.9499999999989</v>
      </c>
      <c r="J39" s="316">
        <v>3738.8499999999995</v>
      </c>
      <c r="K39" s="316">
        <v>3783.349999999999</v>
      </c>
      <c r="L39" s="303">
        <v>3694.35</v>
      </c>
      <c r="M39" s="303">
        <v>3594.95</v>
      </c>
      <c r="N39" s="318">
        <v>2215000</v>
      </c>
      <c r="O39" s="319">
        <v>2.4135380062881451E-2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491.4</v>
      </c>
      <c r="E40" s="315">
        <v>485.5333333333333</v>
      </c>
      <c r="F40" s="316">
        <v>477.61666666666662</v>
      </c>
      <c r="G40" s="316">
        <v>463.83333333333331</v>
      </c>
      <c r="H40" s="316">
        <v>455.91666666666663</v>
      </c>
      <c r="I40" s="316">
        <v>499.31666666666661</v>
      </c>
      <c r="J40" s="316">
        <v>507.23333333333335</v>
      </c>
      <c r="K40" s="316">
        <v>521.01666666666665</v>
      </c>
      <c r="L40" s="303">
        <v>493.45</v>
      </c>
      <c r="M40" s="303">
        <v>471.75</v>
      </c>
      <c r="N40" s="318">
        <v>9840600</v>
      </c>
      <c r="O40" s="319">
        <v>0.29539530842745437</v>
      </c>
    </row>
    <row r="41" spans="1:15" ht="15">
      <c r="A41" s="276">
        <v>31</v>
      </c>
      <c r="B41" s="386" t="s">
        <v>54</v>
      </c>
      <c r="C41" s="276" t="s">
        <v>77</v>
      </c>
      <c r="D41" s="315">
        <v>120.6</v>
      </c>
      <c r="E41" s="315">
        <v>121.05</v>
      </c>
      <c r="F41" s="316">
        <v>119.55</v>
      </c>
      <c r="G41" s="316">
        <v>118.5</v>
      </c>
      <c r="H41" s="316">
        <v>117</v>
      </c>
      <c r="I41" s="316">
        <v>122.1</v>
      </c>
      <c r="J41" s="316">
        <v>123.6</v>
      </c>
      <c r="K41" s="316">
        <v>124.64999999999999</v>
      </c>
      <c r="L41" s="303">
        <v>122.55</v>
      </c>
      <c r="M41" s="303">
        <v>120</v>
      </c>
      <c r="N41" s="318">
        <v>33518800</v>
      </c>
      <c r="O41" s="319">
        <v>-5.193833880417169E-3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376.6</v>
      </c>
      <c r="E42" s="315">
        <v>377.89999999999992</v>
      </c>
      <c r="F42" s="316">
        <v>373.09999999999985</v>
      </c>
      <c r="G42" s="316">
        <v>369.59999999999991</v>
      </c>
      <c r="H42" s="316">
        <v>364.79999999999984</v>
      </c>
      <c r="I42" s="316">
        <v>381.39999999999986</v>
      </c>
      <c r="J42" s="316">
        <v>386.19999999999993</v>
      </c>
      <c r="K42" s="316">
        <v>389.69999999999987</v>
      </c>
      <c r="L42" s="303">
        <v>382.7</v>
      </c>
      <c r="M42" s="303">
        <v>374.4</v>
      </c>
      <c r="N42" s="318">
        <v>4757500</v>
      </c>
      <c r="O42" s="319">
        <v>1.873661670235546E-2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833.25</v>
      </c>
      <c r="E43" s="315">
        <v>827.9</v>
      </c>
      <c r="F43" s="316">
        <v>820.69999999999993</v>
      </c>
      <c r="G43" s="316">
        <v>808.15</v>
      </c>
      <c r="H43" s="316">
        <v>800.94999999999993</v>
      </c>
      <c r="I43" s="316">
        <v>840.44999999999993</v>
      </c>
      <c r="J43" s="316">
        <v>847.65</v>
      </c>
      <c r="K43" s="316">
        <v>860.19999999999993</v>
      </c>
      <c r="L43" s="303">
        <v>835.1</v>
      </c>
      <c r="M43" s="303">
        <v>815.35</v>
      </c>
      <c r="N43" s="318">
        <v>17232800</v>
      </c>
      <c r="O43" s="319">
        <v>-2.8584323755077479E-3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136.55000000000001</v>
      </c>
      <c r="E44" s="315">
        <v>137.20000000000002</v>
      </c>
      <c r="F44" s="316">
        <v>135.15000000000003</v>
      </c>
      <c r="G44" s="316">
        <v>133.75000000000003</v>
      </c>
      <c r="H44" s="316">
        <v>131.70000000000005</v>
      </c>
      <c r="I44" s="316">
        <v>138.60000000000002</v>
      </c>
      <c r="J44" s="316">
        <v>140.65000000000003</v>
      </c>
      <c r="K44" s="316">
        <v>142.05000000000001</v>
      </c>
      <c r="L44" s="303">
        <v>139.25</v>
      </c>
      <c r="M44" s="303">
        <v>135.80000000000001</v>
      </c>
      <c r="N44" s="318">
        <v>32933700</v>
      </c>
      <c r="O44" s="319">
        <v>7.7673429319371726E-2</v>
      </c>
    </row>
    <row r="45" spans="1:15" ht="15">
      <c r="A45" s="276">
        <v>35</v>
      </c>
      <c r="B45" s="408" t="s">
        <v>107</v>
      </c>
      <c r="C45" s="276" t="s">
        <v>3634</v>
      </c>
      <c r="D45" s="315">
        <v>2653.35</v>
      </c>
      <c r="E45" s="315">
        <v>2645.15</v>
      </c>
      <c r="F45" s="316">
        <v>2600.25</v>
      </c>
      <c r="G45" s="316">
        <v>2547.15</v>
      </c>
      <c r="H45" s="316">
        <v>2502.25</v>
      </c>
      <c r="I45" s="316">
        <v>2698.25</v>
      </c>
      <c r="J45" s="316">
        <v>2743.1500000000005</v>
      </c>
      <c r="K45" s="316">
        <v>2796.25</v>
      </c>
      <c r="L45" s="303">
        <v>2690.05</v>
      </c>
      <c r="M45" s="303">
        <v>2592.0500000000002</v>
      </c>
      <c r="N45" s="318">
        <v>436875</v>
      </c>
      <c r="O45" s="319">
        <v>-8.2677165354330714E-2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1572.95</v>
      </c>
      <c r="E46" s="315">
        <v>1571.2666666666664</v>
      </c>
      <c r="F46" s="316">
        <v>1558.0333333333328</v>
      </c>
      <c r="G46" s="316">
        <v>1543.1166666666663</v>
      </c>
      <c r="H46" s="316">
        <v>1529.8833333333328</v>
      </c>
      <c r="I46" s="316">
        <v>1586.1833333333329</v>
      </c>
      <c r="J46" s="316">
        <v>1599.4166666666665</v>
      </c>
      <c r="K46" s="316">
        <v>1614.333333333333</v>
      </c>
      <c r="L46" s="303">
        <v>1584.5</v>
      </c>
      <c r="M46" s="303">
        <v>1556.35</v>
      </c>
      <c r="N46" s="318">
        <v>2723700</v>
      </c>
      <c r="O46" s="319">
        <v>-2.3076923076923079E-3</v>
      </c>
    </row>
    <row r="47" spans="1:15" ht="15">
      <c r="A47" s="276">
        <v>37</v>
      </c>
      <c r="B47" s="386" t="s">
        <v>39</v>
      </c>
      <c r="C47" s="276" t="s">
        <v>86</v>
      </c>
      <c r="D47" s="315">
        <v>392.5</v>
      </c>
      <c r="E47" s="315">
        <v>393.2833333333333</v>
      </c>
      <c r="F47" s="316">
        <v>389.41666666666663</v>
      </c>
      <c r="G47" s="316">
        <v>386.33333333333331</v>
      </c>
      <c r="H47" s="316">
        <v>382.46666666666664</v>
      </c>
      <c r="I47" s="316">
        <v>396.36666666666662</v>
      </c>
      <c r="J47" s="316">
        <v>400.23333333333329</v>
      </c>
      <c r="K47" s="316">
        <v>403.31666666666661</v>
      </c>
      <c r="L47" s="303">
        <v>397.15</v>
      </c>
      <c r="M47" s="303">
        <v>390.2</v>
      </c>
      <c r="N47" s="318">
        <v>12030411</v>
      </c>
      <c r="O47" s="319">
        <v>5.9754922208453805E-2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576.29999999999995</v>
      </c>
      <c r="E48" s="315">
        <v>581.38333333333333</v>
      </c>
      <c r="F48" s="316">
        <v>568.86666666666667</v>
      </c>
      <c r="G48" s="316">
        <v>561.43333333333339</v>
      </c>
      <c r="H48" s="316">
        <v>548.91666666666674</v>
      </c>
      <c r="I48" s="316">
        <v>588.81666666666661</v>
      </c>
      <c r="J48" s="316">
        <v>601.33333333333326</v>
      </c>
      <c r="K48" s="316">
        <v>608.76666666666654</v>
      </c>
      <c r="L48" s="303">
        <v>593.9</v>
      </c>
      <c r="M48" s="303">
        <v>573.95000000000005</v>
      </c>
      <c r="N48" s="318">
        <v>2108400</v>
      </c>
      <c r="O48" s="319">
        <v>9.8811757348342716E-2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514.70000000000005</v>
      </c>
      <c r="E49" s="315">
        <v>513.53333333333342</v>
      </c>
      <c r="F49" s="316">
        <v>510.11666666666679</v>
      </c>
      <c r="G49" s="316">
        <v>505.53333333333336</v>
      </c>
      <c r="H49" s="316">
        <v>502.11666666666673</v>
      </c>
      <c r="I49" s="316">
        <v>518.11666666666679</v>
      </c>
      <c r="J49" s="316">
        <v>521.53333333333353</v>
      </c>
      <c r="K49" s="316">
        <v>526.1166666666669</v>
      </c>
      <c r="L49" s="303">
        <v>516.95000000000005</v>
      </c>
      <c r="M49" s="303">
        <v>508.95</v>
      </c>
      <c r="N49" s="318">
        <v>15371250</v>
      </c>
      <c r="O49" s="319">
        <v>-2.1329088738559491E-2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3760.65</v>
      </c>
      <c r="E50" s="315">
        <v>3741.4500000000003</v>
      </c>
      <c r="F50" s="316">
        <v>3717.6000000000004</v>
      </c>
      <c r="G50" s="316">
        <v>3674.55</v>
      </c>
      <c r="H50" s="316">
        <v>3650.7000000000003</v>
      </c>
      <c r="I50" s="316">
        <v>3784.5000000000005</v>
      </c>
      <c r="J50" s="316">
        <v>3808.35</v>
      </c>
      <c r="K50" s="316">
        <v>3851.4000000000005</v>
      </c>
      <c r="L50" s="303">
        <v>3765.3</v>
      </c>
      <c r="M50" s="303">
        <v>3698.4</v>
      </c>
      <c r="N50" s="318">
        <v>2851400</v>
      </c>
      <c r="O50" s="319">
        <v>-7.9326421265047669E-3</v>
      </c>
    </row>
    <row r="51" spans="1:15" ht="15">
      <c r="A51" s="276">
        <v>41</v>
      </c>
      <c r="B51" s="386" t="s">
        <v>92</v>
      </c>
      <c r="C51" s="276" t="s">
        <v>93</v>
      </c>
      <c r="D51" s="315">
        <v>226.35</v>
      </c>
      <c r="E51" s="315">
        <v>228.33333333333334</v>
      </c>
      <c r="F51" s="316">
        <v>222.91666666666669</v>
      </c>
      <c r="G51" s="316">
        <v>219.48333333333335</v>
      </c>
      <c r="H51" s="316">
        <v>214.06666666666669</v>
      </c>
      <c r="I51" s="316">
        <v>231.76666666666668</v>
      </c>
      <c r="J51" s="316">
        <v>237.18333333333337</v>
      </c>
      <c r="K51" s="316">
        <v>240.61666666666667</v>
      </c>
      <c r="L51" s="303">
        <v>233.75</v>
      </c>
      <c r="M51" s="303">
        <v>224.9</v>
      </c>
      <c r="N51" s="318">
        <v>28571400</v>
      </c>
      <c r="O51" s="319">
        <v>2.4009461856889413E-2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5216.25</v>
      </c>
      <c r="E52" s="315">
        <v>5210.9333333333334</v>
      </c>
      <c r="F52" s="316">
        <v>5167.5666666666666</v>
      </c>
      <c r="G52" s="316">
        <v>5118.8833333333332</v>
      </c>
      <c r="H52" s="316">
        <v>5075.5166666666664</v>
      </c>
      <c r="I52" s="316">
        <v>5259.6166666666668</v>
      </c>
      <c r="J52" s="316">
        <v>5302.9833333333336</v>
      </c>
      <c r="K52" s="316">
        <v>5351.666666666667</v>
      </c>
      <c r="L52" s="303">
        <v>5254.3</v>
      </c>
      <c r="M52" s="303">
        <v>5162.25</v>
      </c>
      <c r="N52" s="318">
        <v>2832000</v>
      </c>
      <c r="O52" s="319">
        <v>-2.0702109853323351E-3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2440.15</v>
      </c>
      <c r="E53" s="315">
        <v>2447.5333333333333</v>
      </c>
      <c r="F53" s="316">
        <v>2420.8666666666668</v>
      </c>
      <c r="G53" s="316">
        <v>2401.5833333333335</v>
      </c>
      <c r="H53" s="316">
        <v>2374.916666666667</v>
      </c>
      <c r="I53" s="316">
        <v>2466.8166666666666</v>
      </c>
      <c r="J53" s="316">
        <v>2493.4833333333336</v>
      </c>
      <c r="K53" s="316">
        <v>2512.7666666666664</v>
      </c>
      <c r="L53" s="303">
        <v>2474.1999999999998</v>
      </c>
      <c r="M53" s="303">
        <v>2428.25</v>
      </c>
      <c r="N53" s="318">
        <v>2468200</v>
      </c>
      <c r="O53" s="319">
        <v>-6.7605633802816905E-3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1263.5999999999999</v>
      </c>
      <c r="E54" s="315">
        <v>1261.8333333333333</v>
      </c>
      <c r="F54" s="316">
        <v>1243.2166666666665</v>
      </c>
      <c r="G54" s="316">
        <v>1222.8333333333333</v>
      </c>
      <c r="H54" s="316">
        <v>1204.2166666666665</v>
      </c>
      <c r="I54" s="316">
        <v>1282.2166666666665</v>
      </c>
      <c r="J54" s="316">
        <v>1300.8333333333333</v>
      </c>
      <c r="K54" s="316">
        <v>1321.2166666666665</v>
      </c>
      <c r="L54" s="303">
        <v>1280.45</v>
      </c>
      <c r="M54" s="303">
        <v>1241.45</v>
      </c>
      <c r="N54" s="318">
        <v>3488100</v>
      </c>
      <c r="O54" s="319">
        <v>-4.315027157513579E-2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184.1</v>
      </c>
      <c r="E55" s="315">
        <v>185.45000000000002</v>
      </c>
      <c r="F55" s="316">
        <v>182.25000000000003</v>
      </c>
      <c r="G55" s="316">
        <v>180.4</v>
      </c>
      <c r="H55" s="316">
        <v>177.20000000000002</v>
      </c>
      <c r="I55" s="316">
        <v>187.30000000000004</v>
      </c>
      <c r="J55" s="316">
        <v>190.50000000000003</v>
      </c>
      <c r="K55" s="316">
        <v>192.35000000000005</v>
      </c>
      <c r="L55" s="303">
        <v>188.65</v>
      </c>
      <c r="M55" s="303">
        <v>183.6</v>
      </c>
      <c r="N55" s="318">
        <v>12924000</v>
      </c>
      <c r="O55" s="319">
        <v>4.9400760011692489E-2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65.349999999999994</v>
      </c>
      <c r="E56" s="315">
        <v>65.399999999999991</v>
      </c>
      <c r="F56" s="316">
        <v>64.499999999999986</v>
      </c>
      <c r="G56" s="316">
        <v>63.649999999999991</v>
      </c>
      <c r="H56" s="316">
        <v>62.749999999999986</v>
      </c>
      <c r="I56" s="316">
        <v>66.249999999999986</v>
      </c>
      <c r="J56" s="316">
        <v>67.149999999999991</v>
      </c>
      <c r="K56" s="316">
        <v>67.999999999999986</v>
      </c>
      <c r="L56" s="303">
        <v>66.3</v>
      </c>
      <c r="M56" s="303">
        <v>64.55</v>
      </c>
      <c r="N56" s="318">
        <v>92019500</v>
      </c>
      <c r="O56" s="319">
        <v>-1.5592070776768618E-2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120.55</v>
      </c>
      <c r="E57" s="315">
        <v>120.95</v>
      </c>
      <c r="F57" s="316">
        <v>118.60000000000001</v>
      </c>
      <c r="G57" s="316">
        <v>116.65</v>
      </c>
      <c r="H57" s="316">
        <v>114.30000000000001</v>
      </c>
      <c r="I57" s="316">
        <v>122.9</v>
      </c>
      <c r="J57" s="316">
        <v>125.25</v>
      </c>
      <c r="K57" s="316">
        <v>127.2</v>
      </c>
      <c r="L57" s="303">
        <v>123.3</v>
      </c>
      <c r="M57" s="303">
        <v>119</v>
      </c>
      <c r="N57" s="318">
        <v>22783500</v>
      </c>
      <c r="O57" s="319">
        <v>-1.4771828013716697E-2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497.45</v>
      </c>
      <c r="E58" s="315">
        <v>497.05</v>
      </c>
      <c r="F58" s="316">
        <v>490.15000000000003</v>
      </c>
      <c r="G58" s="316">
        <v>482.85</v>
      </c>
      <c r="H58" s="316">
        <v>475.95000000000005</v>
      </c>
      <c r="I58" s="316">
        <v>504.35</v>
      </c>
      <c r="J58" s="316">
        <v>511.25</v>
      </c>
      <c r="K58" s="316">
        <v>518.54999999999995</v>
      </c>
      <c r="L58" s="303">
        <v>503.95</v>
      </c>
      <c r="M58" s="303">
        <v>489.75</v>
      </c>
      <c r="N58" s="318">
        <v>6567650</v>
      </c>
      <c r="O58" s="319">
        <v>1.0081358330385568E-2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25.7</v>
      </c>
      <c r="E59" s="315">
        <v>25.8</v>
      </c>
      <c r="F59" s="316">
        <v>25.25</v>
      </c>
      <c r="G59" s="316">
        <v>24.8</v>
      </c>
      <c r="H59" s="316">
        <v>24.25</v>
      </c>
      <c r="I59" s="316">
        <v>26.25</v>
      </c>
      <c r="J59" s="316">
        <v>26.800000000000004</v>
      </c>
      <c r="K59" s="316">
        <v>27.25</v>
      </c>
      <c r="L59" s="303">
        <v>26.35</v>
      </c>
      <c r="M59" s="303">
        <v>25.35</v>
      </c>
      <c r="N59" s="318">
        <v>72945000</v>
      </c>
      <c r="O59" s="319">
        <v>2.7575277337559431E-2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722.05</v>
      </c>
      <c r="E60" s="315">
        <v>724.5333333333333</v>
      </c>
      <c r="F60" s="316">
        <v>715.56666666666661</v>
      </c>
      <c r="G60" s="316">
        <v>709.08333333333326</v>
      </c>
      <c r="H60" s="316">
        <v>700.11666666666656</v>
      </c>
      <c r="I60" s="316">
        <v>731.01666666666665</v>
      </c>
      <c r="J60" s="316">
        <v>739.98333333333335</v>
      </c>
      <c r="K60" s="316">
        <v>746.4666666666667</v>
      </c>
      <c r="L60" s="303">
        <v>733.5</v>
      </c>
      <c r="M60" s="303">
        <v>718.05</v>
      </c>
      <c r="N60" s="318">
        <v>5813000</v>
      </c>
      <c r="O60" s="319">
        <v>-1.1898691143974164E-2</v>
      </c>
    </row>
    <row r="61" spans="1:15" ht="15">
      <c r="A61" s="276">
        <v>51</v>
      </c>
      <c r="B61" s="408" t="s">
        <v>39</v>
      </c>
      <c r="C61" s="276" t="s">
        <v>248</v>
      </c>
      <c r="D61" s="315">
        <v>1363.85</v>
      </c>
      <c r="E61" s="315">
        <v>1372.6833333333334</v>
      </c>
      <c r="F61" s="316">
        <v>1347.3666666666668</v>
      </c>
      <c r="G61" s="316">
        <v>1330.8833333333334</v>
      </c>
      <c r="H61" s="316">
        <v>1305.5666666666668</v>
      </c>
      <c r="I61" s="316">
        <v>1389.1666666666667</v>
      </c>
      <c r="J61" s="316">
        <v>1414.4833333333333</v>
      </c>
      <c r="K61" s="316">
        <v>1430.9666666666667</v>
      </c>
      <c r="L61" s="303">
        <v>1398</v>
      </c>
      <c r="M61" s="303">
        <v>1356.2</v>
      </c>
      <c r="N61" s="318">
        <v>1412450</v>
      </c>
      <c r="O61" s="319">
        <v>-2.4247867085765602E-2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898.35</v>
      </c>
      <c r="E62" s="315">
        <v>901.19999999999993</v>
      </c>
      <c r="F62" s="316">
        <v>889.24999999999989</v>
      </c>
      <c r="G62" s="316">
        <v>880.15</v>
      </c>
      <c r="H62" s="316">
        <v>868.19999999999993</v>
      </c>
      <c r="I62" s="316">
        <v>910.29999999999984</v>
      </c>
      <c r="J62" s="316">
        <v>922.24999999999989</v>
      </c>
      <c r="K62" s="316">
        <v>931.3499999999998</v>
      </c>
      <c r="L62" s="303">
        <v>913.15</v>
      </c>
      <c r="M62" s="303">
        <v>892.1</v>
      </c>
      <c r="N62" s="318">
        <v>18748250</v>
      </c>
      <c r="O62" s="319">
        <v>1.4208149388542143E-3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897.6</v>
      </c>
      <c r="E63" s="315">
        <v>901.26666666666677</v>
      </c>
      <c r="F63" s="316">
        <v>888.83333333333348</v>
      </c>
      <c r="G63" s="316">
        <v>880.06666666666672</v>
      </c>
      <c r="H63" s="316">
        <v>867.63333333333344</v>
      </c>
      <c r="I63" s="316">
        <v>910.03333333333353</v>
      </c>
      <c r="J63" s="316">
        <v>922.4666666666667</v>
      </c>
      <c r="K63" s="316">
        <v>931.23333333333358</v>
      </c>
      <c r="L63" s="303">
        <v>913.7</v>
      </c>
      <c r="M63" s="303">
        <v>892.5</v>
      </c>
      <c r="N63" s="318">
        <v>4304000</v>
      </c>
      <c r="O63" s="319">
        <v>-6.0046189376443421E-3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919.5</v>
      </c>
      <c r="E64" s="315">
        <v>919.58333333333337</v>
      </c>
      <c r="F64" s="316">
        <v>910.61666666666679</v>
      </c>
      <c r="G64" s="316">
        <v>901.73333333333346</v>
      </c>
      <c r="H64" s="316">
        <v>892.76666666666688</v>
      </c>
      <c r="I64" s="316">
        <v>928.4666666666667</v>
      </c>
      <c r="J64" s="316">
        <v>937.43333333333317</v>
      </c>
      <c r="K64" s="316">
        <v>946.31666666666661</v>
      </c>
      <c r="L64" s="303">
        <v>928.55</v>
      </c>
      <c r="M64" s="303">
        <v>910.7</v>
      </c>
      <c r="N64" s="318">
        <v>19723900</v>
      </c>
      <c r="O64" s="319">
        <v>-2.4409666920573368E-2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2457.1999999999998</v>
      </c>
      <c r="E65" s="315">
        <v>2446.8166666666666</v>
      </c>
      <c r="F65" s="316">
        <v>2427.4333333333334</v>
      </c>
      <c r="G65" s="316">
        <v>2397.666666666667</v>
      </c>
      <c r="H65" s="316">
        <v>2378.2833333333338</v>
      </c>
      <c r="I65" s="316">
        <v>2476.583333333333</v>
      </c>
      <c r="J65" s="316">
        <v>2495.9666666666662</v>
      </c>
      <c r="K65" s="316">
        <v>2525.7333333333327</v>
      </c>
      <c r="L65" s="303">
        <v>2466.1999999999998</v>
      </c>
      <c r="M65" s="303">
        <v>2417.0500000000002</v>
      </c>
      <c r="N65" s="318">
        <v>21477000</v>
      </c>
      <c r="O65" s="319">
        <v>-1.2416467863669972E-3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1400.15</v>
      </c>
      <c r="E66" s="315">
        <v>1395.6166666666668</v>
      </c>
      <c r="F66" s="316">
        <v>1385.5833333333335</v>
      </c>
      <c r="G66" s="316">
        <v>1371.0166666666667</v>
      </c>
      <c r="H66" s="316">
        <v>1360.9833333333333</v>
      </c>
      <c r="I66" s="316">
        <v>1410.1833333333336</v>
      </c>
      <c r="J66" s="316">
        <v>1420.2166666666669</v>
      </c>
      <c r="K66" s="316">
        <v>1434.7833333333338</v>
      </c>
      <c r="L66" s="303">
        <v>1405.65</v>
      </c>
      <c r="M66" s="303">
        <v>1381.05</v>
      </c>
      <c r="N66" s="318">
        <v>31710800</v>
      </c>
      <c r="O66" s="319">
        <v>-2.8427952749271186E-2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658.9</v>
      </c>
      <c r="E67" s="315">
        <v>657.68333333333339</v>
      </c>
      <c r="F67" s="316">
        <v>650.61666666666679</v>
      </c>
      <c r="G67" s="316">
        <v>642.33333333333337</v>
      </c>
      <c r="H67" s="316">
        <v>635.26666666666677</v>
      </c>
      <c r="I67" s="316">
        <v>665.96666666666681</v>
      </c>
      <c r="J67" s="316">
        <v>673.03333333333342</v>
      </c>
      <c r="K67" s="316">
        <v>681.31666666666683</v>
      </c>
      <c r="L67" s="303">
        <v>664.75</v>
      </c>
      <c r="M67" s="303">
        <v>649.4</v>
      </c>
      <c r="N67" s="318">
        <v>14085500</v>
      </c>
      <c r="O67" s="319">
        <v>-2.1323754203607461E-2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3067.35</v>
      </c>
      <c r="E68" s="315">
        <v>3059.3833333333332</v>
      </c>
      <c r="F68" s="316">
        <v>3033.4666666666662</v>
      </c>
      <c r="G68" s="316">
        <v>2999.583333333333</v>
      </c>
      <c r="H68" s="316">
        <v>2973.6666666666661</v>
      </c>
      <c r="I68" s="316">
        <v>3093.2666666666664</v>
      </c>
      <c r="J68" s="316">
        <v>3119.1833333333334</v>
      </c>
      <c r="K68" s="316">
        <v>3153.0666666666666</v>
      </c>
      <c r="L68" s="303">
        <v>3085.3</v>
      </c>
      <c r="M68" s="303">
        <v>3025.5</v>
      </c>
      <c r="N68" s="318">
        <v>4091700</v>
      </c>
      <c r="O68" s="319">
        <v>5.38109980834439E-3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237.7</v>
      </c>
      <c r="E69" s="315">
        <v>239.98333333333335</v>
      </c>
      <c r="F69" s="316">
        <v>234.4666666666667</v>
      </c>
      <c r="G69" s="316">
        <v>231.23333333333335</v>
      </c>
      <c r="H69" s="316">
        <v>225.7166666666667</v>
      </c>
      <c r="I69" s="316">
        <v>243.2166666666667</v>
      </c>
      <c r="J69" s="316">
        <v>248.73333333333335</v>
      </c>
      <c r="K69" s="316">
        <v>251.9666666666667</v>
      </c>
      <c r="L69" s="303">
        <v>245.5</v>
      </c>
      <c r="M69" s="303">
        <v>236.75</v>
      </c>
      <c r="N69" s="318">
        <v>29197000</v>
      </c>
      <c r="O69" s="319">
        <v>3.5471475022169673E-3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213.6</v>
      </c>
      <c r="E70" s="315">
        <v>213.56666666666669</v>
      </c>
      <c r="F70" s="316">
        <v>211.48333333333338</v>
      </c>
      <c r="G70" s="316">
        <v>209.36666666666667</v>
      </c>
      <c r="H70" s="316">
        <v>207.28333333333336</v>
      </c>
      <c r="I70" s="316">
        <v>215.68333333333339</v>
      </c>
      <c r="J70" s="316">
        <v>217.76666666666671</v>
      </c>
      <c r="K70" s="316">
        <v>219.88333333333341</v>
      </c>
      <c r="L70" s="303">
        <v>215.65</v>
      </c>
      <c r="M70" s="303">
        <v>211.45</v>
      </c>
      <c r="N70" s="318">
        <v>29332800</v>
      </c>
      <c r="O70" s="319">
        <v>-2.3460674157303369E-2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2401.9</v>
      </c>
      <c r="E71" s="315">
        <v>2391.2333333333336</v>
      </c>
      <c r="F71" s="316">
        <v>2372.8166666666671</v>
      </c>
      <c r="G71" s="316">
        <v>2343.7333333333336</v>
      </c>
      <c r="H71" s="316">
        <v>2325.3166666666671</v>
      </c>
      <c r="I71" s="316">
        <v>2420.3166666666671</v>
      </c>
      <c r="J71" s="316">
        <v>2438.7333333333331</v>
      </c>
      <c r="K71" s="316">
        <v>2467.8166666666671</v>
      </c>
      <c r="L71" s="303">
        <v>2409.65</v>
      </c>
      <c r="M71" s="303">
        <v>2362.15</v>
      </c>
      <c r="N71" s="318">
        <v>5797800</v>
      </c>
      <c r="O71" s="319">
        <v>-7.9055441478439424E-3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205.2</v>
      </c>
      <c r="E72" s="315">
        <v>205.73333333333335</v>
      </c>
      <c r="F72" s="316">
        <v>200.9666666666667</v>
      </c>
      <c r="G72" s="316">
        <v>196.73333333333335</v>
      </c>
      <c r="H72" s="316">
        <v>191.9666666666667</v>
      </c>
      <c r="I72" s="316">
        <v>209.9666666666667</v>
      </c>
      <c r="J72" s="316">
        <v>214.73333333333335</v>
      </c>
      <c r="K72" s="316">
        <v>218.9666666666667</v>
      </c>
      <c r="L72" s="303">
        <v>210.5</v>
      </c>
      <c r="M72" s="303">
        <v>201.5</v>
      </c>
      <c r="N72" s="318">
        <v>25286700</v>
      </c>
      <c r="O72" s="319">
        <v>3.6791758646063282E-4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513.65</v>
      </c>
      <c r="E73" s="315">
        <v>512.31666666666661</v>
      </c>
      <c r="F73" s="316">
        <v>508.58333333333326</v>
      </c>
      <c r="G73" s="316">
        <v>503.51666666666665</v>
      </c>
      <c r="H73" s="316">
        <v>499.7833333333333</v>
      </c>
      <c r="I73" s="316">
        <v>517.38333333333321</v>
      </c>
      <c r="J73" s="316">
        <v>521.11666666666656</v>
      </c>
      <c r="K73" s="316">
        <v>526.18333333333317</v>
      </c>
      <c r="L73" s="303">
        <v>516.04999999999995</v>
      </c>
      <c r="M73" s="303">
        <v>507.25</v>
      </c>
      <c r="N73" s="318">
        <v>89201750</v>
      </c>
      <c r="O73" s="319">
        <v>-1.6300474609167691E-2</v>
      </c>
    </row>
    <row r="74" spans="1:15" ht="15">
      <c r="A74" s="276">
        <v>64</v>
      </c>
      <c r="B74" s="408" t="s">
        <v>57</v>
      </c>
      <c r="C74" t="s">
        <v>256</v>
      </c>
      <c r="D74" s="453">
        <v>1488.75</v>
      </c>
      <c r="E74" s="453">
        <v>1483.7166666666665</v>
      </c>
      <c r="F74" s="454">
        <v>1467.5333333333328</v>
      </c>
      <c r="G74" s="454">
        <v>1446.3166666666664</v>
      </c>
      <c r="H74" s="454">
        <v>1430.1333333333328</v>
      </c>
      <c r="I74" s="454">
        <v>1504.9333333333329</v>
      </c>
      <c r="J74" s="454">
        <v>1521.1166666666668</v>
      </c>
      <c r="K74" s="454">
        <v>1542.333333333333</v>
      </c>
      <c r="L74" s="455">
        <v>1499.9</v>
      </c>
      <c r="M74" s="455">
        <v>1462.5</v>
      </c>
      <c r="N74" s="456">
        <v>726325</v>
      </c>
      <c r="O74" s="457">
        <v>2.3966446974236069E-2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497.35</v>
      </c>
      <c r="E75" s="315">
        <v>498.09999999999997</v>
      </c>
      <c r="F75" s="316">
        <v>488.29999999999995</v>
      </c>
      <c r="G75" s="316">
        <v>479.25</v>
      </c>
      <c r="H75" s="316">
        <v>469.45</v>
      </c>
      <c r="I75" s="316">
        <v>507.14999999999992</v>
      </c>
      <c r="J75" s="316">
        <v>516.95000000000005</v>
      </c>
      <c r="K75" s="316">
        <v>525.99999999999989</v>
      </c>
      <c r="L75" s="303">
        <v>507.9</v>
      </c>
      <c r="M75" s="303">
        <v>489.05</v>
      </c>
      <c r="N75" s="318">
        <v>4519500</v>
      </c>
      <c r="O75" s="319">
        <v>9.3251088534107407E-2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10.15</v>
      </c>
      <c r="E76" s="315">
        <v>10.266666666666667</v>
      </c>
      <c r="F76" s="316">
        <v>9.8333333333333357</v>
      </c>
      <c r="G76" s="316">
        <v>9.5166666666666675</v>
      </c>
      <c r="H76" s="316">
        <v>9.0833333333333357</v>
      </c>
      <c r="I76" s="316">
        <v>10.583333333333336</v>
      </c>
      <c r="J76" s="316">
        <v>11.016666666666669</v>
      </c>
      <c r="K76" s="316">
        <v>11.333333333333336</v>
      </c>
      <c r="L76" s="303">
        <v>10.7</v>
      </c>
      <c r="M76" s="303">
        <v>9.9499999999999993</v>
      </c>
      <c r="N76" s="318">
        <v>983780000</v>
      </c>
      <c r="O76" s="319">
        <v>9.0471756672873993E-2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35.85</v>
      </c>
      <c r="E77" s="315">
        <v>35.950000000000003</v>
      </c>
      <c r="F77" s="316">
        <v>35.450000000000003</v>
      </c>
      <c r="G77" s="316">
        <v>35.049999999999997</v>
      </c>
      <c r="H77" s="316">
        <v>34.549999999999997</v>
      </c>
      <c r="I77" s="316">
        <v>36.350000000000009</v>
      </c>
      <c r="J77" s="316">
        <v>36.850000000000009</v>
      </c>
      <c r="K77" s="316">
        <v>37.250000000000014</v>
      </c>
      <c r="L77" s="303">
        <v>36.450000000000003</v>
      </c>
      <c r="M77" s="303">
        <v>35.549999999999997</v>
      </c>
      <c r="N77" s="318">
        <v>170544000</v>
      </c>
      <c r="O77" s="319">
        <v>-4.7677126067191484E-3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489.85</v>
      </c>
      <c r="E78" s="315">
        <v>491.26666666666665</v>
      </c>
      <c r="F78" s="316">
        <v>484.58333333333331</v>
      </c>
      <c r="G78" s="316">
        <v>479.31666666666666</v>
      </c>
      <c r="H78" s="316">
        <v>472.63333333333333</v>
      </c>
      <c r="I78" s="316">
        <v>496.5333333333333</v>
      </c>
      <c r="J78" s="316">
        <v>503.2166666666667</v>
      </c>
      <c r="K78" s="316">
        <v>508.48333333333329</v>
      </c>
      <c r="L78" s="303">
        <v>497.95</v>
      </c>
      <c r="M78" s="303">
        <v>486</v>
      </c>
      <c r="N78" s="318">
        <v>6776000</v>
      </c>
      <c r="O78" s="319">
        <v>-3.2397408207343416E-2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1643.75</v>
      </c>
      <c r="E79" s="315">
        <v>1644.9333333333334</v>
      </c>
      <c r="F79" s="316">
        <v>1616.8666666666668</v>
      </c>
      <c r="G79" s="316">
        <v>1589.9833333333333</v>
      </c>
      <c r="H79" s="316">
        <v>1561.9166666666667</v>
      </c>
      <c r="I79" s="316">
        <v>1671.8166666666668</v>
      </c>
      <c r="J79" s="316">
        <v>1699.8833333333334</v>
      </c>
      <c r="K79" s="316">
        <v>1726.7666666666669</v>
      </c>
      <c r="L79" s="303">
        <v>1673</v>
      </c>
      <c r="M79" s="303">
        <v>1618.05</v>
      </c>
      <c r="N79" s="318">
        <v>3087500</v>
      </c>
      <c r="O79" s="319">
        <v>6.5199674001629989E-3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855.15</v>
      </c>
      <c r="E80" s="315">
        <v>859.65</v>
      </c>
      <c r="F80" s="316">
        <v>846.59999999999991</v>
      </c>
      <c r="G80" s="316">
        <v>838.05</v>
      </c>
      <c r="H80" s="316">
        <v>824.99999999999989</v>
      </c>
      <c r="I80" s="316">
        <v>868.19999999999993</v>
      </c>
      <c r="J80" s="316">
        <v>881.24999999999989</v>
      </c>
      <c r="K80" s="316">
        <v>889.8</v>
      </c>
      <c r="L80" s="303">
        <v>872.7</v>
      </c>
      <c r="M80" s="303">
        <v>851.1</v>
      </c>
      <c r="N80" s="318">
        <v>18630900</v>
      </c>
      <c r="O80" s="319">
        <v>1.1729631982796539E-2</v>
      </c>
    </row>
    <row r="81" spans="1:15" ht="15">
      <c r="A81" s="276">
        <v>71</v>
      </c>
      <c r="B81" s="386" t="s">
        <v>68</v>
      </c>
      <c r="C81" s="276" t="s">
        <v>3781</v>
      </c>
      <c r="D81" s="315">
        <v>239.55</v>
      </c>
      <c r="E81" s="315">
        <v>239.78333333333333</v>
      </c>
      <c r="F81" s="316">
        <v>235.36666666666667</v>
      </c>
      <c r="G81" s="316">
        <v>231.18333333333334</v>
      </c>
      <c r="H81" s="316">
        <v>226.76666666666668</v>
      </c>
      <c r="I81" s="316">
        <v>243.96666666666667</v>
      </c>
      <c r="J81" s="316">
        <v>248.38333333333335</v>
      </c>
      <c r="K81" s="316">
        <v>252.56666666666666</v>
      </c>
      <c r="L81" s="303">
        <v>244.2</v>
      </c>
      <c r="M81" s="303">
        <v>235.6</v>
      </c>
      <c r="N81" s="318">
        <v>10869600</v>
      </c>
      <c r="O81" s="319">
        <v>3.8801177415038801E-2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1236.45</v>
      </c>
      <c r="E82" s="315">
        <v>1236.6500000000001</v>
      </c>
      <c r="F82" s="316">
        <v>1225.9000000000001</v>
      </c>
      <c r="G82" s="316">
        <v>1215.3499999999999</v>
      </c>
      <c r="H82" s="316">
        <v>1204.5999999999999</v>
      </c>
      <c r="I82" s="316">
        <v>1247.2000000000003</v>
      </c>
      <c r="J82" s="316">
        <v>1257.9500000000003</v>
      </c>
      <c r="K82" s="316">
        <v>1268.5000000000005</v>
      </c>
      <c r="L82" s="303">
        <v>1247.4000000000001</v>
      </c>
      <c r="M82" s="303">
        <v>1226.0999999999999</v>
      </c>
      <c r="N82" s="318">
        <v>34332600</v>
      </c>
      <c r="O82" s="319">
        <v>-1.3175821333103389E-2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90.5</v>
      </c>
      <c r="E83" s="315">
        <v>90.133333333333326</v>
      </c>
      <c r="F83" s="316">
        <v>88.766666666666652</v>
      </c>
      <c r="G83" s="316">
        <v>87.033333333333331</v>
      </c>
      <c r="H83" s="316">
        <v>85.666666666666657</v>
      </c>
      <c r="I83" s="316">
        <v>91.866666666666646</v>
      </c>
      <c r="J83" s="316">
        <v>93.23333333333332</v>
      </c>
      <c r="K83" s="316">
        <v>94.96666666666664</v>
      </c>
      <c r="L83" s="303">
        <v>91.5</v>
      </c>
      <c r="M83" s="303">
        <v>88.4</v>
      </c>
      <c r="N83" s="318">
        <v>56470800</v>
      </c>
      <c r="O83" s="319">
        <v>3.6526629564910942E-2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209.15</v>
      </c>
      <c r="E84" s="315">
        <v>208.83333333333334</v>
      </c>
      <c r="F84" s="316">
        <v>206.41666666666669</v>
      </c>
      <c r="G84" s="316">
        <v>203.68333333333334</v>
      </c>
      <c r="H84" s="316">
        <v>201.26666666666668</v>
      </c>
      <c r="I84" s="316">
        <v>211.56666666666669</v>
      </c>
      <c r="J84" s="316">
        <v>213.98333333333338</v>
      </c>
      <c r="K84" s="316">
        <v>216.7166666666667</v>
      </c>
      <c r="L84" s="303">
        <v>211.25</v>
      </c>
      <c r="M84" s="303">
        <v>206.1</v>
      </c>
      <c r="N84" s="318">
        <v>89100800</v>
      </c>
      <c r="O84" s="319">
        <v>1.4870972444962823E-2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259.85000000000002</v>
      </c>
      <c r="E85" s="315">
        <v>262.83333333333337</v>
      </c>
      <c r="F85" s="316">
        <v>255.61666666666673</v>
      </c>
      <c r="G85" s="316">
        <v>251.38333333333338</v>
      </c>
      <c r="H85" s="316">
        <v>244.16666666666674</v>
      </c>
      <c r="I85" s="316">
        <v>267.06666666666672</v>
      </c>
      <c r="J85" s="316">
        <v>274.28333333333342</v>
      </c>
      <c r="K85" s="316">
        <v>278.51666666666671</v>
      </c>
      <c r="L85" s="303">
        <v>270.05</v>
      </c>
      <c r="M85" s="303">
        <v>258.60000000000002</v>
      </c>
      <c r="N85" s="318">
        <v>25925000</v>
      </c>
      <c r="O85" s="319">
        <v>1.9465198584349194E-2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367.4</v>
      </c>
      <c r="E86" s="315">
        <v>371.06666666666661</v>
      </c>
      <c r="F86" s="316">
        <v>362.48333333333323</v>
      </c>
      <c r="G86" s="316">
        <v>357.56666666666661</v>
      </c>
      <c r="H86" s="316">
        <v>348.98333333333323</v>
      </c>
      <c r="I86" s="316">
        <v>375.98333333333323</v>
      </c>
      <c r="J86" s="316">
        <v>384.56666666666661</v>
      </c>
      <c r="K86" s="316">
        <v>389.48333333333323</v>
      </c>
      <c r="L86" s="303">
        <v>379.65</v>
      </c>
      <c r="M86" s="303">
        <v>366.15</v>
      </c>
      <c r="N86" s="318">
        <v>36387900</v>
      </c>
      <c r="O86" s="319">
        <v>9.6643691938867252E-3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2714.5</v>
      </c>
      <c r="E87" s="315">
        <v>2738.3333333333335</v>
      </c>
      <c r="F87" s="316">
        <v>2681.666666666667</v>
      </c>
      <c r="G87" s="316">
        <v>2648.8333333333335</v>
      </c>
      <c r="H87" s="316">
        <v>2592.166666666667</v>
      </c>
      <c r="I87" s="316">
        <v>2771.166666666667</v>
      </c>
      <c r="J87" s="316">
        <v>2827.8333333333339</v>
      </c>
      <c r="K87" s="316">
        <v>2860.666666666667</v>
      </c>
      <c r="L87" s="303">
        <v>2795</v>
      </c>
      <c r="M87" s="303">
        <v>2705.5</v>
      </c>
      <c r="N87" s="318">
        <v>1644750</v>
      </c>
      <c r="O87" s="319">
        <v>0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1960.5</v>
      </c>
      <c r="E88" s="315">
        <v>1951.4333333333334</v>
      </c>
      <c r="F88" s="316">
        <v>1924.8666666666668</v>
      </c>
      <c r="G88" s="316">
        <v>1889.2333333333333</v>
      </c>
      <c r="H88" s="316">
        <v>1862.6666666666667</v>
      </c>
      <c r="I88" s="316">
        <v>1987.0666666666668</v>
      </c>
      <c r="J88" s="316">
        <v>2013.6333333333334</v>
      </c>
      <c r="K88" s="316">
        <v>2049.2666666666669</v>
      </c>
      <c r="L88" s="303">
        <v>1978</v>
      </c>
      <c r="M88" s="303">
        <v>1915.8</v>
      </c>
      <c r="N88" s="318">
        <v>22037600</v>
      </c>
      <c r="O88" s="319">
        <v>-1.3359598853868195E-2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90.05</v>
      </c>
      <c r="E89" s="315">
        <v>90.333333333333329</v>
      </c>
      <c r="F89" s="316">
        <v>89.066666666666663</v>
      </c>
      <c r="G89" s="316">
        <v>88.083333333333329</v>
      </c>
      <c r="H89" s="316">
        <v>86.816666666666663</v>
      </c>
      <c r="I89" s="316">
        <v>91.316666666666663</v>
      </c>
      <c r="J89" s="316">
        <v>92.583333333333343</v>
      </c>
      <c r="K89" s="316">
        <v>93.566666666666663</v>
      </c>
      <c r="L89" s="303">
        <v>91.6</v>
      </c>
      <c r="M89" s="303">
        <v>89.35</v>
      </c>
      <c r="N89" s="318">
        <v>26267900</v>
      </c>
      <c r="O89" s="319">
        <v>-1.473699213827042E-2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362.8</v>
      </c>
      <c r="E90" s="315">
        <v>364.41666666666669</v>
      </c>
      <c r="F90" s="316">
        <v>357.63333333333338</v>
      </c>
      <c r="G90" s="316">
        <v>352.4666666666667</v>
      </c>
      <c r="H90" s="316">
        <v>345.68333333333339</v>
      </c>
      <c r="I90" s="316">
        <v>369.58333333333337</v>
      </c>
      <c r="J90" s="316">
        <v>376.36666666666667</v>
      </c>
      <c r="K90" s="316">
        <v>381.53333333333336</v>
      </c>
      <c r="L90" s="303">
        <v>371.2</v>
      </c>
      <c r="M90" s="303">
        <v>359.25</v>
      </c>
      <c r="N90" s="318">
        <v>8578000</v>
      </c>
      <c r="O90" s="319">
        <v>-2.1446497832534793E-2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1266</v>
      </c>
      <c r="E91" s="315">
        <v>1268.5</v>
      </c>
      <c r="F91" s="316">
        <v>1254.5999999999999</v>
      </c>
      <c r="G91" s="316">
        <v>1243.1999999999998</v>
      </c>
      <c r="H91" s="316">
        <v>1229.2999999999997</v>
      </c>
      <c r="I91" s="316">
        <v>1279.9000000000001</v>
      </c>
      <c r="J91" s="316">
        <v>1293.8000000000002</v>
      </c>
      <c r="K91" s="316">
        <v>1305.2000000000003</v>
      </c>
      <c r="L91" s="303">
        <v>1282.4000000000001</v>
      </c>
      <c r="M91" s="303">
        <v>1257.0999999999999</v>
      </c>
      <c r="N91" s="318">
        <v>16341250</v>
      </c>
      <c r="O91" s="319">
        <v>-1.6456837103343881E-2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979.05</v>
      </c>
      <c r="E92" s="315">
        <v>975.13333333333333</v>
      </c>
      <c r="F92" s="316">
        <v>967.31666666666661</v>
      </c>
      <c r="G92" s="316">
        <v>955.58333333333326</v>
      </c>
      <c r="H92" s="316">
        <v>947.76666666666654</v>
      </c>
      <c r="I92" s="316">
        <v>986.86666666666667</v>
      </c>
      <c r="J92" s="316">
        <v>994.68333333333351</v>
      </c>
      <c r="K92" s="316">
        <v>1006.4166666666667</v>
      </c>
      <c r="L92" s="303">
        <v>982.95</v>
      </c>
      <c r="M92" s="303">
        <v>963.4</v>
      </c>
      <c r="N92" s="318">
        <v>8594350</v>
      </c>
      <c r="O92" s="319">
        <v>-2.9661854854656913E-4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711.7</v>
      </c>
      <c r="E93" s="315">
        <v>712.25</v>
      </c>
      <c r="F93" s="316">
        <v>701.6</v>
      </c>
      <c r="G93" s="316">
        <v>691.5</v>
      </c>
      <c r="H93" s="316">
        <v>680.85</v>
      </c>
      <c r="I93" s="316">
        <v>722.35</v>
      </c>
      <c r="J93" s="316">
        <v>733.00000000000011</v>
      </c>
      <c r="K93" s="316">
        <v>743.1</v>
      </c>
      <c r="L93" s="303">
        <v>722.9</v>
      </c>
      <c r="M93" s="303">
        <v>702.15</v>
      </c>
      <c r="N93" s="318">
        <v>13857200</v>
      </c>
      <c r="O93" s="319">
        <v>-2.5193993751889548E-3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171.95</v>
      </c>
      <c r="E94" s="315">
        <v>173.58333333333334</v>
      </c>
      <c r="F94" s="316">
        <v>169.86666666666667</v>
      </c>
      <c r="G94" s="316">
        <v>167.78333333333333</v>
      </c>
      <c r="H94" s="316">
        <v>164.06666666666666</v>
      </c>
      <c r="I94" s="316">
        <v>175.66666666666669</v>
      </c>
      <c r="J94" s="316">
        <v>179.38333333333333</v>
      </c>
      <c r="K94" s="316">
        <v>181.4666666666667</v>
      </c>
      <c r="L94" s="303">
        <v>177.3</v>
      </c>
      <c r="M94" s="303">
        <v>171.5</v>
      </c>
      <c r="N94" s="318">
        <v>13266676</v>
      </c>
      <c r="O94" s="319">
        <v>-4.7185815010346403E-2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164.5</v>
      </c>
      <c r="E95" s="315">
        <v>165.4</v>
      </c>
      <c r="F95" s="316">
        <v>163</v>
      </c>
      <c r="G95" s="316">
        <v>161.5</v>
      </c>
      <c r="H95" s="316">
        <v>159.1</v>
      </c>
      <c r="I95" s="316">
        <v>166.9</v>
      </c>
      <c r="J95" s="316">
        <v>169.30000000000004</v>
      </c>
      <c r="K95" s="316">
        <v>170.8</v>
      </c>
      <c r="L95" s="303">
        <v>167.8</v>
      </c>
      <c r="M95" s="303">
        <v>163.9</v>
      </c>
      <c r="N95" s="318">
        <v>19140000</v>
      </c>
      <c r="O95" s="319">
        <v>1.5276893698281349E-2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402.4</v>
      </c>
      <c r="E96" s="315">
        <v>405.05</v>
      </c>
      <c r="F96" s="316">
        <v>397.45000000000005</v>
      </c>
      <c r="G96" s="316">
        <v>392.50000000000006</v>
      </c>
      <c r="H96" s="316">
        <v>384.90000000000009</v>
      </c>
      <c r="I96" s="316">
        <v>410</v>
      </c>
      <c r="J96" s="316">
        <v>417.6</v>
      </c>
      <c r="K96" s="316">
        <v>422.54999999999995</v>
      </c>
      <c r="L96" s="303">
        <v>412.65</v>
      </c>
      <c r="M96" s="303">
        <v>400.1</v>
      </c>
      <c r="N96" s="318">
        <v>9756000</v>
      </c>
      <c r="O96" s="319">
        <v>2.3285084959093771E-2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7460.3</v>
      </c>
      <c r="E97" s="315">
        <v>7470.2</v>
      </c>
      <c r="F97" s="316">
        <v>7408</v>
      </c>
      <c r="G97" s="316">
        <v>7355.7</v>
      </c>
      <c r="H97" s="316">
        <v>7293.5</v>
      </c>
      <c r="I97" s="316">
        <v>7522.5</v>
      </c>
      <c r="J97" s="316">
        <v>7584.6999999999989</v>
      </c>
      <c r="K97" s="316">
        <v>7637</v>
      </c>
      <c r="L97" s="303">
        <v>7532.4</v>
      </c>
      <c r="M97" s="303">
        <v>7417.9</v>
      </c>
      <c r="N97" s="318">
        <v>2619400</v>
      </c>
      <c r="O97" s="319">
        <v>5.7594839502380585E-3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569.79999999999995</v>
      </c>
      <c r="E98" s="315">
        <v>570.46666666666658</v>
      </c>
      <c r="F98" s="316">
        <v>564.13333333333321</v>
      </c>
      <c r="G98" s="316">
        <v>558.46666666666658</v>
      </c>
      <c r="H98" s="316">
        <v>552.13333333333321</v>
      </c>
      <c r="I98" s="316">
        <v>576.13333333333321</v>
      </c>
      <c r="J98" s="316">
        <v>582.46666666666647</v>
      </c>
      <c r="K98" s="316">
        <v>588.13333333333321</v>
      </c>
      <c r="L98" s="303">
        <v>576.79999999999995</v>
      </c>
      <c r="M98" s="303">
        <v>564.79999999999995</v>
      </c>
      <c r="N98" s="318">
        <v>12395000</v>
      </c>
      <c r="O98" s="319">
        <v>-2.0061270876568831E-2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682.75</v>
      </c>
      <c r="E99" s="315">
        <v>684.35</v>
      </c>
      <c r="F99" s="316">
        <v>671.65000000000009</v>
      </c>
      <c r="G99" s="316">
        <v>660.55000000000007</v>
      </c>
      <c r="H99" s="316">
        <v>647.85000000000014</v>
      </c>
      <c r="I99" s="316">
        <v>695.45</v>
      </c>
      <c r="J99" s="316">
        <v>708.15000000000009</v>
      </c>
      <c r="K99" s="316">
        <v>719.25</v>
      </c>
      <c r="L99" s="303">
        <v>697.05</v>
      </c>
      <c r="M99" s="303">
        <v>673.25</v>
      </c>
      <c r="N99" s="318">
        <v>7251400</v>
      </c>
      <c r="O99" s="319">
        <v>-1.518361581920904E-2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1053.45</v>
      </c>
      <c r="E100" s="315">
        <v>1057.2833333333335</v>
      </c>
      <c r="F100" s="316">
        <v>1043.616666666667</v>
      </c>
      <c r="G100" s="316">
        <v>1033.7833333333335</v>
      </c>
      <c r="H100" s="316">
        <v>1020.116666666667</v>
      </c>
      <c r="I100" s="316">
        <v>1067.116666666667</v>
      </c>
      <c r="J100" s="316">
        <v>1080.7833333333335</v>
      </c>
      <c r="K100" s="316">
        <v>1090.616666666667</v>
      </c>
      <c r="L100" s="303">
        <v>1070.95</v>
      </c>
      <c r="M100" s="303">
        <v>1047.45</v>
      </c>
      <c r="N100" s="318">
        <v>1386000</v>
      </c>
      <c r="O100" s="319">
        <v>-2.1598272138228943E-3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1601.35</v>
      </c>
      <c r="E101" s="315">
        <v>1599</v>
      </c>
      <c r="F101" s="316">
        <v>1574.6</v>
      </c>
      <c r="G101" s="316">
        <v>1547.85</v>
      </c>
      <c r="H101" s="316">
        <v>1523.4499999999998</v>
      </c>
      <c r="I101" s="316">
        <v>1625.75</v>
      </c>
      <c r="J101" s="316">
        <v>1650.15</v>
      </c>
      <c r="K101" s="316">
        <v>1676.9</v>
      </c>
      <c r="L101" s="303">
        <v>1623.4</v>
      </c>
      <c r="M101" s="303">
        <v>1572.25</v>
      </c>
      <c r="N101" s="318">
        <v>1373600</v>
      </c>
      <c r="O101" s="319">
        <v>-2.1094640820980615E-2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154.4</v>
      </c>
      <c r="E102" s="315">
        <v>154</v>
      </c>
      <c r="F102" s="316">
        <v>152.30000000000001</v>
      </c>
      <c r="G102" s="316">
        <v>150.20000000000002</v>
      </c>
      <c r="H102" s="316">
        <v>148.50000000000003</v>
      </c>
      <c r="I102" s="316">
        <v>156.1</v>
      </c>
      <c r="J102" s="316">
        <v>157.79999999999998</v>
      </c>
      <c r="K102" s="316">
        <v>159.89999999999998</v>
      </c>
      <c r="L102" s="303">
        <v>155.69999999999999</v>
      </c>
      <c r="M102" s="303">
        <v>151.9</v>
      </c>
      <c r="N102" s="318">
        <v>23002000</v>
      </c>
      <c r="O102" s="319">
        <v>-9.6443640747438213E-3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76178.350000000006</v>
      </c>
      <c r="E103" s="315">
        <v>76396.883333333346</v>
      </c>
      <c r="F103" s="316">
        <v>75693.466666666689</v>
      </c>
      <c r="G103" s="316">
        <v>75208.583333333343</v>
      </c>
      <c r="H103" s="316">
        <v>74505.166666666686</v>
      </c>
      <c r="I103" s="316">
        <v>76881.766666666692</v>
      </c>
      <c r="J103" s="316">
        <v>77585.183333333349</v>
      </c>
      <c r="K103" s="316">
        <v>78070.066666666695</v>
      </c>
      <c r="L103" s="303">
        <v>77100.3</v>
      </c>
      <c r="M103" s="303">
        <v>75912</v>
      </c>
      <c r="N103" s="318">
        <v>50180</v>
      </c>
      <c r="O103" s="319">
        <v>-4.9080917187796093E-2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1190.9000000000001</v>
      </c>
      <c r="E104" s="315">
        <v>1194.5333333333335</v>
      </c>
      <c r="F104" s="316">
        <v>1183.0666666666671</v>
      </c>
      <c r="G104" s="316">
        <v>1175.2333333333336</v>
      </c>
      <c r="H104" s="316">
        <v>1163.7666666666671</v>
      </c>
      <c r="I104" s="316">
        <v>1202.366666666667</v>
      </c>
      <c r="J104" s="316">
        <v>1213.8333333333337</v>
      </c>
      <c r="K104" s="316">
        <v>1221.666666666667</v>
      </c>
      <c r="L104" s="303">
        <v>1206</v>
      </c>
      <c r="M104" s="303">
        <v>1186.7</v>
      </c>
      <c r="N104" s="318">
        <v>4329750</v>
      </c>
      <c r="O104" s="319">
        <v>-2.0743301642178048E-3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40.9</v>
      </c>
      <c r="E105" s="315">
        <v>41.43333333333333</v>
      </c>
      <c r="F105" s="316">
        <v>40.166666666666657</v>
      </c>
      <c r="G105" s="316">
        <v>39.43333333333333</v>
      </c>
      <c r="H105" s="316">
        <v>38.166666666666657</v>
      </c>
      <c r="I105" s="316">
        <v>42.166666666666657</v>
      </c>
      <c r="J105" s="316">
        <v>43.433333333333323</v>
      </c>
      <c r="K105" s="316">
        <v>44.166666666666657</v>
      </c>
      <c r="L105" s="303">
        <v>42.7</v>
      </c>
      <c r="M105" s="303">
        <v>40.700000000000003</v>
      </c>
      <c r="N105" s="318">
        <v>61370000</v>
      </c>
      <c r="O105" s="319">
        <v>7.1534579994063527E-2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4628.8999999999996</v>
      </c>
      <c r="E106" s="315">
        <v>4651.2833333333328</v>
      </c>
      <c r="F106" s="316">
        <v>4593.0666666666657</v>
      </c>
      <c r="G106" s="316">
        <v>4557.2333333333327</v>
      </c>
      <c r="H106" s="316">
        <v>4499.0166666666655</v>
      </c>
      <c r="I106" s="316">
        <v>4687.1166666666659</v>
      </c>
      <c r="J106" s="316">
        <v>4745.333333333333</v>
      </c>
      <c r="K106" s="316">
        <v>4781.1666666666661</v>
      </c>
      <c r="L106" s="303">
        <v>4709.5</v>
      </c>
      <c r="M106" s="303">
        <v>4615.45</v>
      </c>
      <c r="N106" s="318">
        <v>809500</v>
      </c>
      <c r="O106" s="319">
        <v>-1.0693553315001528E-2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18626.25</v>
      </c>
      <c r="E107" s="315">
        <v>18628.316666666666</v>
      </c>
      <c r="F107" s="316">
        <v>18427.183333333331</v>
      </c>
      <c r="G107" s="316">
        <v>18228.116666666665</v>
      </c>
      <c r="H107" s="316">
        <v>18026.98333333333</v>
      </c>
      <c r="I107" s="316">
        <v>18827.383333333331</v>
      </c>
      <c r="J107" s="316">
        <v>19028.516666666663</v>
      </c>
      <c r="K107" s="316">
        <v>19227.583333333332</v>
      </c>
      <c r="L107" s="303">
        <v>18829.45</v>
      </c>
      <c r="M107" s="303">
        <v>18429.25</v>
      </c>
      <c r="N107" s="318">
        <v>310500</v>
      </c>
      <c r="O107" s="319">
        <v>2.5598678777869529E-2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113.45</v>
      </c>
      <c r="E108" s="315">
        <v>113.05</v>
      </c>
      <c r="F108" s="316">
        <v>110.39999999999999</v>
      </c>
      <c r="G108" s="316">
        <v>107.35</v>
      </c>
      <c r="H108" s="316">
        <v>104.69999999999999</v>
      </c>
      <c r="I108" s="316">
        <v>116.1</v>
      </c>
      <c r="J108" s="316">
        <v>118.75</v>
      </c>
      <c r="K108" s="316">
        <v>121.8</v>
      </c>
      <c r="L108" s="303">
        <v>115.7</v>
      </c>
      <c r="M108" s="303">
        <v>110</v>
      </c>
      <c r="N108" s="318">
        <v>36890200</v>
      </c>
      <c r="O108" s="319">
        <v>-9.3558834112990284E-3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100.05</v>
      </c>
      <c r="E109" s="315">
        <v>100.3</v>
      </c>
      <c r="F109" s="316">
        <v>99</v>
      </c>
      <c r="G109" s="316">
        <v>97.95</v>
      </c>
      <c r="H109" s="316">
        <v>96.65</v>
      </c>
      <c r="I109" s="316">
        <v>101.35</v>
      </c>
      <c r="J109" s="316">
        <v>102.64999999999998</v>
      </c>
      <c r="K109" s="316">
        <v>103.69999999999999</v>
      </c>
      <c r="L109" s="303">
        <v>101.6</v>
      </c>
      <c r="M109" s="303">
        <v>99.25</v>
      </c>
      <c r="N109" s="318">
        <v>66935100</v>
      </c>
      <c r="O109" s="319">
        <v>7.8824069820854381E-2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93.2</v>
      </c>
      <c r="E110" s="315">
        <v>93.733333333333334</v>
      </c>
      <c r="F110" s="316">
        <v>91.766666666666666</v>
      </c>
      <c r="G110" s="316">
        <v>90.333333333333329</v>
      </c>
      <c r="H110" s="316">
        <v>88.36666666666666</v>
      </c>
      <c r="I110" s="316">
        <v>95.166666666666671</v>
      </c>
      <c r="J110" s="316">
        <v>97.13333333333334</v>
      </c>
      <c r="K110" s="316">
        <v>98.566666666666677</v>
      </c>
      <c r="L110" s="303">
        <v>95.7</v>
      </c>
      <c r="M110" s="303">
        <v>92.3</v>
      </c>
      <c r="N110" s="318">
        <v>56941500</v>
      </c>
      <c r="O110" s="319">
        <v>6.8332851776943079E-2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27555.25</v>
      </c>
      <c r="E111" s="315">
        <v>27652.566666666666</v>
      </c>
      <c r="F111" s="316">
        <v>27304.683333333331</v>
      </c>
      <c r="G111" s="316">
        <v>27054.116666666665</v>
      </c>
      <c r="H111" s="316">
        <v>26706.23333333333</v>
      </c>
      <c r="I111" s="316">
        <v>27903.133333333331</v>
      </c>
      <c r="J111" s="316">
        <v>28251.016666666663</v>
      </c>
      <c r="K111" s="316">
        <v>28501.583333333332</v>
      </c>
      <c r="L111" s="303">
        <v>28000.45</v>
      </c>
      <c r="M111" s="303">
        <v>27402</v>
      </c>
      <c r="N111" s="318">
        <v>72930</v>
      </c>
      <c r="O111" s="319">
        <v>9.5514950166112958E-3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1407.95</v>
      </c>
      <c r="E112" s="315">
        <v>1416.0666666666666</v>
      </c>
      <c r="F112" s="316">
        <v>1387.1333333333332</v>
      </c>
      <c r="G112" s="316">
        <v>1366.3166666666666</v>
      </c>
      <c r="H112" s="316">
        <v>1337.3833333333332</v>
      </c>
      <c r="I112" s="316">
        <v>1436.8833333333332</v>
      </c>
      <c r="J112" s="316">
        <v>1465.8166666666666</v>
      </c>
      <c r="K112" s="316">
        <v>1486.6333333333332</v>
      </c>
      <c r="L112" s="303">
        <v>1445</v>
      </c>
      <c r="M112" s="303">
        <v>1395.25</v>
      </c>
      <c r="N112" s="318">
        <v>4191550</v>
      </c>
      <c r="O112" s="319">
        <v>-2.2698127725057707E-2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246.85</v>
      </c>
      <c r="E113" s="315">
        <v>248.71666666666667</v>
      </c>
      <c r="F113" s="316">
        <v>244.03333333333333</v>
      </c>
      <c r="G113" s="316">
        <v>241.21666666666667</v>
      </c>
      <c r="H113" s="316">
        <v>236.53333333333333</v>
      </c>
      <c r="I113" s="316">
        <v>251.53333333333333</v>
      </c>
      <c r="J113" s="316">
        <v>256.2166666666667</v>
      </c>
      <c r="K113" s="316">
        <v>259.0333333333333</v>
      </c>
      <c r="L113" s="303">
        <v>253.4</v>
      </c>
      <c r="M113" s="303">
        <v>245.9</v>
      </c>
      <c r="N113" s="318">
        <v>15729000</v>
      </c>
      <c r="O113" s="319">
        <v>6.3273169742445748E-2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114.35</v>
      </c>
      <c r="E114" s="315">
        <v>115</v>
      </c>
      <c r="F114" s="316">
        <v>113.15</v>
      </c>
      <c r="G114" s="316">
        <v>111.95</v>
      </c>
      <c r="H114" s="316">
        <v>110.10000000000001</v>
      </c>
      <c r="I114" s="316">
        <v>116.2</v>
      </c>
      <c r="J114" s="316">
        <v>118.05</v>
      </c>
      <c r="K114" s="316">
        <v>119.25</v>
      </c>
      <c r="L114" s="303">
        <v>116.85</v>
      </c>
      <c r="M114" s="303">
        <v>113.8</v>
      </c>
      <c r="N114" s="318">
        <v>26387200</v>
      </c>
      <c r="O114" s="319">
        <v>-9.3896713615023472E-4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1731.85</v>
      </c>
      <c r="E115" s="315">
        <v>1734.0666666666666</v>
      </c>
      <c r="F115" s="316">
        <v>1713.0333333333333</v>
      </c>
      <c r="G115" s="316">
        <v>1694.2166666666667</v>
      </c>
      <c r="H115" s="316">
        <v>1673.1833333333334</v>
      </c>
      <c r="I115" s="316">
        <v>1752.8833333333332</v>
      </c>
      <c r="J115" s="316">
        <v>1773.9166666666665</v>
      </c>
      <c r="K115" s="316">
        <v>1792.7333333333331</v>
      </c>
      <c r="L115" s="303">
        <v>1755.1</v>
      </c>
      <c r="M115" s="303">
        <v>1715.25</v>
      </c>
      <c r="N115" s="318">
        <v>3178500</v>
      </c>
      <c r="O115" s="319">
        <v>-6.6382728741371716E-2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31.5</v>
      </c>
      <c r="E116" s="315">
        <v>31.850000000000005</v>
      </c>
      <c r="F116" s="316">
        <v>31.050000000000011</v>
      </c>
      <c r="G116" s="316">
        <v>30.600000000000005</v>
      </c>
      <c r="H116" s="316">
        <v>29.800000000000011</v>
      </c>
      <c r="I116" s="316">
        <v>32.300000000000011</v>
      </c>
      <c r="J116" s="316">
        <v>33.1</v>
      </c>
      <c r="K116" s="316">
        <v>33.550000000000011</v>
      </c>
      <c r="L116" s="303">
        <v>32.65</v>
      </c>
      <c r="M116" s="303">
        <v>31.4</v>
      </c>
      <c r="N116" s="318">
        <v>176318000</v>
      </c>
      <c r="O116" s="319">
        <v>-4.5040458420442603E-2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189.95</v>
      </c>
      <c r="E117" s="315">
        <v>190.6</v>
      </c>
      <c r="F117" s="316">
        <v>188.95</v>
      </c>
      <c r="G117" s="316">
        <v>187.95</v>
      </c>
      <c r="H117" s="316">
        <v>186.29999999999998</v>
      </c>
      <c r="I117" s="316">
        <v>191.6</v>
      </c>
      <c r="J117" s="316">
        <v>193.25000000000003</v>
      </c>
      <c r="K117" s="316">
        <v>194.25</v>
      </c>
      <c r="L117" s="303">
        <v>192.25</v>
      </c>
      <c r="M117" s="303">
        <v>189.6</v>
      </c>
      <c r="N117" s="318">
        <v>21432000</v>
      </c>
      <c r="O117" s="319">
        <v>1.3429165878570078E-2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1259</v>
      </c>
      <c r="E118" s="315">
        <v>1270.1000000000001</v>
      </c>
      <c r="F118" s="316">
        <v>1234.6000000000004</v>
      </c>
      <c r="G118" s="316">
        <v>1210.2000000000003</v>
      </c>
      <c r="H118" s="316">
        <v>1174.7000000000005</v>
      </c>
      <c r="I118" s="316">
        <v>1294.5000000000002</v>
      </c>
      <c r="J118" s="316">
        <v>1329.9999999999998</v>
      </c>
      <c r="K118" s="316">
        <v>1354.4</v>
      </c>
      <c r="L118" s="303">
        <v>1305.5999999999999</v>
      </c>
      <c r="M118" s="303">
        <v>1245.7</v>
      </c>
      <c r="N118" s="318">
        <v>2115179</v>
      </c>
      <c r="O118" s="319">
        <v>4.6305617072679689E-2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779.35</v>
      </c>
      <c r="E119" s="315">
        <v>790.98333333333323</v>
      </c>
      <c r="F119" s="316">
        <v>765.96666666666647</v>
      </c>
      <c r="G119" s="316">
        <v>752.58333333333326</v>
      </c>
      <c r="H119" s="316">
        <v>727.56666666666649</v>
      </c>
      <c r="I119" s="316">
        <v>804.36666666666645</v>
      </c>
      <c r="J119" s="316">
        <v>829.3833333333331</v>
      </c>
      <c r="K119" s="316">
        <v>842.76666666666642</v>
      </c>
      <c r="L119" s="303">
        <v>816</v>
      </c>
      <c r="M119" s="303">
        <v>777.6</v>
      </c>
      <c r="N119" s="318">
        <v>1762900</v>
      </c>
      <c r="O119" s="319">
        <v>5.9785385794583548E-2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219.85</v>
      </c>
      <c r="E120" s="315">
        <v>220.98333333333335</v>
      </c>
      <c r="F120" s="316">
        <v>216.7166666666667</v>
      </c>
      <c r="G120" s="316">
        <v>213.58333333333334</v>
      </c>
      <c r="H120" s="316">
        <v>209.31666666666669</v>
      </c>
      <c r="I120" s="316">
        <v>224.1166666666667</v>
      </c>
      <c r="J120" s="316">
        <v>228.38333333333335</v>
      </c>
      <c r="K120" s="316">
        <v>231.51666666666671</v>
      </c>
      <c r="L120" s="303">
        <v>225.25</v>
      </c>
      <c r="M120" s="303">
        <v>217.85</v>
      </c>
      <c r="N120" s="318">
        <v>19432000</v>
      </c>
      <c r="O120" s="319">
        <v>1.4545720342080258E-2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133.94999999999999</v>
      </c>
      <c r="E121" s="315">
        <v>134.18333333333331</v>
      </c>
      <c r="F121" s="316">
        <v>132.61666666666662</v>
      </c>
      <c r="G121" s="316">
        <v>131.2833333333333</v>
      </c>
      <c r="H121" s="316">
        <v>129.71666666666661</v>
      </c>
      <c r="I121" s="316">
        <v>135.51666666666662</v>
      </c>
      <c r="J121" s="316">
        <v>137.08333333333329</v>
      </c>
      <c r="K121" s="316">
        <v>138.41666666666663</v>
      </c>
      <c r="L121" s="303">
        <v>135.75</v>
      </c>
      <c r="M121" s="303">
        <v>132.85</v>
      </c>
      <c r="N121" s="318">
        <v>16296000</v>
      </c>
      <c r="O121" s="319">
        <v>-2.8612303290414878E-2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1999.05</v>
      </c>
      <c r="E122" s="315">
        <v>1983.95</v>
      </c>
      <c r="F122" s="316">
        <v>1962.9</v>
      </c>
      <c r="G122" s="316">
        <v>1926.75</v>
      </c>
      <c r="H122" s="316">
        <v>1905.7</v>
      </c>
      <c r="I122" s="316">
        <v>2020.1000000000001</v>
      </c>
      <c r="J122" s="316">
        <v>2041.1499999999999</v>
      </c>
      <c r="K122" s="316">
        <v>2077.3000000000002</v>
      </c>
      <c r="L122" s="303">
        <v>2005</v>
      </c>
      <c r="M122" s="303">
        <v>1947.8</v>
      </c>
      <c r="N122" s="318">
        <v>34157610</v>
      </c>
      <c r="O122" s="319">
        <v>-3.1856996180017472E-2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60.4</v>
      </c>
      <c r="E123" s="315">
        <v>61.116666666666667</v>
      </c>
      <c r="F123" s="316">
        <v>59.383333333333333</v>
      </c>
      <c r="G123" s="316">
        <v>58.366666666666667</v>
      </c>
      <c r="H123" s="316">
        <v>56.633333333333333</v>
      </c>
      <c r="I123" s="316">
        <v>62.133333333333333</v>
      </c>
      <c r="J123" s="316">
        <v>63.866666666666667</v>
      </c>
      <c r="K123" s="316">
        <v>64.883333333333326</v>
      </c>
      <c r="L123" s="303">
        <v>62.85</v>
      </c>
      <c r="M123" s="303">
        <v>60.1</v>
      </c>
      <c r="N123" s="318">
        <v>104443000</v>
      </c>
      <c r="O123" s="319">
        <v>0.20153005464480875</v>
      </c>
    </row>
    <row r="124" spans="1:15" ht="15">
      <c r="A124" s="276">
        <v>114</v>
      </c>
      <c r="B124" s="408" t="s">
        <v>57</v>
      </c>
      <c r="C124" s="276" t="s">
        <v>280</v>
      </c>
      <c r="D124" s="315">
        <v>876.25</v>
      </c>
      <c r="E124" s="315">
        <v>871.06666666666661</v>
      </c>
      <c r="F124" s="316">
        <v>859.73333333333323</v>
      </c>
      <c r="G124" s="316">
        <v>843.21666666666658</v>
      </c>
      <c r="H124" s="316">
        <v>831.88333333333321</v>
      </c>
      <c r="I124" s="316">
        <v>887.58333333333326</v>
      </c>
      <c r="J124" s="316">
        <v>898.91666666666674</v>
      </c>
      <c r="K124" s="316">
        <v>915.43333333333328</v>
      </c>
      <c r="L124" s="303">
        <v>882.4</v>
      </c>
      <c r="M124" s="303">
        <v>854.55</v>
      </c>
      <c r="N124" s="318">
        <v>6731250</v>
      </c>
      <c r="O124" s="319">
        <v>5.8872109485606415E-2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267.45</v>
      </c>
      <c r="E125" s="315">
        <v>267.38333333333333</v>
      </c>
      <c r="F125" s="316">
        <v>265.16666666666663</v>
      </c>
      <c r="G125" s="316">
        <v>262.88333333333333</v>
      </c>
      <c r="H125" s="316">
        <v>260.66666666666663</v>
      </c>
      <c r="I125" s="316">
        <v>269.66666666666663</v>
      </c>
      <c r="J125" s="316">
        <v>271.88333333333333</v>
      </c>
      <c r="K125" s="316">
        <v>274.16666666666663</v>
      </c>
      <c r="L125" s="303">
        <v>269.60000000000002</v>
      </c>
      <c r="M125" s="303">
        <v>265.10000000000002</v>
      </c>
      <c r="N125" s="318">
        <v>77697000</v>
      </c>
      <c r="O125" s="319">
        <v>-2.5950581067358681E-2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23904.35</v>
      </c>
      <c r="E126" s="315">
        <v>23957.766666666666</v>
      </c>
      <c r="F126" s="316">
        <v>23586.583333333332</v>
      </c>
      <c r="G126" s="316">
        <v>23268.816666666666</v>
      </c>
      <c r="H126" s="316">
        <v>22897.633333333331</v>
      </c>
      <c r="I126" s="316">
        <v>24275.533333333333</v>
      </c>
      <c r="J126" s="316">
        <v>24646.716666666667</v>
      </c>
      <c r="K126" s="316">
        <v>24964.483333333334</v>
      </c>
      <c r="L126" s="303">
        <v>24328.95</v>
      </c>
      <c r="M126" s="303">
        <v>23640</v>
      </c>
      <c r="N126" s="318">
        <v>161050</v>
      </c>
      <c r="O126" s="319">
        <v>2.221516978736909E-2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1552.6</v>
      </c>
      <c r="E127" s="315">
        <v>1544.1666666666667</v>
      </c>
      <c r="F127" s="316">
        <v>1530.4333333333334</v>
      </c>
      <c r="G127" s="316">
        <v>1508.2666666666667</v>
      </c>
      <c r="H127" s="316">
        <v>1494.5333333333333</v>
      </c>
      <c r="I127" s="316">
        <v>1566.3333333333335</v>
      </c>
      <c r="J127" s="316">
        <v>1580.0666666666666</v>
      </c>
      <c r="K127" s="316">
        <v>1602.2333333333336</v>
      </c>
      <c r="L127" s="303">
        <v>1557.9</v>
      </c>
      <c r="M127" s="303">
        <v>1522</v>
      </c>
      <c r="N127" s="318">
        <v>1551000</v>
      </c>
      <c r="O127" s="319">
        <v>2.0999275887038378E-2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5494.55</v>
      </c>
      <c r="E128" s="315">
        <v>5533.8499999999995</v>
      </c>
      <c r="F128" s="316">
        <v>5423.6999999999989</v>
      </c>
      <c r="G128" s="316">
        <v>5352.8499999999995</v>
      </c>
      <c r="H128" s="316">
        <v>5242.6999999999989</v>
      </c>
      <c r="I128" s="316">
        <v>5604.6999999999989</v>
      </c>
      <c r="J128" s="316">
        <v>5714.8499999999985</v>
      </c>
      <c r="K128" s="316">
        <v>5785.6999999999989</v>
      </c>
      <c r="L128" s="303">
        <v>5644</v>
      </c>
      <c r="M128" s="303">
        <v>5463</v>
      </c>
      <c r="N128" s="318">
        <v>373500</v>
      </c>
      <c r="O128" s="319">
        <v>9.11854103343465E-3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997.2</v>
      </c>
      <c r="E129" s="315">
        <v>1000.5333333333333</v>
      </c>
      <c r="F129" s="316">
        <v>970.26666666666665</v>
      </c>
      <c r="G129" s="316">
        <v>943.33333333333337</v>
      </c>
      <c r="H129" s="316">
        <v>913.06666666666672</v>
      </c>
      <c r="I129" s="316">
        <v>1027.4666666666667</v>
      </c>
      <c r="J129" s="316">
        <v>1057.7333333333331</v>
      </c>
      <c r="K129" s="316">
        <v>1084.6666666666665</v>
      </c>
      <c r="L129" s="303">
        <v>1030.8</v>
      </c>
      <c r="M129" s="303">
        <v>973.6</v>
      </c>
      <c r="N129" s="318">
        <v>5207897</v>
      </c>
      <c r="O129" s="319">
        <v>-3.1031963925693119E-2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592.45000000000005</v>
      </c>
      <c r="E130" s="315">
        <v>587.35</v>
      </c>
      <c r="F130" s="316">
        <v>578.35</v>
      </c>
      <c r="G130" s="316">
        <v>564.25</v>
      </c>
      <c r="H130" s="316">
        <v>555.25</v>
      </c>
      <c r="I130" s="316">
        <v>601.45000000000005</v>
      </c>
      <c r="J130" s="316">
        <v>610.45000000000005</v>
      </c>
      <c r="K130" s="316">
        <v>624.55000000000007</v>
      </c>
      <c r="L130" s="303">
        <v>596.35</v>
      </c>
      <c r="M130" s="303">
        <v>573.25</v>
      </c>
      <c r="N130" s="318">
        <v>36195600</v>
      </c>
      <c r="O130" s="319">
        <v>7.3537349997923843E-2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485.05</v>
      </c>
      <c r="E131" s="315">
        <v>489.38333333333338</v>
      </c>
      <c r="F131" s="316">
        <v>478.16666666666674</v>
      </c>
      <c r="G131" s="316">
        <v>471.28333333333336</v>
      </c>
      <c r="H131" s="316">
        <v>460.06666666666672</v>
      </c>
      <c r="I131" s="316">
        <v>496.26666666666677</v>
      </c>
      <c r="J131" s="316">
        <v>507.48333333333335</v>
      </c>
      <c r="K131" s="316">
        <v>514.36666666666679</v>
      </c>
      <c r="L131" s="303">
        <v>500.6</v>
      </c>
      <c r="M131" s="303">
        <v>482.5</v>
      </c>
      <c r="N131" s="318">
        <v>11596500</v>
      </c>
      <c r="O131" s="319">
        <v>0.12092214006089604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477.45</v>
      </c>
      <c r="E132" s="315">
        <v>479.18333333333334</v>
      </c>
      <c r="F132" s="316">
        <v>472.06666666666666</v>
      </c>
      <c r="G132" s="316">
        <v>466.68333333333334</v>
      </c>
      <c r="H132" s="316">
        <v>459.56666666666666</v>
      </c>
      <c r="I132" s="316">
        <v>484.56666666666666</v>
      </c>
      <c r="J132" s="316">
        <v>491.68333333333334</v>
      </c>
      <c r="K132" s="316">
        <v>497.06666666666666</v>
      </c>
      <c r="L132" s="303">
        <v>486.3</v>
      </c>
      <c r="M132" s="303">
        <v>473.8</v>
      </c>
      <c r="N132" s="318">
        <v>7796000</v>
      </c>
      <c r="O132" s="319">
        <v>-3.4670629024269442E-2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601.9</v>
      </c>
      <c r="E133" s="315">
        <v>604.73333333333335</v>
      </c>
      <c r="F133" s="316">
        <v>594.4666666666667</v>
      </c>
      <c r="G133" s="316">
        <v>587.0333333333333</v>
      </c>
      <c r="H133" s="316">
        <v>576.76666666666665</v>
      </c>
      <c r="I133" s="316">
        <v>612.16666666666674</v>
      </c>
      <c r="J133" s="316">
        <v>622.43333333333339</v>
      </c>
      <c r="K133" s="316">
        <v>629.86666666666679</v>
      </c>
      <c r="L133" s="303">
        <v>615</v>
      </c>
      <c r="M133" s="303">
        <v>597.29999999999995</v>
      </c>
      <c r="N133" s="318">
        <v>12906000</v>
      </c>
      <c r="O133" s="319">
        <v>-2.1994884910485932E-2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176.1</v>
      </c>
      <c r="E134" s="315">
        <v>175.5</v>
      </c>
      <c r="F134" s="316">
        <v>172.6</v>
      </c>
      <c r="G134" s="316">
        <v>169.1</v>
      </c>
      <c r="H134" s="316">
        <v>166.2</v>
      </c>
      <c r="I134" s="316">
        <v>179</v>
      </c>
      <c r="J134" s="316">
        <v>181.89999999999998</v>
      </c>
      <c r="K134" s="316">
        <v>185.4</v>
      </c>
      <c r="L134" s="303">
        <v>178.4</v>
      </c>
      <c r="M134" s="303">
        <v>172</v>
      </c>
      <c r="N134" s="318">
        <v>73604100</v>
      </c>
      <c r="O134" s="319">
        <v>2.4922612905786172E-2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74.7</v>
      </c>
      <c r="E135" s="315">
        <v>74.983333333333334</v>
      </c>
      <c r="F135" s="316">
        <v>74.166666666666671</v>
      </c>
      <c r="G135" s="316">
        <v>73.63333333333334</v>
      </c>
      <c r="H135" s="316">
        <v>72.816666666666677</v>
      </c>
      <c r="I135" s="316">
        <v>75.516666666666666</v>
      </c>
      <c r="J135" s="316">
        <v>76.333333333333329</v>
      </c>
      <c r="K135" s="316">
        <v>76.86666666666666</v>
      </c>
      <c r="L135" s="303">
        <v>75.8</v>
      </c>
      <c r="M135" s="303">
        <v>74.45</v>
      </c>
      <c r="N135" s="318">
        <v>101182500</v>
      </c>
      <c r="O135" s="319">
        <v>8.0905682145947511E-2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623.15</v>
      </c>
      <c r="E136" s="315">
        <v>627.33333333333337</v>
      </c>
      <c r="F136" s="316">
        <v>616.4666666666667</v>
      </c>
      <c r="G136" s="316">
        <v>609.7833333333333</v>
      </c>
      <c r="H136" s="316">
        <v>598.91666666666663</v>
      </c>
      <c r="I136" s="316">
        <v>634.01666666666677</v>
      </c>
      <c r="J136" s="316">
        <v>644.88333333333333</v>
      </c>
      <c r="K136" s="316">
        <v>651.56666666666683</v>
      </c>
      <c r="L136" s="303">
        <v>638.20000000000005</v>
      </c>
      <c r="M136" s="303">
        <v>620.65</v>
      </c>
      <c r="N136" s="318">
        <v>39230900</v>
      </c>
      <c r="O136" s="319">
        <v>-1.0717194667123934E-2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2910.75</v>
      </c>
      <c r="E137" s="315">
        <v>2906.2666666666664</v>
      </c>
      <c r="F137" s="316">
        <v>2889.5333333333328</v>
      </c>
      <c r="G137" s="316">
        <v>2868.3166666666666</v>
      </c>
      <c r="H137" s="316">
        <v>2851.583333333333</v>
      </c>
      <c r="I137" s="316">
        <v>2927.4833333333327</v>
      </c>
      <c r="J137" s="316">
        <v>2944.2166666666662</v>
      </c>
      <c r="K137" s="316">
        <v>2965.4333333333325</v>
      </c>
      <c r="L137" s="303">
        <v>2923</v>
      </c>
      <c r="M137" s="303">
        <v>2885.05</v>
      </c>
      <c r="N137" s="318">
        <v>5619300</v>
      </c>
      <c r="O137" s="319">
        <v>-1.6900225686243636E-2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949.55</v>
      </c>
      <c r="E138" s="315">
        <v>947.61666666666679</v>
      </c>
      <c r="F138" s="316">
        <v>938.13333333333355</v>
      </c>
      <c r="G138" s="316">
        <v>926.71666666666681</v>
      </c>
      <c r="H138" s="316">
        <v>917.23333333333358</v>
      </c>
      <c r="I138" s="316">
        <v>959.03333333333353</v>
      </c>
      <c r="J138" s="316">
        <v>968.51666666666665</v>
      </c>
      <c r="K138" s="316">
        <v>979.93333333333351</v>
      </c>
      <c r="L138" s="303">
        <v>957.1</v>
      </c>
      <c r="M138" s="303">
        <v>936.2</v>
      </c>
      <c r="N138" s="318">
        <v>11212800</v>
      </c>
      <c r="O138" s="319">
        <v>-8.0679405520169851E-3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1500.2</v>
      </c>
      <c r="E139" s="315">
        <v>1502.3333333333333</v>
      </c>
      <c r="F139" s="316">
        <v>1486.1166666666666</v>
      </c>
      <c r="G139" s="316">
        <v>1472.0333333333333</v>
      </c>
      <c r="H139" s="316">
        <v>1455.8166666666666</v>
      </c>
      <c r="I139" s="316">
        <v>1516.4166666666665</v>
      </c>
      <c r="J139" s="316">
        <v>1532.6333333333332</v>
      </c>
      <c r="K139" s="316">
        <v>1546.7166666666665</v>
      </c>
      <c r="L139" s="303">
        <v>1518.55</v>
      </c>
      <c r="M139" s="303">
        <v>1488.25</v>
      </c>
      <c r="N139" s="318">
        <v>6045750</v>
      </c>
      <c r="O139" s="319">
        <v>-2.1960689153118176E-2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2790.4</v>
      </c>
      <c r="E140" s="315">
        <v>2799.7999999999997</v>
      </c>
      <c r="F140" s="316">
        <v>2760.5999999999995</v>
      </c>
      <c r="G140" s="316">
        <v>2730.7999999999997</v>
      </c>
      <c r="H140" s="316">
        <v>2691.5999999999995</v>
      </c>
      <c r="I140" s="316">
        <v>2829.5999999999995</v>
      </c>
      <c r="J140" s="316">
        <v>2868.7999999999993</v>
      </c>
      <c r="K140" s="316">
        <v>2898.5999999999995</v>
      </c>
      <c r="L140" s="303">
        <v>2839</v>
      </c>
      <c r="M140" s="303">
        <v>2770</v>
      </c>
      <c r="N140" s="318">
        <v>821750</v>
      </c>
      <c r="O140" s="319">
        <v>4.2774213260006111E-3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319.45</v>
      </c>
      <c r="E141" s="315">
        <v>322.23333333333335</v>
      </c>
      <c r="F141" s="316">
        <v>316.2166666666667</v>
      </c>
      <c r="G141" s="316">
        <v>312.98333333333335</v>
      </c>
      <c r="H141" s="316">
        <v>306.9666666666667</v>
      </c>
      <c r="I141" s="316">
        <v>325.4666666666667</v>
      </c>
      <c r="J141" s="316">
        <v>331.48333333333335</v>
      </c>
      <c r="K141" s="316">
        <v>334.7166666666667</v>
      </c>
      <c r="L141" s="303">
        <v>328.25</v>
      </c>
      <c r="M141" s="303">
        <v>319</v>
      </c>
      <c r="N141" s="318">
        <v>4020000</v>
      </c>
      <c r="O141" s="319">
        <v>4.0372670807453416E-2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479.55</v>
      </c>
      <c r="E142" s="315">
        <v>483.36666666666673</v>
      </c>
      <c r="F142" s="316">
        <v>473.88333333333344</v>
      </c>
      <c r="G142" s="316">
        <v>468.2166666666667</v>
      </c>
      <c r="H142" s="316">
        <v>458.73333333333341</v>
      </c>
      <c r="I142" s="316">
        <v>489.03333333333347</v>
      </c>
      <c r="J142" s="316">
        <v>498.51666666666671</v>
      </c>
      <c r="K142" s="316">
        <v>504.18333333333351</v>
      </c>
      <c r="L142" s="303">
        <v>492.85</v>
      </c>
      <c r="M142" s="303">
        <v>477.7</v>
      </c>
      <c r="N142" s="318">
        <v>4790800</v>
      </c>
      <c r="O142" s="319">
        <v>8.774495466510676E-4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1127.5</v>
      </c>
      <c r="E143" s="315">
        <v>1135.7833333333335</v>
      </c>
      <c r="F143" s="316">
        <v>1115.916666666667</v>
      </c>
      <c r="G143" s="316">
        <v>1104.3333333333335</v>
      </c>
      <c r="H143" s="316">
        <v>1084.4666666666669</v>
      </c>
      <c r="I143" s="316">
        <v>1147.366666666667</v>
      </c>
      <c r="J143" s="316">
        <v>1167.2333333333333</v>
      </c>
      <c r="K143" s="316">
        <v>1178.8166666666671</v>
      </c>
      <c r="L143" s="303">
        <v>1155.6500000000001</v>
      </c>
      <c r="M143" s="303">
        <v>1124.2</v>
      </c>
      <c r="N143" s="318">
        <v>1493800</v>
      </c>
      <c r="O143" s="319">
        <v>1.0416666666666666E-2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5059.45</v>
      </c>
      <c r="E144" s="315">
        <v>5067.583333333333</v>
      </c>
      <c r="F144" s="316">
        <v>5005.1666666666661</v>
      </c>
      <c r="G144" s="316">
        <v>4950.8833333333332</v>
      </c>
      <c r="H144" s="316">
        <v>4888.4666666666662</v>
      </c>
      <c r="I144" s="316">
        <v>5121.8666666666659</v>
      </c>
      <c r="J144" s="316">
        <v>5184.2833333333319</v>
      </c>
      <c r="K144" s="316">
        <v>5238.5666666666657</v>
      </c>
      <c r="L144" s="303">
        <v>5130</v>
      </c>
      <c r="M144" s="303">
        <v>5013.3</v>
      </c>
      <c r="N144" s="318">
        <v>1406800</v>
      </c>
      <c r="O144" s="319">
        <v>3.1529549787358849E-2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450.75</v>
      </c>
      <c r="E145" s="315">
        <v>452.3</v>
      </c>
      <c r="F145" s="316">
        <v>447.8</v>
      </c>
      <c r="G145" s="316">
        <v>444.85</v>
      </c>
      <c r="H145" s="316">
        <v>440.35</v>
      </c>
      <c r="I145" s="316">
        <v>455.25</v>
      </c>
      <c r="J145" s="316">
        <v>459.75</v>
      </c>
      <c r="K145" s="316">
        <v>462.7</v>
      </c>
      <c r="L145" s="303">
        <v>456.8</v>
      </c>
      <c r="M145" s="303">
        <v>449.35</v>
      </c>
      <c r="N145" s="318">
        <v>20761000</v>
      </c>
      <c r="O145" s="319">
        <v>-1.5291651251695647E-2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162.75</v>
      </c>
      <c r="E146" s="315">
        <v>162.35</v>
      </c>
      <c r="F146" s="316">
        <v>154.25</v>
      </c>
      <c r="G146" s="316">
        <v>145.75</v>
      </c>
      <c r="H146" s="316">
        <v>137.65</v>
      </c>
      <c r="I146" s="316">
        <v>170.85</v>
      </c>
      <c r="J146" s="316">
        <v>178.94999999999996</v>
      </c>
      <c r="K146" s="316">
        <v>187.45</v>
      </c>
      <c r="L146" s="303">
        <v>170.45</v>
      </c>
      <c r="M146" s="303">
        <v>153.85</v>
      </c>
      <c r="N146" s="318">
        <v>88883200</v>
      </c>
      <c r="O146" s="319">
        <v>-0.38899543962835104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813.05</v>
      </c>
      <c r="E147" s="315">
        <v>817.09999999999991</v>
      </c>
      <c r="F147" s="316">
        <v>806.54999999999984</v>
      </c>
      <c r="G147" s="316">
        <v>800.05</v>
      </c>
      <c r="H147" s="316">
        <v>789.49999999999989</v>
      </c>
      <c r="I147" s="316">
        <v>823.5999999999998</v>
      </c>
      <c r="J147" s="316">
        <v>834.15</v>
      </c>
      <c r="K147" s="316">
        <v>840.64999999999975</v>
      </c>
      <c r="L147" s="303">
        <v>827.65</v>
      </c>
      <c r="M147" s="303">
        <v>810.6</v>
      </c>
      <c r="N147" s="318">
        <v>2540000</v>
      </c>
      <c r="O147" s="319">
        <v>9.1378625347636067E-3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382.75</v>
      </c>
      <c r="E148" s="315">
        <v>382.9666666666667</v>
      </c>
      <c r="F148" s="316">
        <v>379.03333333333342</v>
      </c>
      <c r="G148" s="316">
        <v>375.31666666666672</v>
      </c>
      <c r="H148" s="316">
        <v>371.38333333333344</v>
      </c>
      <c r="I148" s="316">
        <v>386.68333333333339</v>
      </c>
      <c r="J148" s="316">
        <v>390.61666666666667</v>
      </c>
      <c r="K148" s="316">
        <v>394.33333333333337</v>
      </c>
      <c r="L148" s="303">
        <v>386.9</v>
      </c>
      <c r="M148" s="303">
        <v>379.25</v>
      </c>
      <c r="N148" s="318">
        <v>32092800</v>
      </c>
      <c r="O148" s="319">
        <v>-1.2602146303042237E-2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217.25</v>
      </c>
      <c r="E149" s="315">
        <v>218.53333333333333</v>
      </c>
      <c r="F149" s="316">
        <v>214.21666666666667</v>
      </c>
      <c r="G149" s="316">
        <v>211.18333333333334</v>
      </c>
      <c r="H149" s="316">
        <v>206.86666666666667</v>
      </c>
      <c r="I149" s="316">
        <v>221.56666666666666</v>
      </c>
      <c r="J149" s="316">
        <v>225.88333333333333</v>
      </c>
      <c r="K149" s="316">
        <v>228.91666666666666</v>
      </c>
      <c r="L149" s="303">
        <v>222.85</v>
      </c>
      <c r="M149" s="303">
        <v>215.5</v>
      </c>
      <c r="N149" s="318">
        <v>32058000</v>
      </c>
      <c r="O149" s="319">
        <v>6.2146892655367235E-3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44193</v>
      </c>
    </row>
    <row r="7" spans="1:15">
      <c r="A7"/>
    </row>
    <row r="8" spans="1:15" ht="28.5" customHeight="1">
      <c r="A8" s="667" t="s">
        <v>16</v>
      </c>
      <c r="B8" s="668" t="s">
        <v>18</v>
      </c>
      <c r="C8" s="666" t="s">
        <v>19</v>
      </c>
      <c r="D8" s="666" t="s">
        <v>20</v>
      </c>
      <c r="E8" s="666" t="s">
        <v>21</v>
      </c>
      <c r="F8" s="666"/>
      <c r="G8" s="666"/>
      <c r="H8" s="666" t="s">
        <v>22</v>
      </c>
      <c r="I8" s="666"/>
      <c r="J8" s="666"/>
      <c r="K8" s="273"/>
      <c r="L8" s="281"/>
      <c r="M8" s="281"/>
    </row>
    <row r="9" spans="1:15" ht="36" customHeight="1">
      <c r="A9" s="662"/>
      <c r="B9" s="664"/>
      <c r="C9" s="669" t="s">
        <v>23</v>
      </c>
      <c r="D9" s="669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13749.25</v>
      </c>
      <c r="D10" s="302">
        <v>13715.966666666667</v>
      </c>
      <c r="E10" s="302">
        <v>13660.183333333334</v>
      </c>
      <c r="F10" s="302">
        <v>13571.116666666667</v>
      </c>
      <c r="G10" s="302">
        <v>13515.333333333334</v>
      </c>
      <c r="H10" s="302">
        <v>13805.033333333335</v>
      </c>
      <c r="I10" s="302">
        <v>13860.816666666668</v>
      </c>
      <c r="J10" s="302">
        <v>13949.883333333335</v>
      </c>
      <c r="K10" s="301">
        <v>13771.75</v>
      </c>
      <c r="L10" s="301">
        <v>13626.9</v>
      </c>
      <c r="M10" s="306"/>
    </row>
    <row r="11" spans="1:15">
      <c r="A11" s="300">
        <v>2</v>
      </c>
      <c r="B11" s="276" t="s">
        <v>220</v>
      </c>
      <c r="C11" s="303">
        <v>30402.2</v>
      </c>
      <c r="D11" s="278">
        <v>30318.616666666669</v>
      </c>
      <c r="E11" s="278">
        <v>30091.383333333339</v>
      </c>
      <c r="F11" s="278">
        <v>29780.566666666669</v>
      </c>
      <c r="G11" s="278">
        <v>29553.333333333339</v>
      </c>
      <c r="H11" s="278">
        <v>30629.433333333338</v>
      </c>
      <c r="I11" s="278">
        <v>30856.666666666668</v>
      </c>
      <c r="J11" s="278">
        <v>31167.483333333337</v>
      </c>
      <c r="K11" s="303">
        <v>30545.85</v>
      </c>
      <c r="L11" s="303">
        <v>30007.8</v>
      </c>
      <c r="M11" s="306"/>
    </row>
    <row r="12" spans="1:15">
      <c r="A12" s="300">
        <v>3</v>
      </c>
      <c r="B12" s="284" t="s">
        <v>221</v>
      </c>
      <c r="C12" s="303">
        <v>1627.35</v>
      </c>
      <c r="D12" s="278">
        <v>1631.5833333333333</v>
      </c>
      <c r="E12" s="278">
        <v>1616.7666666666664</v>
      </c>
      <c r="F12" s="278">
        <v>1606.1833333333332</v>
      </c>
      <c r="G12" s="278">
        <v>1591.3666666666663</v>
      </c>
      <c r="H12" s="278">
        <v>1642.1666666666665</v>
      </c>
      <c r="I12" s="278">
        <v>1656.9833333333336</v>
      </c>
      <c r="J12" s="278">
        <v>1667.5666666666666</v>
      </c>
      <c r="K12" s="303">
        <v>1646.4</v>
      </c>
      <c r="L12" s="303">
        <v>1621</v>
      </c>
      <c r="M12" s="306"/>
    </row>
    <row r="13" spans="1:15">
      <c r="A13" s="300">
        <v>4</v>
      </c>
      <c r="B13" s="276" t="s">
        <v>222</v>
      </c>
      <c r="C13" s="303">
        <v>3620.95</v>
      </c>
      <c r="D13" s="278">
        <v>3616.2333333333336</v>
      </c>
      <c r="E13" s="278">
        <v>3596.4666666666672</v>
      </c>
      <c r="F13" s="278">
        <v>3571.9833333333336</v>
      </c>
      <c r="G13" s="278">
        <v>3552.2166666666672</v>
      </c>
      <c r="H13" s="278">
        <v>3640.7166666666672</v>
      </c>
      <c r="I13" s="278">
        <v>3660.4833333333336</v>
      </c>
      <c r="J13" s="278">
        <v>3684.9666666666672</v>
      </c>
      <c r="K13" s="303">
        <v>3636</v>
      </c>
      <c r="L13" s="303">
        <v>3591.75</v>
      </c>
      <c r="M13" s="306"/>
    </row>
    <row r="14" spans="1:15">
      <c r="A14" s="300">
        <v>5</v>
      </c>
      <c r="B14" s="276" t="s">
        <v>223</v>
      </c>
      <c r="C14" s="303">
        <v>24009.25</v>
      </c>
      <c r="D14" s="278">
        <v>24000.166666666668</v>
      </c>
      <c r="E14" s="278">
        <v>23837.133333333335</v>
      </c>
      <c r="F14" s="278">
        <v>23665.016666666666</v>
      </c>
      <c r="G14" s="278">
        <v>23501.983333333334</v>
      </c>
      <c r="H14" s="278">
        <v>24172.283333333336</v>
      </c>
      <c r="I14" s="278">
        <v>24335.316666666669</v>
      </c>
      <c r="J14" s="278">
        <v>24507.433333333338</v>
      </c>
      <c r="K14" s="303">
        <v>24163.200000000001</v>
      </c>
      <c r="L14" s="303">
        <v>23828.05</v>
      </c>
      <c r="M14" s="306"/>
    </row>
    <row r="15" spans="1:15">
      <c r="A15" s="300">
        <v>6</v>
      </c>
      <c r="B15" s="276" t="s">
        <v>224</v>
      </c>
      <c r="C15" s="303">
        <v>2770.2</v>
      </c>
      <c r="D15" s="278">
        <v>2775.9833333333336</v>
      </c>
      <c r="E15" s="278">
        <v>2749.5166666666673</v>
      </c>
      <c r="F15" s="278">
        <v>2728.8333333333339</v>
      </c>
      <c r="G15" s="278">
        <v>2702.3666666666677</v>
      </c>
      <c r="H15" s="278">
        <v>2796.666666666667</v>
      </c>
      <c r="I15" s="278">
        <v>2823.1333333333332</v>
      </c>
      <c r="J15" s="278">
        <v>2843.8166666666666</v>
      </c>
      <c r="K15" s="303">
        <v>2802.45</v>
      </c>
      <c r="L15" s="303">
        <v>2755.3</v>
      </c>
      <c r="M15" s="306"/>
    </row>
    <row r="16" spans="1:15">
      <c r="A16" s="300">
        <v>7</v>
      </c>
      <c r="B16" s="276" t="s">
        <v>225</v>
      </c>
      <c r="C16" s="303">
        <v>5741.45</v>
      </c>
      <c r="D16" s="278">
        <v>5762.416666666667</v>
      </c>
      <c r="E16" s="278">
        <v>5703.5333333333338</v>
      </c>
      <c r="F16" s="278">
        <v>5665.6166666666668</v>
      </c>
      <c r="G16" s="278">
        <v>5606.7333333333336</v>
      </c>
      <c r="H16" s="278">
        <v>5800.3333333333339</v>
      </c>
      <c r="I16" s="278">
        <v>5859.2166666666672</v>
      </c>
      <c r="J16" s="278">
        <v>5897.1333333333341</v>
      </c>
      <c r="K16" s="303">
        <v>5821.3</v>
      </c>
      <c r="L16" s="303">
        <v>5724.5</v>
      </c>
      <c r="M16" s="306"/>
    </row>
    <row r="17" spans="1:13">
      <c r="A17" s="300">
        <v>8</v>
      </c>
      <c r="B17" s="276" t="s">
        <v>802</v>
      </c>
      <c r="C17" s="276">
        <v>1205.3</v>
      </c>
      <c r="D17" s="278">
        <v>1211.4333333333334</v>
      </c>
      <c r="E17" s="278">
        <v>1192.8666666666668</v>
      </c>
      <c r="F17" s="278">
        <v>1180.4333333333334</v>
      </c>
      <c r="G17" s="278">
        <v>1161.8666666666668</v>
      </c>
      <c r="H17" s="278">
        <v>1223.8666666666668</v>
      </c>
      <c r="I17" s="278">
        <v>1242.4333333333334</v>
      </c>
      <c r="J17" s="278">
        <v>1254.8666666666668</v>
      </c>
      <c r="K17" s="276">
        <v>1230</v>
      </c>
      <c r="L17" s="276">
        <v>1199</v>
      </c>
      <c r="M17" s="276">
        <v>1.4712799999999999</v>
      </c>
    </row>
    <row r="18" spans="1:13">
      <c r="A18" s="300">
        <v>9</v>
      </c>
      <c r="B18" s="276" t="s">
        <v>295</v>
      </c>
      <c r="C18" s="276">
        <v>15727.4</v>
      </c>
      <c r="D18" s="278">
        <v>15755.800000000001</v>
      </c>
      <c r="E18" s="278">
        <v>15571.600000000002</v>
      </c>
      <c r="F18" s="278">
        <v>15415.800000000001</v>
      </c>
      <c r="G18" s="278">
        <v>15231.600000000002</v>
      </c>
      <c r="H18" s="278">
        <v>15911.600000000002</v>
      </c>
      <c r="I18" s="278">
        <v>16095.800000000003</v>
      </c>
      <c r="J18" s="278">
        <v>16251.600000000002</v>
      </c>
      <c r="K18" s="276">
        <v>15940</v>
      </c>
      <c r="L18" s="276">
        <v>15600</v>
      </c>
      <c r="M18" s="276">
        <v>0.13289999999999999</v>
      </c>
    </row>
    <row r="19" spans="1:13">
      <c r="A19" s="300">
        <v>10</v>
      </c>
      <c r="B19" s="276" t="s">
        <v>227</v>
      </c>
      <c r="C19" s="276">
        <v>84.8</v>
      </c>
      <c r="D19" s="278">
        <v>85.433333333333337</v>
      </c>
      <c r="E19" s="278">
        <v>83.166666666666671</v>
      </c>
      <c r="F19" s="278">
        <v>81.533333333333331</v>
      </c>
      <c r="G19" s="278">
        <v>79.266666666666666</v>
      </c>
      <c r="H19" s="278">
        <v>87.066666666666677</v>
      </c>
      <c r="I19" s="278">
        <v>89.333333333333329</v>
      </c>
      <c r="J19" s="278">
        <v>90.966666666666683</v>
      </c>
      <c r="K19" s="276">
        <v>87.7</v>
      </c>
      <c r="L19" s="276">
        <v>83.8</v>
      </c>
      <c r="M19" s="276">
        <v>21.93074</v>
      </c>
    </row>
    <row r="20" spans="1:13">
      <c r="A20" s="300">
        <v>11</v>
      </c>
      <c r="B20" s="276" t="s">
        <v>228</v>
      </c>
      <c r="C20" s="276">
        <v>164.1</v>
      </c>
      <c r="D20" s="278">
        <v>162.73333333333335</v>
      </c>
      <c r="E20" s="278">
        <v>157.7166666666667</v>
      </c>
      <c r="F20" s="278">
        <v>151.33333333333334</v>
      </c>
      <c r="G20" s="278">
        <v>146.31666666666669</v>
      </c>
      <c r="H20" s="278">
        <v>169.1166666666667</v>
      </c>
      <c r="I20" s="278">
        <v>174.13333333333335</v>
      </c>
      <c r="J20" s="278">
        <v>180.51666666666671</v>
      </c>
      <c r="K20" s="276">
        <v>167.75</v>
      </c>
      <c r="L20" s="276">
        <v>156.35</v>
      </c>
      <c r="M20" s="276">
        <v>40.728650000000002</v>
      </c>
    </row>
    <row r="21" spans="1:13">
      <c r="A21" s="300">
        <v>12</v>
      </c>
      <c r="B21" s="276" t="s">
        <v>38</v>
      </c>
      <c r="C21" s="276">
        <v>1614.65</v>
      </c>
      <c r="D21" s="278">
        <v>1638.0833333333333</v>
      </c>
      <c r="E21" s="278">
        <v>1581.7666666666664</v>
      </c>
      <c r="F21" s="278">
        <v>1548.8833333333332</v>
      </c>
      <c r="G21" s="278">
        <v>1492.5666666666664</v>
      </c>
      <c r="H21" s="278">
        <v>1670.9666666666665</v>
      </c>
      <c r="I21" s="278">
        <v>1727.2833333333335</v>
      </c>
      <c r="J21" s="278">
        <v>1760.1666666666665</v>
      </c>
      <c r="K21" s="276">
        <v>1694.4</v>
      </c>
      <c r="L21" s="276">
        <v>1605.2</v>
      </c>
      <c r="M21" s="276">
        <v>36.085540000000002</v>
      </c>
    </row>
    <row r="22" spans="1:13">
      <c r="A22" s="300">
        <v>13</v>
      </c>
      <c r="B22" s="276" t="s">
        <v>296</v>
      </c>
      <c r="C22" s="276">
        <v>368.55</v>
      </c>
      <c r="D22" s="278">
        <v>368.51666666666665</v>
      </c>
      <c r="E22" s="278">
        <v>364.0333333333333</v>
      </c>
      <c r="F22" s="278">
        <v>359.51666666666665</v>
      </c>
      <c r="G22" s="278">
        <v>355.0333333333333</v>
      </c>
      <c r="H22" s="278">
        <v>373.0333333333333</v>
      </c>
      <c r="I22" s="278">
        <v>377.51666666666665</v>
      </c>
      <c r="J22" s="278">
        <v>382.0333333333333</v>
      </c>
      <c r="K22" s="276">
        <v>373</v>
      </c>
      <c r="L22" s="276">
        <v>364</v>
      </c>
      <c r="M22" s="276">
        <v>26.341349999999998</v>
      </c>
    </row>
    <row r="23" spans="1:13">
      <c r="A23" s="300">
        <v>14</v>
      </c>
      <c r="B23" s="276" t="s">
        <v>41</v>
      </c>
      <c r="C23" s="276">
        <v>478.55</v>
      </c>
      <c r="D23" s="278">
        <v>475.81666666666666</v>
      </c>
      <c r="E23" s="278">
        <v>468.73333333333335</v>
      </c>
      <c r="F23" s="278">
        <v>458.91666666666669</v>
      </c>
      <c r="G23" s="278">
        <v>451.83333333333337</v>
      </c>
      <c r="H23" s="278">
        <v>485.63333333333333</v>
      </c>
      <c r="I23" s="278">
        <v>492.7166666666667</v>
      </c>
      <c r="J23" s="278">
        <v>502.5333333333333</v>
      </c>
      <c r="K23" s="276">
        <v>482.9</v>
      </c>
      <c r="L23" s="276">
        <v>466</v>
      </c>
      <c r="M23" s="276">
        <v>76.790779999999998</v>
      </c>
    </row>
    <row r="24" spans="1:13">
      <c r="A24" s="300">
        <v>15</v>
      </c>
      <c r="B24" s="276" t="s">
        <v>43</v>
      </c>
      <c r="C24" s="276">
        <v>47.9</v>
      </c>
      <c r="D24" s="278">
        <v>47.949999999999996</v>
      </c>
      <c r="E24" s="278">
        <v>47.249999999999993</v>
      </c>
      <c r="F24" s="278">
        <v>46.599999999999994</v>
      </c>
      <c r="G24" s="278">
        <v>45.899999999999991</v>
      </c>
      <c r="H24" s="278">
        <v>48.599999999999994</v>
      </c>
      <c r="I24" s="278">
        <v>49.3</v>
      </c>
      <c r="J24" s="278">
        <v>49.949999999999996</v>
      </c>
      <c r="K24" s="276">
        <v>48.65</v>
      </c>
      <c r="L24" s="276">
        <v>47.3</v>
      </c>
      <c r="M24" s="276">
        <v>99.781639999999996</v>
      </c>
    </row>
    <row r="25" spans="1:13">
      <c r="A25" s="300">
        <v>16</v>
      </c>
      <c r="B25" s="276" t="s">
        <v>298</v>
      </c>
      <c r="C25" s="276">
        <v>428.1</v>
      </c>
      <c r="D25" s="278">
        <v>429.58333333333331</v>
      </c>
      <c r="E25" s="278">
        <v>424.16666666666663</v>
      </c>
      <c r="F25" s="278">
        <v>420.23333333333329</v>
      </c>
      <c r="G25" s="278">
        <v>414.81666666666661</v>
      </c>
      <c r="H25" s="278">
        <v>433.51666666666665</v>
      </c>
      <c r="I25" s="278">
        <v>438.93333333333328</v>
      </c>
      <c r="J25" s="278">
        <v>442.86666666666667</v>
      </c>
      <c r="K25" s="276">
        <v>435</v>
      </c>
      <c r="L25" s="276">
        <v>425.65</v>
      </c>
      <c r="M25" s="276">
        <v>4.0134600000000002</v>
      </c>
    </row>
    <row r="26" spans="1:13">
      <c r="A26" s="300">
        <v>17</v>
      </c>
      <c r="B26" s="276" t="s">
        <v>229</v>
      </c>
      <c r="C26" s="276">
        <v>1672.05</v>
      </c>
      <c r="D26" s="278">
        <v>1655.6833333333334</v>
      </c>
      <c r="E26" s="278">
        <v>1636.3666666666668</v>
      </c>
      <c r="F26" s="278">
        <v>1600.6833333333334</v>
      </c>
      <c r="G26" s="278">
        <v>1581.3666666666668</v>
      </c>
      <c r="H26" s="278">
        <v>1691.3666666666668</v>
      </c>
      <c r="I26" s="278">
        <v>1710.6833333333334</v>
      </c>
      <c r="J26" s="278">
        <v>1746.3666666666668</v>
      </c>
      <c r="K26" s="276">
        <v>1675</v>
      </c>
      <c r="L26" s="276">
        <v>1620</v>
      </c>
      <c r="M26" s="276">
        <v>0.97672999999999999</v>
      </c>
    </row>
    <row r="27" spans="1:13">
      <c r="A27" s="300">
        <v>18</v>
      </c>
      <c r="B27" s="276" t="s">
        <v>230</v>
      </c>
      <c r="C27" s="276">
        <v>2916</v>
      </c>
      <c r="D27" s="278">
        <v>2898.3666666666668</v>
      </c>
      <c r="E27" s="278">
        <v>2867.7333333333336</v>
      </c>
      <c r="F27" s="278">
        <v>2819.4666666666667</v>
      </c>
      <c r="G27" s="278">
        <v>2788.8333333333335</v>
      </c>
      <c r="H27" s="278">
        <v>2946.6333333333337</v>
      </c>
      <c r="I27" s="278">
        <v>2977.2666666666669</v>
      </c>
      <c r="J27" s="278">
        <v>3025.5333333333338</v>
      </c>
      <c r="K27" s="276">
        <v>2929</v>
      </c>
      <c r="L27" s="276">
        <v>2850.1</v>
      </c>
      <c r="M27" s="276">
        <v>0.40675</v>
      </c>
    </row>
    <row r="28" spans="1:13">
      <c r="A28" s="300">
        <v>19</v>
      </c>
      <c r="B28" s="276" t="s">
        <v>45</v>
      </c>
      <c r="C28" s="276">
        <v>934.7</v>
      </c>
      <c r="D28" s="278">
        <v>941.44999999999993</v>
      </c>
      <c r="E28" s="278">
        <v>924.39999999999986</v>
      </c>
      <c r="F28" s="278">
        <v>914.09999999999991</v>
      </c>
      <c r="G28" s="278">
        <v>897.04999999999984</v>
      </c>
      <c r="H28" s="278">
        <v>951.74999999999989</v>
      </c>
      <c r="I28" s="278">
        <v>968.79999999999984</v>
      </c>
      <c r="J28" s="278">
        <v>979.09999999999991</v>
      </c>
      <c r="K28" s="276">
        <v>958.5</v>
      </c>
      <c r="L28" s="276">
        <v>931.15</v>
      </c>
      <c r="M28" s="276">
        <v>4.5405100000000003</v>
      </c>
    </row>
    <row r="29" spans="1:13">
      <c r="A29" s="300">
        <v>20</v>
      </c>
      <c r="B29" s="276" t="s">
        <v>46</v>
      </c>
      <c r="C29" s="276">
        <v>246.7</v>
      </c>
      <c r="D29" s="278">
        <v>250.86666666666665</v>
      </c>
      <c r="E29" s="278">
        <v>240.83333333333331</v>
      </c>
      <c r="F29" s="278">
        <v>234.96666666666667</v>
      </c>
      <c r="G29" s="278">
        <v>224.93333333333334</v>
      </c>
      <c r="H29" s="278">
        <v>256.73333333333329</v>
      </c>
      <c r="I29" s="278">
        <v>266.76666666666665</v>
      </c>
      <c r="J29" s="278">
        <v>272.63333333333327</v>
      </c>
      <c r="K29" s="276">
        <v>260.89999999999998</v>
      </c>
      <c r="L29" s="276">
        <v>245</v>
      </c>
      <c r="M29" s="276">
        <v>241.51514</v>
      </c>
    </row>
    <row r="30" spans="1:13">
      <c r="A30" s="300">
        <v>21</v>
      </c>
      <c r="B30" s="276" t="s">
        <v>47</v>
      </c>
      <c r="C30" s="276">
        <v>2413.0500000000002</v>
      </c>
      <c r="D30" s="278">
        <v>2423.7333333333331</v>
      </c>
      <c r="E30" s="278">
        <v>2394.6166666666663</v>
      </c>
      <c r="F30" s="278">
        <v>2376.1833333333334</v>
      </c>
      <c r="G30" s="278">
        <v>2347.0666666666666</v>
      </c>
      <c r="H30" s="278">
        <v>2442.1666666666661</v>
      </c>
      <c r="I30" s="278">
        <v>2471.2833333333328</v>
      </c>
      <c r="J30" s="278">
        <v>2489.7166666666658</v>
      </c>
      <c r="K30" s="276">
        <v>2452.85</v>
      </c>
      <c r="L30" s="276">
        <v>2405.3000000000002</v>
      </c>
      <c r="M30" s="276">
        <v>5.4315699999999998</v>
      </c>
    </row>
    <row r="31" spans="1:13">
      <c r="A31" s="300">
        <v>22</v>
      </c>
      <c r="B31" s="276" t="s">
        <v>48</v>
      </c>
      <c r="C31" s="276">
        <v>175.4</v>
      </c>
      <c r="D31" s="278">
        <v>177.13333333333333</v>
      </c>
      <c r="E31" s="278">
        <v>173.01666666666665</v>
      </c>
      <c r="F31" s="278">
        <v>170.63333333333333</v>
      </c>
      <c r="G31" s="278">
        <v>166.51666666666665</v>
      </c>
      <c r="H31" s="278">
        <v>179.51666666666665</v>
      </c>
      <c r="I31" s="278">
        <v>183.63333333333333</v>
      </c>
      <c r="J31" s="278">
        <v>186.01666666666665</v>
      </c>
      <c r="K31" s="276">
        <v>181.25</v>
      </c>
      <c r="L31" s="276">
        <v>174.75</v>
      </c>
      <c r="M31" s="276">
        <v>69.134950000000003</v>
      </c>
    </row>
    <row r="32" spans="1:13">
      <c r="A32" s="300">
        <v>23</v>
      </c>
      <c r="B32" s="276" t="s">
        <v>49</v>
      </c>
      <c r="C32" s="276">
        <v>95.25</v>
      </c>
      <c r="D32" s="278">
        <v>95.600000000000009</v>
      </c>
      <c r="E32" s="278">
        <v>94.450000000000017</v>
      </c>
      <c r="F32" s="278">
        <v>93.65</v>
      </c>
      <c r="G32" s="278">
        <v>92.500000000000014</v>
      </c>
      <c r="H32" s="278">
        <v>96.40000000000002</v>
      </c>
      <c r="I32" s="278">
        <v>97.550000000000026</v>
      </c>
      <c r="J32" s="278">
        <v>98.350000000000023</v>
      </c>
      <c r="K32" s="276">
        <v>96.75</v>
      </c>
      <c r="L32" s="276">
        <v>94.8</v>
      </c>
      <c r="M32" s="276">
        <v>185.50355999999999</v>
      </c>
    </row>
    <row r="33" spans="1:13">
      <c r="A33" s="300">
        <v>24</v>
      </c>
      <c r="B33" s="276" t="s">
        <v>51</v>
      </c>
      <c r="C33" s="276">
        <v>2648.25</v>
      </c>
      <c r="D33" s="278">
        <v>2639.75</v>
      </c>
      <c r="E33" s="278">
        <v>2621.5</v>
      </c>
      <c r="F33" s="278">
        <v>2594.75</v>
      </c>
      <c r="G33" s="278">
        <v>2576.5</v>
      </c>
      <c r="H33" s="278">
        <v>2666.5</v>
      </c>
      <c r="I33" s="278">
        <v>2684.75</v>
      </c>
      <c r="J33" s="278">
        <v>2711.5</v>
      </c>
      <c r="K33" s="276">
        <v>2658</v>
      </c>
      <c r="L33" s="276">
        <v>2613</v>
      </c>
      <c r="M33" s="276">
        <v>11.43202</v>
      </c>
    </row>
    <row r="34" spans="1:13">
      <c r="A34" s="300">
        <v>25</v>
      </c>
      <c r="B34" s="276" t="s">
        <v>226</v>
      </c>
      <c r="C34" s="276">
        <v>867.85</v>
      </c>
      <c r="D34" s="278">
        <v>866.98333333333323</v>
      </c>
      <c r="E34" s="278">
        <v>853.96666666666647</v>
      </c>
      <c r="F34" s="278">
        <v>840.08333333333326</v>
      </c>
      <c r="G34" s="278">
        <v>827.06666666666649</v>
      </c>
      <c r="H34" s="278">
        <v>880.86666666666645</v>
      </c>
      <c r="I34" s="278">
        <v>893.8833333333331</v>
      </c>
      <c r="J34" s="278">
        <v>907.76666666666642</v>
      </c>
      <c r="K34" s="276">
        <v>880</v>
      </c>
      <c r="L34" s="276">
        <v>853.1</v>
      </c>
      <c r="M34" s="276">
        <v>7.9347899999999996</v>
      </c>
    </row>
    <row r="35" spans="1:13">
      <c r="A35" s="300">
        <v>26</v>
      </c>
      <c r="B35" s="276" t="s">
        <v>53</v>
      </c>
      <c r="C35" s="276">
        <v>909</v>
      </c>
      <c r="D35" s="278">
        <v>899.75</v>
      </c>
      <c r="E35" s="278">
        <v>887.5</v>
      </c>
      <c r="F35" s="278">
        <v>866</v>
      </c>
      <c r="G35" s="278">
        <v>853.75</v>
      </c>
      <c r="H35" s="278">
        <v>921.25</v>
      </c>
      <c r="I35" s="278">
        <v>933.5</v>
      </c>
      <c r="J35" s="278">
        <v>955</v>
      </c>
      <c r="K35" s="276">
        <v>912</v>
      </c>
      <c r="L35" s="276">
        <v>878.25</v>
      </c>
      <c r="M35" s="276">
        <v>41.766629999999999</v>
      </c>
    </row>
    <row r="36" spans="1:13">
      <c r="A36" s="300">
        <v>27</v>
      </c>
      <c r="B36" s="276" t="s">
        <v>55</v>
      </c>
      <c r="C36" s="276">
        <v>610.20000000000005</v>
      </c>
      <c r="D36" s="278">
        <v>606.11666666666667</v>
      </c>
      <c r="E36" s="278">
        <v>598.23333333333335</v>
      </c>
      <c r="F36" s="278">
        <v>586.26666666666665</v>
      </c>
      <c r="G36" s="278">
        <v>578.38333333333333</v>
      </c>
      <c r="H36" s="278">
        <v>618.08333333333337</v>
      </c>
      <c r="I36" s="278">
        <v>625.96666666666681</v>
      </c>
      <c r="J36" s="278">
        <v>637.93333333333339</v>
      </c>
      <c r="K36" s="276">
        <v>614</v>
      </c>
      <c r="L36" s="276">
        <v>594.15</v>
      </c>
      <c r="M36" s="276">
        <v>154.88083</v>
      </c>
    </row>
    <row r="37" spans="1:13">
      <c r="A37" s="300">
        <v>28</v>
      </c>
      <c r="B37" s="276" t="s">
        <v>56</v>
      </c>
      <c r="C37" s="276">
        <v>3374.75</v>
      </c>
      <c r="D37" s="278">
        <v>3371.4500000000003</v>
      </c>
      <c r="E37" s="278">
        <v>3319.3500000000004</v>
      </c>
      <c r="F37" s="278">
        <v>3263.9500000000003</v>
      </c>
      <c r="G37" s="278">
        <v>3211.8500000000004</v>
      </c>
      <c r="H37" s="278">
        <v>3426.8500000000004</v>
      </c>
      <c r="I37" s="278">
        <v>3478.95</v>
      </c>
      <c r="J37" s="278">
        <v>3534.3500000000004</v>
      </c>
      <c r="K37" s="276">
        <v>3423.55</v>
      </c>
      <c r="L37" s="276">
        <v>3316.05</v>
      </c>
      <c r="M37" s="276">
        <v>15.676360000000001</v>
      </c>
    </row>
    <row r="38" spans="1:13">
      <c r="A38" s="300">
        <v>29</v>
      </c>
      <c r="B38" s="276" t="s">
        <v>58</v>
      </c>
      <c r="C38" s="276">
        <v>8992.5499999999993</v>
      </c>
      <c r="D38" s="278">
        <v>9026.8666666666668</v>
      </c>
      <c r="E38" s="278">
        <v>8929.7833333333328</v>
      </c>
      <c r="F38" s="278">
        <v>8867.0166666666664</v>
      </c>
      <c r="G38" s="278">
        <v>8769.9333333333325</v>
      </c>
      <c r="H38" s="278">
        <v>9089.6333333333332</v>
      </c>
      <c r="I38" s="278">
        <v>9186.7166666666653</v>
      </c>
      <c r="J38" s="278">
        <v>9249.4833333333336</v>
      </c>
      <c r="K38" s="276">
        <v>9123.9500000000007</v>
      </c>
      <c r="L38" s="276">
        <v>8964.1</v>
      </c>
      <c r="M38" s="276">
        <v>4.9839700000000002</v>
      </c>
    </row>
    <row r="39" spans="1:13">
      <c r="A39" s="300">
        <v>30</v>
      </c>
      <c r="B39" s="276" t="s">
        <v>232</v>
      </c>
      <c r="C39" s="276">
        <v>3073.05</v>
      </c>
      <c r="D39" s="278">
        <v>3078.6833333333329</v>
      </c>
      <c r="E39" s="278">
        <v>3046.4166666666661</v>
      </c>
      <c r="F39" s="278">
        <v>3019.7833333333333</v>
      </c>
      <c r="G39" s="278">
        <v>2987.5166666666664</v>
      </c>
      <c r="H39" s="278">
        <v>3105.3166666666657</v>
      </c>
      <c r="I39" s="278">
        <v>3137.583333333333</v>
      </c>
      <c r="J39" s="278">
        <v>3164.2166666666653</v>
      </c>
      <c r="K39" s="276">
        <v>3110.95</v>
      </c>
      <c r="L39" s="276">
        <v>3052.05</v>
      </c>
      <c r="M39" s="276">
        <v>0.25067</v>
      </c>
    </row>
    <row r="40" spans="1:13">
      <c r="A40" s="300">
        <v>31</v>
      </c>
      <c r="B40" s="276" t="s">
        <v>59</v>
      </c>
      <c r="C40" s="276">
        <v>5184.8999999999996</v>
      </c>
      <c r="D40" s="278">
        <v>5169.95</v>
      </c>
      <c r="E40" s="278">
        <v>5120.95</v>
      </c>
      <c r="F40" s="278">
        <v>5057</v>
      </c>
      <c r="G40" s="278">
        <v>5008</v>
      </c>
      <c r="H40" s="278">
        <v>5233.8999999999996</v>
      </c>
      <c r="I40" s="278">
        <v>5282.9</v>
      </c>
      <c r="J40" s="278">
        <v>5346.8499999999995</v>
      </c>
      <c r="K40" s="276">
        <v>5218.95</v>
      </c>
      <c r="L40" s="276">
        <v>5106</v>
      </c>
      <c r="M40" s="276">
        <v>26.255590000000002</v>
      </c>
    </row>
    <row r="41" spans="1:13">
      <c r="A41" s="300">
        <v>32</v>
      </c>
      <c r="B41" s="276" t="s">
        <v>60</v>
      </c>
      <c r="C41" s="276">
        <v>1555.8</v>
      </c>
      <c r="D41" s="278">
        <v>1563.8999999999999</v>
      </c>
      <c r="E41" s="278">
        <v>1544.1499999999996</v>
      </c>
      <c r="F41" s="278">
        <v>1532.4999999999998</v>
      </c>
      <c r="G41" s="278">
        <v>1512.7499999999995</v>
      </c>
      <c r="H41" s="278">
        <v>1575.5499999999997</v>
      </c>
      <c r="I41" s="278">
        <v>1595.3000000000002</v>
      </c>
      <c r="J41" s="278">
        <v>1606.9499999999998</v>
      </c>
      <c r="K41" s="276">
        <v>1583.65</v>
      </c>
      <c r="L41" s="276">
        <v>1552.25</v>
      </c>
      <c r="M41" s="276">
        <v>3.1983799999999998</v>
      </c>
    </row>
    <row r="42" spans="1:13">
      <c r="A42" s="300">
        <v>33</v>
      </c>
      <c r="B42" s="276" t="s">
        <v>233</v>
      </c>
      <c r="C42" s="276">
        <v>398.15</v>
      </c>
      <c r="D42" s="278">
        <v>400.7</v>
      </c>
      <c r="E42" s="278">
        <v>392.4</v>
      </c>
      <c r="F42" s="278">
        <v>386.65</v>
      </c>
      <c r="G42" s="278">
        <v>378.34999999999997</v>
      </c>
      <c r="H42" s="278">
        <v>406.45</v>
      </c>
      <c r="I42" s="278">
        <v>414.75000000000006</v>
      </c>
      <c r="J42" s="278">
        <v>420.5</v>
      </c>
      <c r="K42" s="276">
        <v>409</v>
      </c>
      <c r="L42" s="276">
        <v>394.95</v>
      </c>
      <c r="M42" s="276">
        <v>52.556429999999999</v>
      </c>
    </row>
    <row r="43" spans="1:13">
      <c r="A43" s="300">
        <v>34</v>
      </c>
      <c r="B43" s="276" t="s">
        <v>61</v>
      </c>
      <c r="C43" s="276">
        <v>60.85</v>
      </c>
      <c r="D43" s="278">
        <v>61.566666666666663</v>
      </c>
      <c r="E43" s="278">
        <v>59.883333333333326</v>
      </c>
      <c r="F43" s="278">
        <v>58.916666666666664</v>
      </c>
      <c r="G43" s="278">
        <v>57.233333333333327</v>
      </c>
      <c r="H43" s="278">
        <v>62.533333333333324</v>
      </c>
      <c r="I43" s="278">
        <v>64.216666666666669</v>
      </c>
      <c r="J43" s="278">
        <v>65.183333333333323</v>
      </c>
      <c r="K43" s="276">
        <v>63.25</v>
      </c>
      <c r="L43" s="276">
        <v>60.6</v>
      </c>
      <c r="M43" s="276">
        <v>390.83562999999998</v>
      </c>
    </row>
    <row r="44" spans="1:13">
      <c r="A44" s="300">
        <v>35</v>
      </c>
      <c r="B44" s="276" t="s">
        <v>62</v>
      </c>
      <c r="C44" s="276">
        <v>48.9</v>
      </c>
      <c r="D44" s="278">
        <v>49.083333333333336</v>
      </c>
      <c r="E44" s="278">
        <v>48.416666666666671</v>
      </c>
      <c r="F44" s="278">
        <v>47.933333333333337</v>
      </c>
      <c r="G44" s="278">
        <v>47.266666666666673</v>
      </c>
      <c r="H44" s="278">
        <v>49.56666666666667</v>
      </c>
      <c r="I44" s="278">
        <v>50.233333333333341</v>
      </c>
      <c r="J44" s="278">
        <v>50.716666666666669</v>
      </c>
      <c r="K44" s="276">
        <v>49.75</v>
      </c>
      <c r="L44" s="276">
        <v>48.6</v>
      </c>
      <c r="M44" s="276">
        <v>26.88514</v>
      </c>
    </row>
    <row r="45" spans="1:13">
      <c r="A45" s="300">
        <v>36</v>
      </c>
      <c r="B45" s="276" t="s">
        <v>63</v>
      </c>
      <c r="C45" s="276">
        <v>1567.85</v>
      </c>
      <c r="D45" s="278">
        <v>1572.1666666666667</v>
      </c>
      <c r="E45" s="278">
        <v>1552.6833333333334</v>
      </c>
      <c r="F45" s="278">
        <v>1537.5166666666667</v>
      </c>
      <c r="G45" s="278">
        <v>1518.0333333333333</v>
      </c>
      <c r="H45" s="278">
        <v>1587.3333333333335</v>
      </c>
      <c r="I45" s="278">
        <v>1606.8166666666666</v>
      </c>
      <c r="J45" s="278">
        <v>1621.9833333333336</v>
      </c>
      <c r="K45" s="276">
        <v>1591.65</v>
      </c>
      <c r="L45" s="276">
        <v>1557</v>
      </c>
      <c r="M45" s="276">
        <v>3.9753500000000002</v>
      </c>
    </row>
    <row r="46" spans="1:13">
      <c r="A46" s="300">
        <v>37</v>
      </c>
      <c r="B46" s="276" t="s">
        <v>234</v>
      </c>
      <c r="C46" s="276">
        <v>1266.8</v>
      </c>
      <c r="D46" s="278">
        <v>1272.5</v>
      </c>
      <c r="E46" s="278">
        <v>1256.3</v>
      </c>
      <c r="F46" s="278">
        <v>1245.8</v>
      </c>
      <c r="G46" s="278">
        <v>1229.5999999999999</v>
      </c>
      <c r="H46" s="278">
        <v>1283</v>
      </c>
      <c r="I46" s="278">
        <v>1299.1999999999998</v>
      </c>
      <c r="J46" s="278">
        <v>1309.7</v>
      </c>
      <c r="K46" s="276">
        <v>1288.7</v>
      </c>
      <c r="L46" s="276">
        <v>1262</v>
      </c>
      <c r="M46" s="276">
        <v>0.34005999999999997</v>
      </c>
    </row>
    <row r="47" spans="1:13">
      <c r="A47" s="300">
        <v>38</v>
      </c>
      <c r="B47" s="276" t="s">
        <v>65</v>
      </c>
      <c r="C47" s="276">
        <v>114.9</v>
      </c>
      <c r="D47" s="278">
        <v>115.78333333333335</v>
      </c>
      <c r="E47" s="278">
        <v>113.41666666666669</v>
      </c>
      <c r="F47" s="278">
        <v>111.93333333333334</v>
      </c>
      <c r="G47" s="278">
        <v>109.56666666666668</v>
      </c>
      <c r="H47" s="278">
        <v>117.26666666666669</v>
      </c>
      <c r="I47" s="278">
        <v>119.63333333333334</v>
      </c>
      <c r="J47" s="278">
        <v>121.1166666666667</v>
      </c>
      <c r="K47" s="276">
        <v>118.15</v>
      </c>
      <c r="L47" s="276">
        <v>114.3</v>
      </c>
      <c r="M47" s="276">
        <v>94.187240000000003</v>
      </c>
    </row>
    <row r="48" spans="1:13">
      <c r="A48" s="300">
        <v>39</v>
      </c>
      <c r="B48" s="276" t="s">
        <v>66</v>
      </c>
      <c r="C48" s="276">
        <v>731.05</v>
      </c>
      <c r="D48" s="278">
        <v>730.38333333333333</v>
      </c>
      <c r="E48" s="278">
        <v>722.31666666666661</v>
      </c>
      <c r="F48" s="278">
        <v>713.58333333333326</v>
      </c>
      <c r="G48" s="278">
        <v>705.51666666666654</v>
      </c>
      <c r="H48" s="278">
        <v>739.11666666666667</v>
      </c>
      <c r="I48" s="278">
        <v>747.18333333333351</v>
      </c>
      <c r="J48" s="278">
        <v>755.91666666666674</v>
      </c>
      <c r="K48" s="276">
        <v>738.45</v>
      </c>
      <c r="L48" s="276">
        <v>721.65</v>
      </c>
      <c r="M48" s="276">
        <v>9.92652</v>
      </c>
    </row>
    <row r="49" spans="1:13">
      <c r="A49" s="300">
        <v>40</v>
      </c>
      <c r="B49" s="276" t="s">
        <v>67</v>
      </c>
      <c r="C49" s="276">
        <v>526.6</v>
      </c>
      <c r="D49" s="278">
        <v>524.16666666666663</v>
      </c>
      <c r="E49" s="278">
        <v>507.43333333333328</v>
      </c>
      <c r="F49" s="278">
        <v>488.26666666666665</v>
      </c>
      <c r="G49" s="278">
        <v>471.5333333333333</v>
      </c>
      <c r="H49" s="278">
        <v>543.33333333333326</v>
      </c>
      <c r="I49" s="278">
        <v>560.06666666666661</v>
      </c>
      <c r="J49" s="278">
        <v>579.23333333333323</v>
      </c>
      <c r="K49" s="276">
        <v>540.9</v>
      </c>
      <c r="L49" s="276">
        <v>505</v>
      </c>
      <c r="M49" s="276">
        <v>45.67503</v>
      </c>
    </row>
    <row r="50" spans="1:13">
      <c r="A50" s="300">
        <v>41</v>
      </c>
      <c r="B50" s="276" t="s">
        <v>69</v>
      </c>
      <c r="C50" s="276">
        <v>517.29999999999995</v>
      </c>
      <c r="D50" s="278">
        <v>516.91666666666663</v>
      </c>
      <c r="E50" s="278">
        <v>510.83333333333326</v>
      </c>
      <c r="F50" s="278">
        <v>504.36666666666662</v>
      </c>
      <c r="G50" s="278">
        <v>498.28333333333325</v>
      </c>
      <c r="H50" s="278">
        <v>523.38333333333321</v>
      </c>
      <c r="I50" s="278">
        <v>529.46666666666647</v>
      </c>
      <c r="J50" s="278">
        <v>535.93333333333328</v>
      </c>
      <c r="K50" s="276">
        <v>523</v>
      </c>
      <c r="L50" s="276">
        <v>510.45</v>
      </c>
      <c r="M50" s="276">
        <v>208.49597</v>
      </c>
    </row>
    <row r="51" spans="1:13">
      <c r="A51" s="300">
        <v>42</v>
      </c>
      <c r="B51" s="276" t="s">
        <v>70</v>
      </c>
      <c r="C51" s="276">
        <v>33.799999999999997</v>
      </c>
      <c r="D51" s="278">
        <v>33.983333333333327</v>
      </c>
      <c r="E51" s="278">
        <v>33.416666666666657</v>
      </c>
      <c r="F51" s="278">
        <v>33.033333333333331</v>
      </c>
      <c r="G51" s="278">
        <v>32.466666666666661</v>
      </c>
      <c r="H51" s="278">
        <v>34.366666666666653</v>
      </c>
      <c r="I51" s="278">
        <v>34.93333333333333</v>
      </c>
      <c r="J51" s="278">
        <v>35.316666666666649</v>
      </c>
      <c r="K51" s="276">
        <v>34.549999999999997</v>
      </c>
      <c r="L51" s="276">
        <v>33.6</v>
      </c>
      <c r="M51" s="276">
        <v>290.09899999999999</v>
      </c>
    </row>
    <row r="52" spans="1:13">
      <c r="A52" s="300">
        <v>43</v>
      </c>
      <c r="B52" s="276" t="s">
        <v>71</v>
      </c>
      <c r="C52" s="276">
        <v>481.95</v>
      </c>
      <c r="D52" s="278">
        <v>480.36666666666662</v>
      </c>
      <c r="E52" s="278">
        <v>474.48333333333323</v>
      </c>
      <c r="F52" s="278">
        <v>467.01666666666659</v>
      </c>
      <c r="G52" s="278">
        <v>461.13333333333321</v>
      </c>
      <c r="H52" s="278">
        <v>487.83333333333326</v>
      </c>
      <c r="I52" s="278">
        <v>493.71666666666658</v>
      </c>
      <c r="J52" s="278">
        <v>501.18333333333328</v>
      </c>
      <c r="K52" s="276">
        <v>486.25</v>
      </c>
      <c r="L52" s="276">
        <v>472.9</v>
      </c>
      <c r="M52" s="276">
        <v>25.111689999999999</v>
      </c>
    </row>
    <row r="53" spans="1:13">
      <c r="A53" s="300">
        <v>44</v>
      </c>
      <c r="B53" s="276" t="s">
        <v>72</v>
      </c>
      <c r="C53" s="276">
        <v>12686.3</v>
      </c>
      <c r="D53" s="278">
        <v>12745.583333333334</v>
      </c>
      <c r="E53" s="278">
        <v>12587.216666666667</v>
      </c>
      <c r="F53" s="278">
        <v>12488.133333333333</v>
      </c>
      <c r="G53" s="278">
        <v>12329.766666666666</v>
      </c>
      <c r="H53" s="278">
        <v>12844.666666666668</v>
      </c>
      <c r="I53" s="278">
        <v>13003.033333333333</v>
      </c>
      <c r="J53" s="278">
        <v>13102.116666666669</v>
      </c>
      <c r="K53" s="276">
        <v>12903.95</v>
      </c>
      <c r="L53" s="276">
        <v>12646.5</v>
      </c>
      <c r="M53" s="276">
        <v>0.46405999999999997</v>
      </c>
    </row>
    <row r="54" spans="1:13">
      <c r="A54" s="300">
        <v>45</v>
      </c>
      <c r="B54" s="276" t="s">
        <v>74</v>
      </c>
      <c r="C54" s="276">
        <v>377.55</v>
      </c>
      <c r="D54" s="278">
        <v>378.11666666666662</v>
      </c>
      <c r="E54" s="278">
        <v>374.98333333333323</v>
      </c>
      <c r="F54" s="278">
        <v>372.41666666666663</v>
      </c>
      <c r="G54" s="278">
        <v>369.28333333333325</v>
      </c>
      <c r="H54" s="278">
        <v>380.68333333333322</v>
      </c>
      <c r="I54" s="278">
        <v>383.81666666666655</v>
      </c>
      <c r="J54" s="278">
        <v>386.38333333333321</v>
      </c>
      <c r="K54" s="276">
        <v>381.25</v>
      </c>
      <c r="L54" s="276">
        <v>375.55</v>
      </c>
      <c r="M54" s="276">
        <v>60.658859999999997</v>
      </c>
    </row>
    <row r="55" spans="1:13">
      <c r="A55" s="300">
        <v>46</v>
      </c>
      <c r="B55" s="276" t="s">
        <v>75</v>
      </c>
      <c r="C55" s="276">
        <v>3618.25</v>
      </c>
      <c r="D55" s="278">
        <v>3630.7333333333336</v>
      </c>
      <c r="E55" s="278">
        <v>3577.5666666666671</v>
      </c>
      <c r="F55" s="278">
        <v>3536.8833333333337</v>
      </c>
      <c r="G55" s="278">
        <v>3483.7166666666672</v>
      </c>
      <c r="H55" s="278">
        <v>3671.416666666667</v>
      </c>
      <c r="I55" s="278">
        <v>3724.583333333333</v>
      </c>
      <c r="J55" s="278">
        <v>3765.2666666666669</v>
      </c>
      <c r="K55" s="276">
        <v>3683.9</v>
      </c>
      <c r="L55" s="276">
        <v>3590.05</v>
      </c>
      <c r="M55" s="276">
        <v>5.7976700000000001</v>
      </c>
    </row>
    <row r="56" spans="1:13">
      <c r="A56" s="300">
        <v>47</v>
      </c>
      <c r="B56" s="276" t="s">
        <v>76</v>
      </c>
      <c r="C56" s="276">
        <v>489.5</v>
      </c>
      <c r="D56" s="278">
        <v>483.73333333333335</v>
      </c>
      <c r="E56" s="278">
        <v>475.76666666666671</v>
      </c>
      <c r="F56" s="278">
        <v>462.03333333333336</v>
      </c>
      <c r="G56" s="278">
        <v>454.06666666666672</v>
      </c>
      <c r="H56" s="278">
        <v>497.4666666666667</v>
      </c>
      <c r="I56" s="278">
        <v>505.43333333333339</v>
      </c>
      <c r="J56" s="278">
        <v>519.16666666666674</v>
      </c>
      <c r="K56" s="276">
        <v>491.7</v>
      </c>
      <c r="L56" s="276">
        <v>470</v>
      </c>
      <c r="M56" s="276">
        <v>52.548999999999999</v>
      </c>
    </row>
    <row r="57" spans="1:13">
      <c r="A57" s="300">
        <v>48</v>
      </c>
      <c r="B57" s="276" t="s">
        <v>77</v>
      </c>
      <c r="C57" s="276">
        <v>120.75</v>
      </c>
      <c r="D57" s="278">
        <v>120.66666666666667</v>
      </c>
      <c r="E57" s="278">
        <v>118.58333333333334</v>
      </c>
      <c r="F57" s="278">
        <v>116.41666666666667</v>
      </c>
      <c r="G57" s="278">
        <v>114.33333333333334</v>
      </c>
      <c r="H57" s="278">
        <v>122.83333333333334</v>
      </c>
      <c r="I57" s="278">
        <v>124.91666666666669</v>
      </c>
      <c r="J57" s="278">
        <v>127.08333333333334</v>
      </c>
      <c r="K57" s="276">
        <v>122.75</v>
      </c>
      <c r="L57" s="276">
        <v>118.5</v>
      </c>
      <c r="M57" s="276">
        <v>160.40047000000001</v>
      </c>
    </row>
    <row r="58" spans="1:13">
      <c r="A58" s="300">
        <v>49</v>
      </c>
      <c r="B58" s="276" t="s">
        <v>78</v>
      </c>
      <c r="C58" s="276">
        <v>124.4</v>
      </c>
      <c r="D58" s="278">
        <v>124.76666666666667</v>
      </c>
      <c r="E58" s="278">
        <v>123.63333333333333</v>
      </c>
      <c r="F58" s="278">
        <v>122.86666666666666</v>
      </c>
      <c r="G58" s="278">
        <v>121.73333333333332</v>
      </c>
      <c r="H58" s="278">
        <v>125.53333333333333</v>
      </c>
      <c r="I58" s="278">
        <v>126.66666666666669</v>
      </c>
      <c r="J58" s="278">
        <v>127.43333333333334</v>
      </c>
      <c r="K58" s="276">
        <v>125.9</v>
      </c>
      <c r="L58" s="276">
        <v>124</v>
      </c>
      <c r="M58" s="276">
        <v>8.3804599999999994</v>
      </c>
    </row>
    <row r="59" spans="1:13">
      <c r="A59" s="300">
        <v>50</v>
      </c>
      <c r="B59" s="276" t="s">
        <v>81</v>
      </c>
      <c r="C59" s="276">
        <v>605.4</v>
      </c>
      <c r="D59" s="278">
        <v>605.01666666666677</v>
      </c>
      <c r="E59" s="278">
        <v>596.53333333333353</v>
      </c>
      <c r="F59" s="278">
        <v>587.66666666666674</v>
      </c>
      <c r="G59" s="278">
        <v>579.18333333333351</v>
      </c>
      <c r="H59" s="278">
        <v>613.88333333333355</v>
      </c>
      <c r="I59" s="278">
        <v>622.3666666666669</v>
      </c>
      <c r="J59" s="278">
        <v>631.23333333333358</v>
      </c>
      <c r="K59" s="276">
        <v>613.5</v>
      </c>
      <c r="L59" s="276">
        <v>596.15</v>
      </c>
      <c r="M59" s="276">
        <v>2.7150599999999998</v>
      </c>
    </row>
    <row r="60" spans="1:13">
      <c r="A60" s="300">
        <v>51</v>
      </c>
      <c r="B60" s="276" t="s">
        <v>82</v>
      </c>
      <c r="C60" s="276">
        <v>376.35</v>
      </c>
      <c r="D60" s="278">
        <v>377.88333333333338</v>
      </c>
      <c r="E60" s="278">
        <v>372.71666666666675</v>
      </c>
      <c r="F60" s="278">
        <v>369.08333333333337</v>
      </c>
      <c r="G60" s="278">
        <v>363.91666666666674</v>
      </c>
      <c r="H60" s="278">
        <v>381.51666666666677</v>
      </c>
      <c r="I60" s="278">
        <v>386.68333333333339</v>
      </c>
      <c r="J60" s="278">
        <v>390.31666666666678</v>
      </c>
      <c r="K60" s="276">
        <v>383.05</v>
      </c>
      <c r="L60" s="276">
        <v>374.25</v>
      </c>
      <c r="M60" s="276">
        <v>30.98846</v>
      </c>
    </row>
    <row r="61" spans="1:13">
      <c r="A61" s="300">
        <v>52</v>
      </c>
      <c r="B61" s="276" t="s">
        <v>83</v>
      </c>
      <c r="C61" s="276">
        <v>833.2</v>
      </c>
      <c r="D61" s="278">
        <v>827.79999999999984</v>
      </c>
      <c r="E61" s="278">
        <v>820.6999999999997</v>
      </c>
      <c r="F61" s="278">
        <v>808.19999999999982</v>
      </c>
      <c r="G61" s="278">
        <v>801.09999999999968</v>
      </c>
      <c r="H61" s="278">
        <v>840.29999999999973</v>
      </c>
      <c r="I61" s="278">
        <v>847.39999999999986</v>
      </c>
      <c r="J61" s="278">
        <v>859.89999999999975</v>
      </c>
      <c r="K61" s="276">
        <v>834.9</v>
      </c>
      <c r="L61" s="276">
        <v>815.3</v>
      </c>
      <c r="M61" s="276">
        <v>72.945779999999999</v>
      </c>
    </row>
    <row r="62" spans="1:13">
      <c r="A62" s="300">
        <v>53</v>
      </c>
      <c r="B62" s="276" t="s">
        <v>84</v>
      </c>
      <c r="C62" s="276">
        <v>136.25</v>
      </c>
      <c r="D62" s="278">
        <v>136.98333333333335</v>
      </c>
      <c r="E62" s="278">
        <v>134.8666666666667</v>
      </c>
      <c r="F62" s="278">
        <v>133.48333333333335</v>
      </c>
      <c r="G62" s="278">
        <v>131.3666666666667</v>
      </c>
      <c r="H62" s="278">
        <v>138.3666666666667</v>
      </c>
      <c r="I62" s="278">
        <v>140.48333333333338</v>
      </c>
      <c r="J62" s="278">
        <v>141.8666666666667</v>
      </c>
      <c r="K62" s="276">
        <v>139.1</v>
      </c>
      <c r="L62" s="276">
        <v>135.6</v>
      </c>
      <c r="M62" s="276">
        <v>145.18171000000001</v>
      </c>
    </row>
    <row r="63" spans="1:13">
      <c r="A63" s="300">
        <v>54</v>
      </c>
      <c r="B63" s="276" t="s">
        <v>3634</v>
      </c>
      <c r="C63" s="276">
        <v>2652.55</v>
      </c>
      <c r="D63" s="278">
        <v>2643.2833333333333</v>
      </c>
      <c r="E63" s="278">
        <v>2599.5666666666666</v>
      </c>
      <c r="F63" s="278">
        <v>2546.5833333333335</v>
      </c>
      <c r="G63" s="278">
        <v>2502.8666666666668</v>
      </c>
      <c r="H63" s="278">
        <v>2696.2666666666664</v>
      </c>
      <c r="I63" s="278">
        <v>2739.9833333333327</v>
      </c>
      <c r="J63" s="278">
        <v>2792.9666666666662</v>
      </c>
      <c r="K63" s="276">
        <v>2687</v>
      </c>
      <c r="L63" s="276">
        <v>2590.3000000000002</v>
      </c>
      <c r="M63" s="276">
        <v>6.0217999999999998</v>
      </c>
    </row>
    <row r="64" spans="1:13">
      <c r="A64" s="300">
        <v>55</v>
      </c>
      <c r="B64" s="276" t="s">
        <v>85</v>
      </c>
      <c r="C64" s="276">
        <v>1568.85</v>
      </c>
      <c r="D64" s="278">
        <v>1567.0833333333333</v>
      </c>
      <c r="E64" s="278">
        <v>1554.8166666666666</v>
      </c>
      <c r="F64" s="278">
        <v>1540.7833333333333</v>
      </c>
      <c r="G64" s="278">
        <v>1528.5166666666667</v>
      </c>
      <c r="H64" s="278">
        <v>1581.1166666666666</v>
      </c>
      <c r="I64" s="278">
        <v>1593.3833333333334</v>
      </c>
      <c r="J64" s="278">
        <v>1607.4166666666665</v>
      </c>
      <c r="K64" s="276">
        <v>1579.35</v>
      </c>
      <c r="L64" s="276">
        <v>1553.05</v>
      </c>
      <c r="M64" s="276">
        <v>2.22933</v>
      </c>
    </row>
    <row r="65" spans="1:13">
      <c r="A65" s="300">
        <v>56</v>
      </c>
      <c r="B65" s="276" t="s">
        <v>86</v>
      </c>
      <c r="C65" s="276">
        <v>392.2</v>
      </c>
      <c r="D65" s="278">
        <v>392.84999999999997</v>
      </c>
      <c r="E65" s="278">
        <v>389.34999999999991</v>
      </c>
      <c r="F65" s="278">
        <v>386.49999999999994</v>
      </c>
      <c r="G65" s="278">
        <v>382.99999999999989</v>
      </c>
      <c r="H65" s="278">
        <v>395.69999999999993</v>
      </c>
      <c r="I65" s="278">
        <v>399.20000000000005</v>
      </c>
      <c r="J65" s="278">
        <v>402.04999999999995</v>
      </c>
      <c r="K65" s="276">
        <v>396.35</v>
      </c>
      <c r="L65" s="276">
        <v>390</v>
      </c>
      <c r="M65" s="276">
        <v>13.786009999999999</v>
      </c>
    </row>
    <row r="66" spans="1:13">
      <c r="A66" s="300">
        <v>57</v>
      </c>
      <c r="B66" s="276" t="s">
        <v>236</v>
      </c>
      <c r="C66" s="276">
        <v>802.1</v>
      </c>
      <c r="D66" s="278">
        <v>798.43333333333339</v>
      </c>
      <c r="E66" s="278">
        <v>789.66666666666674</v>
      </c>
      <c r="F66" s="278">
        <v>777.23333333333335</v>
      </c>
      <c r="G66" s="278">
        <v>768.4666666666667</v>
      </c>
      <c r="H66" s="278">
        <v>810.86666666666679</v>
      </c>
      <c r="I66" s="278">
        <v>819.63333333333344</v>
      </c>
      <c r="J66" s="278">
        <v>832.06666666666683</v>
      </c>
      <c r="K66" s="276">
        <v>807.2</v>
      </c>
      <c r="L66" s="276">
        <v>786</v>
      </c>
      <c r="M66" s="276">
        <v>3.1389999999999998</v>
      </c>
    </row>
    <row r="67" spans="1:13">
      <c r="A67" s="300">
        <v>58</v>
      </c>
      <c r="B67" s="276" t="s">
        <v>237</v>
      </c>
      <c r="C67" s="276">
        <v>356.35</v>
      </c>
      <c r="D67" s="278">
        <v>355.78333333333336</v>
      </c>
      <c r="E67" s="278">
        <v>352.01666666666671</v>
      </c>
      <c r="F67" s="278">
        <v>347.68333333333334</v>
      </c>
      <c r="G67" s="278">
        <v>343.91666666666669</v>
      </c>
      <c r="H67" s="278">
        <v>360.11666666666673</v>
      </c>
      <c r="I67" s="278">
        <v>363.88333333333338</v>
      </c>
      <c r="J67" s="278">
        <v>368.21666666666675</v>
      </c>
      <c r="K67" s="276">
        <v>359.55</v>
      </c>
      <c r="L67" s="276">
        <v>351.45</v>
      </c>
      <c r="M67" s="276">
        <v>12.35974</v>
      </c>
    </row>
    <row r="68" spans="1:13">
      <c r="A68" s="300">
        <v>59</v>
      </c>
      <c r="B68" s="276" t="s">
        <v>235</v>
      </c>
      <c r="C68" s="276">
        <v>178.2</v>
      </c>
      <c r="D68" s="278">
        <v>178.96666666666667</v>
      </c>
      <c r="E68" s="278">
        <v>174.98333333333335</v>
      </c>
      <c r="F68" s="278">
        <v>171.76666666666668</v>
      </c>
      <c r="G68" s="278">
        <v>167.78333333333336</v>
      </c>
      <c r="H68" s="278">
        <v>182.18333333333334</v>
      </c>
      <c r="I68" s="278">
        <v>186.16666666666663</v>
      </c>
      <c r="J68" s="278">
        <v>189.38333333333333</v>
      </c>
      <c r="K68" s="276">
        <v>182.95</v>
      </c>
      <c r="L68" s="276">
        <v>175.75</v>
      </c>
      <c r="M68" s="276">
        <v>14.89723</v>
      </c>
    </row>
    <row r="69" spans="1:13">
      <c r="A69" s="300">
        <v>60</v>
      </c>
      <c r="B69" s="276" t="s">
        <v>87</v>
      </c>
      <c r="C69" s="276">
        <v>574.54999999999995</v>
      </c>
      <c r="D69" s="278">
        <v>579.79999999999995</v>
      </c>
      <c r="E69" s="278">
        <v>566.04999999999995</v>
      </c>
      <c r="F69" s="278">
        <v>557.54999999999995</v>
      </c>
      <c r="G69" s="278">
        <v>543.79999999999995</v>
      </c>
      <c r="H69" s="278">
        <v>588.29999999999995</v>
      </c>
      <c r="I69" s="278">
        <v>602.04999999999995</v>
      </c>
      <c r="J69" s="278">
        <v>610.54999999999995</v>
      </c>
      <c r="K69" s="276">
        <v>593.54999999999995</v>
      </c>
      <c r="L69" s="276">
        <v>571.29999999999995</v>
      </c>
      <c r="M69" s="276">
        <v>11.793340000000001</v>
      </c>
    </row>
    <row r="70" spans="1:13">
      <c r="A70" s="300">
        <v>61</v>
      </c>
      <c r="B70" s="276" t="s">
        <v>88</v>
      </c>
      <c r="C70" s="276">
        <v>514.54999999999995</v>
      </c>
      <c r="D70" s="278">
        <v>512.86666666666667</v>
      </c>
      <c r="E70" s="278">
        <v>509.98333333333335</v>
      </c>
      <c r="F70" s="278">
        <v>505.41666666666669</v>
      </c>
      <c r="G70" s="278">
        <v>502.53333333333336</v>
      </c>
      <c r="H70" s="278">
        <v>517.43333333333339</v>
      </c>
      <c r="I70" s="278">
        <v>520.31666666666683</v>
      </c>
      <c r="J70" s="278">
        <v>524.88333333333333</v>
      </c>
      <c r="K70" s="276">
        <v>515.75</v>
      </c>
      <c r="L70" s="276">
        <v>508.3</v>
      </c>
      <c r="M70" s="276">
        <v>28.943300000000001</v>
      </c>
    </row>
    <row r="71" spans="1:13">
      <c r="A71" s="300">
        <v>62</v>
      </c>
      <c r="B71" s="276" t="s">
        <v>238</v>
      </c>
      <c r="C71" s="276">
        <v>1026.3</v>
      </c>
      <c r="D71" s="278">
        <v>1034.7666666666667</v>
      </c>
      <c r="E71" s="278">
        <v>1006.5333333333333</v>
      </c>
      <c r="F71" s="278">
        <v>986.76666666666665</v>
      </c>
      <c r="G71" s="278">
        <v>958.5333333333333</v>
      </c>
      <c r="H71" s="278">
        <v>1054.5333333333333</v>
      </c>
      <c r="I71" s="278">
        <v>1082.7666666666664</v>
      </c>
      <c r="J71" s="278">
        <v>1102.5333333333333</v>
      </c>
      <c r="K71" s="276">
        <v>1063</v>
      </c>
      <c r="L71" s="276">
        <v>1015</v>
      </c>
      <c r="M71" s="276">
        <v>1.20764</v>
      </c>
    </row>
    <row r="72" spans="1:13">
      <c r="A72" s="300">
        <v>63</v>
      </c>
      <c r="B72" s="276" t="s">
        <v>91</v>
      </c>
      <c r="C72" s="276">
        <v>3749.6</v>
      </c>
      <c r="D72" s="278">
        <v>3732.8833333333337</v>
      </c>
      <c r="E72" s="278">
        <v>3708.7666666666673</v>
      </c>
      <c r="F72" s="278">
        <v>3667.9333333333338</v>
      </c>
      <c r="G72" s="278">
        <v>3643.8166666666675</v>
      </c>
      <c r="H72" s="278">
        <v>3773.7166666666672</v>
      </c>
      <c r="I72" s="278">
        <v>3797.833333333333</v>
      </c>
      <c r="J72" s="278">
        <v>3838.666666666667</v>
      </c>
      <c r="K72" s="276">
        <v>3757</v>
      </c>
      <c r="L72" s="276">
        <v>3692.05</v>
      </c>
      <c r="M72" s="276">
        <v>6.5670599999999997</v>
      </c>
    </row>
    <row r="73" spans="1:13">
      <c r="A73" s="300">
        <v>64</v>
      </c>
      <c r="B73" s="276" t="s">
        <v>93</v>
      </c>
      <c r="C73" s="276">
        <v>226.1</v>
      </c>
      <c r="D73" s="278">
        <v>227.88333333333335</v>
      </c>
      <c r="E73" s="278">
        <v>222.51666666666671</v>
      </c>
      <c r="F73" s="278">
        <v>218.93333333333337</v>
      </c>
      <c r="G73" s="278">
        <v>213.56666666666672</v>
      </c>
      <c r="H73" s="278">
        <v>231.4666666666667</v>
      </c>
      <c r="I73" s="278">
        <v>236.83333333333331</v>
      </c>
      <c r="J73" s="278">
        <v>240.41666666666669</v>
      </c>
      <c r="K73" s="276">
        <v>233.25</v>
      </c>
      <c r="L73" s="276">
        <v>224.3</v>
      </c>
      <c r="M73" s="276">
        <v>124.34884</v>
      </c>
    </row>
    <row r="74" spans="1:13">
      <c r="A74" s="300">
        <v>65</v>
      </c>
      <c r="B74" s="276" t="s">
        <v>231</v>
      </c>
      <c r="C74" s="276">
        <v>2673.1</v>
      </c>
      <c r="D74" s="278">
        <v>2659.3</v>
      </c>
      <c r="E74" s="278">
        <v>2618.6000000000004</v>
      </c>
      <c r="F74" s="278">
        <v>2564.1000000000004</v>
      </c>
      <c r="G74" s="278">
        <v>2523.4000000000005</v>
      </c>
      <c r="H74" s="278">
        <v>2713.8</v>
      </c>
      <c r="I74" s="278">
        <v>2754.5</v>
      </c>
      <c r="J74" s="278">
        <v>2809</v>
      </c>
      <c r="K74" s="276">
        <v>2700</v>
      </c>
      <c r="L74" s="276">
        <v>2604.8000000000002</v>
      </c>
      <c r="M74" s="276">
        <v>4.3216200000000002</v>
      </c>
    </row>
    <row r="75" spans="1:13">
      <c r="A75" s="300">
        <v>66</v>
      </c>
      <c r="B75" s="276" t="s">
        <v>94</v>
      </c>
      <c r="C75" s="276">
        <v>5201.8</v>
      </c>
      <c r="D75" s="278">
        <v>5204.5999999999995</v>
      </c>
      <c r="E75" s="278">
        <v>5162.1999999999989</v>
      </c>
      <c r="F75" s="278">
        <v>5122.5999999999995</v>
      </c>
      <c r="G75" s="278">
        <v>5080.1999999999989</v>
      </c>
      <c r="H75" s="278">
        <v>5244.1999999999989</v>
      </c>
      <c r="I75" s="278">
        <v>5286.5999999999985</v>
      </c>
      <c r="J75" s="278">
        <v>5326.1999999999989</v>
      </c>
      <c r="K75" s="276">
        <v>5247</v>
      </c>
      <c r="L75" s="276">
        <v>5165</v>
      </c>
      <c r="M75" s="276">
        <v>6.7563599999999999</v>
      </c>
    </row>
    <row r="76" spans="1:13">
      <c r="A76" s="300">
        <v>67</v>
      </c>
      <c r="B76" s="276" t="s">
        <v>239</v>
      </c>
      <c r="C76" s="276">
        <v>70.95</v>
      </c>
      <c r="D76" s="278">
        <v>70.933333333333337</v>
      </c>
      <c r="E76" s="278">
        <v>69.01666666666668</v>
      </c>
      <c r="F76" s="278">
        <v>67.083333333333343</v>
      </c>
      <c r="G76" s="278">
        <v>65.166666666666686</v>
      </c>
      <c r="H76" s="278">
        <v>72.866666666666674</v>
      </c>
      <c r="I76" s="278">
        <v>74.783333333333331</v>
      </c>
      <c r="J76" s="278">
        <v>76.716666666666669</v>
      </c>
      <c r="K76" s="276">
        <v>72.849999999999994</v>
      </c>
      <c r="L76" s="276">
        <v>69</v>
      </c>
      <c r="M76" s="276">
        <v>5.9637399999999996</v>
      </c>
    </row>
    <row r="77" spans="1:13">
      <c r="A77" s="300">
        <v>68</v>
      </c>
      <c r="B77" s="276" t="s">
        <v>95</v>
      </c>
      <c r="C77" s="276">
        <v>2436.75</v>
      </c>
      <c r="D77" s="278">
        <v>2446.0833333333335</v>
      </c>
      <c r="E77" s="278">
        <v>2418.166666666667</v>
      </c>
      <c r="F77" s="278">
        <v>2399.5833333333335</v>
      </c>
      <c r="G77" s="278">
        <v>2371.666666666667</v>
      </c>
      <c r="H77" s="278">
        <v>2464.666666666667</v>
      </c>
      <c r="I77" s="278">
        <v>2492.5833333333339</v>
      </c>
      <c r="J77" s="278">
        <v>2511.166666666667</v>
      </c>
      <c r="K77" s="276">
        <v>2474</v>
      </c>
      <c r="L77" s="276">
        <v>2427.5</v>
      </c>
      <c r="M77" s="276">
        <v>5.9938599999999997</v>
      </c>
    </row>
    <row r="78" spans="1:13">
      <c r="A78" s="300">
        <v>69</v>
      </c>
      <c r="B78" s="276" t="s">
        <v>240</v>
      </c>
      <c r="C78" s="276">
        <v>428.25</v>
      </c>
      <c r="D78" s="278">
        <v>426.65000000000003</v>
      </c>
      <c r="E78" s="278">
        <v>419.45000000000005</v>
      </c>
      <c r="F78" s="278">
        <v>410.65000000000003</v>
      </c>
      <c r="G78" s="278">
        <v>403.45000000000005</v>
      </c>
      <c r="H78" s="278">
        <v>435.45000000000005</v>
      </c>
      <c r="I78" s="278">
        <v>442.65</v>
      </c>
      <c r="J78" s="278">
        <v>451.45000000000005</v>
      </c>
      <c r="K78" s="276">
        <v>433.85</v>
      </c>
      <c r="L78" s="276">
        <v>417.85</v>
      </c>
      <c r="M78" s="276">
        <v>3.8292899999999999</v>
      </c>
    </row>
    <row r="79" spans="1:13">
      <c r="A79" s="300">
        <v>70</v>
      </c>
      <c r="B79" s="276" t="s">
        <v>241</v>
      </c>
      <c r="C79" s="276">
        <v>1240.5999999999999</v>
      </c>
      <c r="D79" s="278">
        <v>1224.7</v>
      </c>
      <c r="E79" s="278">
        <v>1199.4000000000001</v>
      </c>
      <c r="F79" s="278">
        <v>1158.2</v>
      </c>
      <c r="G79" s="278">
        <v>1132.9000000000001</v>
      </c>
      <c r="H79" s="278">
        <v>1265.9000000000001</v>
      </c>
      <c r="I79" s="278">
        <v>1291.1999999999998</v>
      </c>
      <c r="J79" s="278">
        <v>1332.4</v>
      </c>
      <c r="K79" s="276">
        <v>1250</v>
      </c>
      <c r="L79" s="276">
        <v>1183.5</v>
      </c>
      <c r="M79" s="276">
        <v>3.1086399999999998</v>
      </c>
    </row>
    <row r="80" spans="1:13">
      <c r="A80" s="300">
        <v>71</v>
      </c>
      <c r="B80" s="276" t="s">
        <v>97</v>
      </c>
      <c r="C80" s="276">
        <v>1259.75</v>
      </c>
      <c r="D80" s="278">
        <v>1260.55</v>
      </c>
      <c r="E80" s="278">
        <v>1239.75</v>
      </c>
      <c r="F80" s="278">
        <v>1219.75</v>
      </c>
      <c r="G80" s="278">
        <v>1198.95</v>
      </c>
      <c r="H80" s="278">
        <v>1280.55</v>
      </c>
      <c r="I80" s="278">
        <v>1301.3499999999997</v>
      </c>
      <c r="J80" s="278">
        <v>1321.35</v>
      </c>
      <c r="K80" s="276">
        <v>1281.3499999999999</v>
      </c>
      <c r="L80" s="276">
        <v>1240.55</v>
      </c>
      <c r="M80" s="276">
        <v>13.72662</v>
      </c>
    </row>
    <row r="81" spans="1:13">
      <c r="A81" s="300">
        <v>72</v>
      </c>
      <c r="B81" s="276" t="s">
        <v>98</v>
      </c>
      <c r="C81" s="276">
        <v>183.4</v>
      </c>
      <c r="D81" s="278">
        <v>184.93333333333331</v>
      </c>
      <c r="E81" s="278">
        <v>181.46666666666661</v>
      </c>
      <c r="F81" s="278">
        <v>179.5333333333333</v>
      </c>
      <c r="G81" s="278">
        <v>176.06666666666661</v>
      </c>
      <c r="H81" s="278">
        <v>186.86666666666662</v>
      </c>
      <c r="I81" s="278">
        <v>190.33333333333331</v>
      </c>
      <c r="J81" s="278">
        <v>192.26666666666662</v>
      </c>
      <c r="K81" s="276">
        <v>188.4</v>
      </c>
      <c r="L81" s="276">
        <v>183</v>
      </c>
      <c r="M81" s="276">
        <v>34.761139999999997</v>
      </c>
    </row>
    <row r="82" spans="1:13">
      <c r="A82" s="300">
        <v>73</v>
      </c>
      <c r="B82" s="276" t="s">
        <v>99</v>
      </c>
      <c r="C82" s="276">
        <v>65.2</v>
      </c>
      <c r="D82" s="278">
        <v>65.183333333333337</v>
      </c>
      <c r="E82" s="278">
        <v>64.316666666666677</v>
      </c>
      <c r="F82" s="278">
        <v>63.433333333333337</v>
      </c>
      <c r="G82" s="278">
        <v>62.566666666666677</v>
      </c>
      <c r="H82" s="278">
        <v>66.066666666666677</v>
      </c>
      <c r="I82" s="278">
        <v>66.933333333333351</v>
      </c>
      <c r="J82" s="278">
        <v>67.816666666666677</v>
      </c>
      <c r="K82" s="276">
        <v>66.05</v>
      </c>
      <c r="L82" s="276">
        <v>64.3</v>
      </c>
      <c r="M82" s="276">
        <v>277.30531000000002</v>
      </c>
    </row>
    <row r="83" spans="1:13">
      <c r="A83" s="300">
        <v>74</v>
      </c>
      <c r="B83" s="276" t="s">
        <v>370</v>
      </c>
      <c r="C83" s="276">
        <v>154.05000000000001</v>
      </c>
      <c r="D83" s="278">
        <v>154.78333333333333</v>
      </c>
      <c r="E83" s="278">
        <v>152.46666666666667</v>
      </c>
      <c r="F83" s="278">
        <v>150.88333333333333</v>
      </c>
      <c r="G83" s="278">
        <v>148.56666666666666</v>
      </c>
      <c r="H83" s="278">
        <v>156.36666666666667</v>
      </c>
      <c r="I83" s="278">
        <v>158.68333333333334</v>
      </c>
      <c r="J83" s="278">
        <v>160.26666666666668</v>
      </c>
      <c r="K83" s="276">
        <v>157.1</v>
      </c>
      <c r="L83" s="276">
        <v>153.19999999999999</v>
      </c>
      <c r="M83" s="276">
        <v>13.28722</v>
      </c>
    </row>
    <row r="84" spans="1:13">
      <c r="A84" s="300">
        <v>75</v>
      </c>
      <c r="B84" s="276" t="s">
        <v>244</v>
      </c>
      <c r="C84" s="276">
        <v>77.05</v>
      </c>
      <c r="D84" s="278">
        <v>77.183333333333323</v>
      </c>
      <c r="E84" s="278">
        <v>76.016666666666652</v>
      </c>
      <c r="F84" s="278">
        <v>74.983333333333334</v>
      </c>
      <c r="G84" s="278">
        <v>73.816666666666663</v>
      </c>
      <c r="H84" s="278">
        <v>78.21666666666664</v>
      </c>
      <c r="I84" s="278">
        <v>79.383333333333297</v>
      </c>
      <c r="J84" s="278">
        <v>80.416666666666629</v>
      </c>
      <c r="K84" s="276">
        <v>78.349999999999994</v>
      </c>
      <c r="L84" s="276">
        <v>76.150000000000006</v>
      </c>
      <c r="M84" s="276">
        <v>28.624310000000001</v>
      </c>
    </row>
    <row r="85" spans="1:13">
      <c r="A85" s="300">
        <v>76</v>
      </c>
      <c r="B85" s="276" t="s">
        <v>100</v>
      </c>
      <c r="C85" s="276">
        <v>120.15</v>
      </c>
      <c r="D85" s="278">
        <v>120.71666666666665</v>
      </c>
      <c r="E85" s="278">
        <v>118.43333333333331</v>
      </c>
      <c r="F85" s="278">
        <v>116.71666666666665</v>
      </c>
      <c r="G85" s="278">
        <v>114.43333333333331</v>
      </c>
      <c r="H85" s="278">
        <v>122.43333333333331</v>
      </c>
      <c r="I85" s="278">
        <v>124.71666666666664</v>
      </c>
      <c r="J85" s="278">
        <v>126.43333333333331</v>
      </c>
      <c r="K85" s="276">
        <v>123</v>
      </c>
      <c r="L85" s="276">
        <v>119</v>
      </c>
      <c r="M85" s="276">
        <v>206.10640000000001</v>
      </c>
    </row>
    <row r="86" spans="1:13">
      <c r="A86" s="300">
        <v>77</v>
      </c>
      <c r="B86" s="276" t="s">
        <v>245</v>
      </c>
      <c r="C86" s="276">
        <v>141.05000000000001</v>
      </c>
      <c r="D86" s="278">
        <v>142.33333333333334</v>
      </c>
      <c r="E86" s="278">
        <v>138.26666666666668</v>
      </c>
      <c r="F86" s="278">
        <v>135.48333333333335</v>
      </c>
      <c r="G86" s="278">
        <v>131.41666666666669</v>
      </c>
      <c r="H86" s="278">
        <v>145.11666666666667</v>
      </c>
      <c r="I86" s="278">
        <v>149.18333333333334</v>
      </c>
      <c r="J86" s="278">
        <v>151.96666666666667</v>
      </c>
      <c r="K86" s="276">
        <v>146.4</v>
      </c>
      <c r="L86" s="276">
        <v>139.55000000000001</v>
      </c>
      <c r="M86" s="276">
        <v>13.411060000000001</v>
      </c>
    </row>
    <row r="87" spans="1:13">
      <c r="A87" s="300">
        <v>78</v>
      </c>
      <c r="B87" s="276" t="s">
        <v>101</v>
      </c>
      <c r="C87" s="276">
        <v>496.2</v>
      </c>
      <c r="D87" s="278">
        <v>496.89999999999992</v>
      </c>
      <c r="E87" s="278">
        <v>488.89999999999986</v>
      </c>
      <c r="F87" s="278">
        <v>481.59999999999997</v>
      </c>
      <c r="G87" s="278">
        <v>473.59999999999991</v>
      </c>
      <c r="H87" s="278">
        <v>504.19999999999982</v>
      </c>
      <c r="I87" s="278">
        <v>512.19999999999993</v>
      </c>
      <c r="J87" s="278">
        <v>519.49999999999977</v>
      </c>
      <c r="K87" s="276">
        <v>504.9</v>
      </c>
      <c r="L87" s="276">
        <v>489.6</v>
      </c>
      <c r="M87" s="276">
        <v>19.406860000000002</v>
      </c>
    </row>
    <row r="88" spans="1:13">
      <c r="A88" s="300">
        <v>79</v>
      </c>
      <c r="B88" s="276" t="s">
        <v>103</v>
      </c>
      <c r="C88" s="276">
        <v>25.8</v>
      </c>
      <c r="D88" s="278">
        <v>25.883333333333336</v>
      </c>
      <c r="E88" s="278">
        <v>25.366666666666674</v>
      </c>
      <c r="F88" s="278">
        <v>24.933333333333337</v>
      </c>
      <c r="G88" s="278">
        <v>24.416666666666675</v>
      </c>
      <c r="H88" s="278">
        <v>26.316666666666674</v>
      </c>
      <c r="I88" s="278">
        <v>26.833333333333332</v>
      </c>
      <c r="J88" s="278">
        <v>27.266666666666673</v>
      </c>
      <c r="K88" s="276">
        <v>26.4</v>
      </c>
      <c r="L88" s="276">
        <v>25.45</v>
      </c>
      <c r="M88" s="276">
        <v>136.27030999999999</v>
      </c>
    </row>
    <row r="89" spans="1:13">
      <c r="A89" s="300">
        <v>80</v>
      </c>
      <c r="B89" s="276" t="s">
        <v>246</v>
      </c>
      <c r="C89" s="276">
        <v>532.75</v>
      </c>
      <c r="D89" s="278">
        <v>533.9</v>
      </c>
      <c r="E89" s="278">
        <v>528.84999999999991</v>
      </c>
      <c r="F89" s="278">
        <v>524.94999999999993</v>
      </c>
      <c r="G89" s="278">
        <v>519.89999999999986</v>
      </c>
      <c r="H89" s="278">
        <v>537.79999999999995</v>
      </c>
      <c r="I89" s="278">
        <v>542.84999999999991</v>
      </c>
      <c r="J89" s="278">
        <v>546.75</v>
      </c>
      <c r="K89" s="276">
        <v>538.95000000000005</v>
      </c>
      <c r="L89" s="276">
        <v>530</v>
      </c>
      <c r="M89" s="276">
        <v>1.2110099999999999</v>
      </c>
    </row>
    <row r="90" spans="1:13">
      <c r="A90" s="300">
        <v>81</v>
      </c>
      <c r="B90" s="276" t="s">
        <v>104</v>
      </c>
      <c r="C90" s="276">
        <v>721</v>
      </c>
      <c r="D90" s="278">
        <v>723.33333333333337</v>
      </c>
      <c r="E90" s="278">
        <v>714.01666666666677</v>
      </c>
      <c r="F90" s="278">
        <v>707.03333333333342</v>
      </c>
      <c r="G90" s="278">
        <v>697.71666666666681</v>
      </c>
      <c r="H90" s="278">
        <v>730.31666666666672</v>
      </c>
      <c r="I90" s="278">
        <v>739.63333333333333</v>
      </c>
      <c r="J90" s="278">
        <v>746.61666666666667</v>
      </c>
      <c r="K90" s="276">
        <v>732.65</v>
      </c>
      <c r="L90" s="276">
        <v>716.35</v>
      </c>
      <c r="M90" s="276">
        <v>16.482569999999999</v>
      </c>
    </row>
    <row r="91" spans="1:13">
      <c r="A91" s="300">
        <v>82</v>
      </c>
      <c r="B91" s="276" t="s">
        <v>247</v>
      </c>
      <c r="C91" s="276">
        <v>434.55</v>
      </c>
      <c r="D91" s="278">
        <v>433.73333333333335</v>
      </c>
      <c r="E91" s="278">
        <v>431.26666666666671</v>
      </c>
      <c r="F91" s="278">
        <v>427.98333333333335</v>
      </c>
      <c r="G91" s="278">
        <v>425.51666666666671</v>
      </c>
      <c r="H91" s="278">
        <v>437.01666666666671</v>
      </c>
      <c r="I91" s="278">
        <v>439.48333333333341</v>
      </c>
      <c r="J91" s="278">
        <v>442.76666666666671</v>
      </c>
      <c r="K91" s="276">
        <v>436.2</v>
      </c>
      <c r="L91" s="276">
        <v>430.45</v>
      </c>
      <c r="M91" s="276">
        <v>1.55707</v>
      </c>
    </row>
    <row r="92" spans="1:13">
      <c r="A92" s="300">
        <v>83</v>
      </c>
      <c r="B92" s="276" t="s">
        <v>248</v>
      </c>
      <c r="C92" s="276">
        <v>1364.1</v>
      </c>
      <c r="D92" s="278">
        <v>1372.3666666666668</v>
      </c>
      <c r="E92" s="278">
        <v>1346.7333333333336</v>
      </c>
      <c r="F92" s="278">
        <v>1329.3666666666668</v>
      </c>
      <c r="G92" s="278">
        <v>1303.7333333333336</v>
      </c>
      <c r="H92" s="278">
        <v>1389.7333333333336</v>
      </c>
      <c r="I92" s="278">
        <v>1415.3666666666668</v>
      </c>
      <c r="J92" s="278">
        <v>1432.7333333333336</v>
      </c>
      <c r="K92" s="276">
        <v>1398</v>
      </c>
      <c r="L92" s="276">
        <v>1355</v>
      </c>
      <c r="M92" s="276">
        <v>9.6058800000000009</v>
      </c>
    </row>
    <row r="93" spans="1:13">
      <c r="A93" s="300">
        <v>84</v>
      </c>
      <c r="B93" s="276" t="s">
        <v>105</v>
      </c>
      <c r="C93" s="276">
        <v>897.15</v>
      </c>
      <c r="D93" s="278">
        <v>900.0333333333333</v>
      </c>
      <c r="E93" s="278">
        <v>888.21666666666658</v>
      </c>
      <c r="F93" s="278">
        <v>879.2833333333333</v>
      </c>
      <c r="G93" s="278">
        <v>867.46666666666658</v>
      </c>
      <c r="H93" s="278">
        <v>908.96666666666658</v>
      </c>
      <c r="I93" s="278">
        <v>920.78333333333319</v>
      </c>
      <c r="J93" s="278">
        <v>929.71666666666658</v>
      </c>
      <c r="K93" s="276">
        <v>911.85</v>
      </c>
      <c r="L93" s="276">
        <v>891.1</v>
      </c>
      <c r="M93" s="276">
        <v>14.20321</v>
      </c>
    </row>
    <row r="94" spans="1:13">
      <c r="A94" s="300">
        <v>85</v>
      </c>
      <c r="B94" s="276" t="s">
        <v>250</v>
      </c>
      <c r="C94" s="276">
        <v>212.85</v>
      </c>
      <c r="D94" s="278">
        <v>211.86666666666667</v>
      </c>
      <c r="E94" s="278">
        <v>208.98333333333335</v>
      </c>
      <c r="F94" s="278">
        <v>205.11666666666667</v>
      </c>
      <c r="G94" s="278">
        <v>202.23333333333335</v>
      </c>
      <c r="H94" s="278">
        <v>215.73333333333335</v>
      </c>
      <c r="I94" s="278">
        <v>218.61666666666667</v>
      </c>
      <c r="J94" s="278">
        <v>222.48333333333335</v>
      </c>
      <c r="K94" s="276">
        <v>214.75</v>
      </c>
      <c r="L94" s="276">
        <v>208</v>
      </c>
      <c r="M94" s="276">
        <v>7.5428300000000004</v>
      </c>
    </row>
    <row r="95" spans="1:13">
      <c r="A95" s="300">
        <v>86</v>
      </c>
      <c r="B95" s="276" t="s">
        <v>386</v>
      </c>
      <c r="C95" s="276">
        <v>375.7</v>
      </c>
      <c r="D95" s="278">
        <v>373.2833333333333</v>
      </c>
      <c r="E95" s="278">
        <v>366.61666666666662</v>
      </c>
      <c r="F95" s="278">
        <v>357.5333333333333</v>
      </c>
      <c r="G95" s="278">
        <v>350.86666666666662</v>
      </c>
      <c r="H95" s="278">
        <v>382.36666666666662</v>
      </c>
      <c r="I95" s="278">
        <v>389.03333333333336</v>
      </c>
      <c r="J95" s="278">
        <v>398.11666666666662</v>
      </c>
      <c r="K95" s="276">
        <v>379.95</v>
      </c>
      <c r="L95" s="276">
        <v>364.2</v>
      </c>
      <c r="M95" s="276">
        <v>13.258240000000001</v>
      </c>
    </row>
    <row r="96" spans="1:13">
      <c r="A96" s="300">
        <v>87</v>
      </c>
      <c r="B96" s="276" t="s">
        <v>106</v>
      </c>
      <c r="C96" s="276">
        <v>895.9</v>
      </c>
      <c r="D96" s="278">
        <v>899.7166666666667</v>
      </c>
      <c r="E96" s="278">
        <v>887.18333333333339</v>
      </c>
      <c r="F96" s="278">
        <v>878.4666666666667</v>
      </c>
      <c r="G96" s="278">
        <v>865.93333333333339</v>
      </c>
      <c r="H96" s="278">
        <v>908.43333333333339</v>
      </c>
      <c r="I96" s="278">
        <v>920.9666666666667</v>
      </c>
      <c r="J96" s="278">
        <v>929.68333333333339</v>
      </c>
      <c r="K96" s="276">
        <v>912.25</v>
      </c>
      <c r="L96" s="276">
        <v>891</v>
      </c>
      <c r="M96" s="276">
        <v>15.28919</v>
      </c>
    </row>
    <row r="97" spans="1:13">
      <c r="A97" s="300">
        <v>88</v>
      </c>
      <c r="B97" s="276" t="s">
        <v>108</v>
      </c>
      <c r="C97" s="276">
        <v>919.35</v>
      </c>
      <c r="D97" s="278">
        <v>919.43333333333339</v>
      </c>
      <c r="E97" s="278">
        <v>910.61666666666679</v>
      </c>
      <c r="F97" s="278">
        <v>901.88333333333344</v>
      </c>
      <c r="G97" s="278">
        <v>893.06666666666683</v>
      </c>
      <c r="H97" s="278">
        <v>928.16666666666674</v>
      </c>
      <c r="I97" s="278">
        <v>936.98333333333335</v>
      </c>
      <c r="J97" s="278">
        <v>945.7166666666667</v>
      </c>
      <c r="K97" s="276">
        <v>928.25</v>
      </c>
      <c r="L97" s="276">
        <v>910.7</v>
      </c>
      <c r="M97" s="276">
        <v>43.905610000000003</v>
      </c>
    </row>
    <row r="98" spans="1:13">
      <c r="A98" s="300">
        <v>89</v>
      </c>
      <c r="B98" s="276" t="s">
        <v>109</v>
      </c>
      <c r="C98" s="276">
        <v>2455.15</v>
      </c>
      <c r="D98" s="278">
        <v>2443.6166666666668</v>
      </c>
      <c r="E98" s="278">
        <v>2422.5833333333335</v>
      </c>
      <c r="F98" s="278">
        <v>2390.0166666666669</v>
      </c>
      <c r="G98" s="278">
        <v>2368.9833333333336</v>
      </c>
      <c r="H98" s="278">
        <v>2476.1833333333334</v>
      </c>
      <c r="I98" s="278">
        <v>2497.2166666666662</v>
      </c>
      <c r="J98" s="278">
        <v>2529.7833333333333</v>
      </c>
      <c r="K98" s="276">
        <v>2464.65</v>
      </c>
      <c r="L98" s="276">
        <v>2411.0500000000002</v>
      </c>
      <c r="M98" s="276">
        <v>27.234259999999999</v>
      </c>
    </row>
    <row r="99" spans="1:13">
      <c r="A99" s="300">
        <v>90</v>
      </c>
      <c r="B99" s="276" t="s">
        <v>252</v>
      </c>
      <c r="C99" s="276">
        <v>2891.45</v>
      </c>
      <c r="D99" s="278">
        <v>2920.4833333333336</v>
      </c>
      <c r="E99" s="278">
        <v>2850.9666666666672</v>
      </c>
      <c r="F99" s="278">
        <v>2810.4833333333336</v>
      </c>
      <c r="G99" s="278">
        <v>2740.9666666666672</v>
      </c>
      <c r="H99" s="278">
        <v>2960.9666666666672</v>
      </c>
      <c r="I99" s="278">
        <v>3030.4833333333336</v>
      </c>
      <c r="J99" s="278">
        <v>3070.9666666666672</v>
      </c>
      <c r="K99" s="276">
        <v>2990</v>
      </c>
      <c r="L99" s="276">
        <v>2880</v>
      </c>
      <c r="M99" s="276">
        <v>3.9762</v>
      </c>
    </row>
    <row r="100" spans="1:13">
      <c r="A100" s="300">
        <v>91</v>
      </c>
      <c r="B100" s="276" t="s">
        <v>110</v>
      </c>
      <c r="C100" s="276">
        <v>1397.1</v>
      </c>
      <c r="D100" s="278">
        <v>1392.7</v>
      </c>
      <c r="E100" s="278">
        <v>1381.4</v>
      </c>
      <c r="F100" s="278">
        <v>1365.7</v>
      </c>
      <c r="G100" s="278">
        <v>1354.4</v>
      </c>
      <c r="H100" s="278">
        <v>1408.4</v>
      </c>
      <c r="I100" s="278">
        <v>1419.6999999999998</v>
      </c>
      <c r="J100" s="278">
        <v>1435.4</v>
      </c>
      <c r="K100" s="276">
        <v>1404</v>
      </c>
      <c r="L100" s="276">
        <v>1377</v>
      </c>
      <c r="M100" s="276">
        <v>74.760940000000005</v>
      </c>
    </row>
    <row r="101" spans="1:13">
      <c r="A101" s="300">
        <v>92</v>
      </c>
      <c r="B101" s="276" t="s">
        <v>253</v>
      </c>
      <c r="C101" s="276">
        <v>657.25</v>
      </c>
      <c r="D101" s="278">
        <v>656.61666666666667</v>
      </c>
      <c r="E101" s="278">
        <v>649.63333333333333</v>
      </c>
      <c r="F101" s="278">
        <v>642.01666666666665</v>
      </c>
      <c r="G101" s="278">
        <v>635.0333333333333</v>
      </c>
      <c r="H101" s="278">
        <v>664.23333333333335</v>
      </c>
      <c r="I101" s="278">
        <v>671.2166666666667</v>
      </c>
      <c r="J101" s="278">
        <v>678.83333333333337</v>
      </c>
      <c r="K101" s="276">
        <v>663.6</v>
      </c>
      <c r="L101" s="276">
        <v>649</v>
      </c>
      <c r="M101" s="276">
        <v>37.762779999999999</v>
      </c>
    </row>
    <row r="102" spans="1:13">
      <c r="A102" s="300">
        <v>93</v>
      </c>
      <c r="B102" s="276" t="s">
        <v>111</v>
      </c>
      <c r="C102" s="276">
        <v>3073.1</v>
      </c>
      <c r="D102" s="278">
        <v>3062.2666666666664</v>
      </c>
      <c r="E102" s="278">
        <v>3040.833333333333</v>
      </c>
      <c r="F102" s="278">
        <v>3008.5666666666666</v>
      </c>
      <c r="G102" s="278">
        <v>2987.1333333333332</v>
      </c>
      <c r="H102" s="278">
        <v>3094.5333333333328</v>
      </c>
      <c r="I102" s="278">
        <v>3115.9666666666662</v>
      </c>
      <c r="J102" s="278">
        <v>3148.2333333333327</v>
      </c>
      <c r="K102" s="276">
        <v>3083.7</v>
      </c>
      <c r="L102" s="276">
        <v>3030</v>
      </c>
      <c r="M102" s="276">
        <v>6.4060100000000002</v>
      </c>
    </row>
    <row r="103" spans="1:13">
      <c r="A103" s="300">
        <v>94</v>
      </c>
      <c r="B103" s="276" t="s">
        <v>114</v>
      </c>
      <c r="C103" s="276">
        <v>236.95</v>
      </c>
      <c r="D103" s="278">
        <v>239.23333333333335</v>
      </c>
      <c r="E103" s="278">
        <v>233.81666666666669</v>
      </c>
      <c r="F103" s="278">
        <v>230.68333333333334</v>
      </c>
      <c r="G103" s="278">
        <v>225.26666666666668</v>
      </c>
      <c r="H103" s="278">
        <v>242.3666666666667</v>
      </c>
      <c r="I103" s="278">
        <v>247.78333333333333</v>
      </c>
      <c r="J103" s="278">
        <v>250.91666666666671</v>
      </c>
      <c r="K103" s="276">
        <v>244.65</v>
      </c>
      <c r="L103" s="276">
        <v>236.1</v>
      </c>
      <c r="M103" s="276">
        <v>145.41771</v>
      </c>
    </row>
    <row r="104" spans="1:13">
      <c r="A104" s="300">
        <v>95</v>
      </c>
      <c r="B104" s="276" t="s">
        <v>115</v>
      </c>
      <c r="C104" s="276">
        <v>213.65</v>
      </c>
      <c r="D104" s="278">
        <v>213.4</v>
      </c>
      <c r="E104" s="278">
        <v>211.3</v>
      </c>
      <c r="F104" s="278">
        <v>208.95000000000002</v>
      </c>
      <c r="G104" s="278">
        <v>206.85000000000002</v>
      </c>
      <c r="H104" s="278">
        <v>215.75</v>
      </c>
      <c r="I104" s="278">
        <v>217.84999999999997</v>
      </c>
      <c r="J104" s="278">
        <v>220.2</v>
      </c>
      <c r="K104" s="276">
        <v>215.5</v>
      </c>
      <c r="L104" s="276">
        <v>211.05</v>
      </c>
      <c r="M104" s="276">
        <v>56.153419999999997</v>
      </c>
    </row>
    <row r="105" spans="1:13">
      <c r="A105" s="300">
        <v>96</v>
      </c>
      <c r="B105" s="276" t="s">
        <v>116</v>
      </c>
      <c r="C105" s="276">
        <v>2402.25</v>
      </c>
      <c r="D105" s="278">
        <v>2390.7666666666669</v>
      </c>
      <c r="E105" s="278">
        <v>2371.5333333333338</v>
      </c>
      <c r="F105" s="278">
        <v>2340.8166666666671</v>
      </c>
      <c r="G105" s="278">
        <v>2321.5833333333339</v>
      </c>
      <c r="H105" s="278">
        <v>2421.4833333333336</v>
      </c>
      <c r="I105" s="278">
        <v>2440.7166666666662</v>
      </c>
      <c r="J105" s="278">
        <v>2471.4333333333334</v>
      </c>
      <c r="K105" s="276">
        <v>2410</v>
      </c>
      <c r="L105" s="276">
        <v>2360.0500000000002</v>
      </c>
      <c r="M105" s="276">
        <v>24.894439999999999</v>
      </c>
    </row>
    <row r="106" spans="1:13">
      <c r="A106" s="300">
        <v>97</v>
      </c>
      <c r="B106" s="276" t="s">
        <v>254</v>
      </c>
      <c r="C106" s="276">
        <v>241.65</v>
      </c>
      <c r="D106" s="278">
        <v>243.28333333333333</v>
      </c>
      <c r="E106" s="278">
        <v>238.91666666666666</v>
      </c>
      <c r="F106" s="278">
        <v>236.18333333333334</v>
      </c>
      <c r="G106" s="278">
        <v>231.81666666666666</v>
      </c>
      <c r="H106" s="278">
        <v>246.01666666666665</v>
      </c>
      <c r="I106" s="278">
        <v>250.38333333333333</v>
      </c>
      <c r="J106" s="278">
        <v>253.11666666666665</v>
      </c>
      <c r="K106" s="276">
        <v>247.65</v>
      </c>
      <c r="L106" s="276">
        <v>240.55</v>
      </c>
      <c r="M106" s="276">
        <v>11.19509</v>
      </c>
    </row>
    <row r="107" spans="1:13">
      <c r="A107" s="300">
        <v>98</v>
      </c>
      <c r="B107" s="276" t="s">
        <v>255</v>
      </c>
      <c r="C107" s="276">
        <v>38.85</v>
      </c>
      <c r="D107" s="278">
        <v>39.033333333333331</v>
      </c>
      <c r="E107" s="278">
        <v>38.416666666666664</v>
      </c>
      <c r="F107" s="278">
        <v>37.983333333333334</v>
      </c>
      <c r="G107" s="278">
        <v>37.366666666666667</v>
      </c>
      <c r="H107" s="278">
        <v>39.466666666666661</v>
      </c>
      <c r="I107" s="278">
        <v>40.083333333333336</v>
      </c>
      <c r="J107" s="278">
        <v>40.516666666666659</v>
      </c>
      <c r="K107" s="276">
        <v>39.65</v>
      </c>
      <c r="L107" s="276">
        <v>38.6</v>
      </c>
      <c r="M107" s="276">
        <v>11.84883</v>
      </c>
    </row>
    <row r="108" spans="1:13">
      <c r="A108" s="300">
        <v>99</v>
      </c>
      <c r="B108" s="276" t="s">
        <v>117</v>
      </c>
      <c r="C108" s="276">
        <v>204.6</v>
      </c>
      <c r="D108" s="278">
        <v>205.1</v>
      </c>
      <c r="E108" s="278">
        <v>200.6</v>
      </c>
      <c r="F108" s="278">
        <v>196.6</v>
      </c>
      <c r="G108" s="278">
        <v>192.1</v>
      </c>
      <c r="H108" s="278">
        <v>209.1</v>
      </c>
      <c r="I108" s="278">
        <v>213.6</v>
      </c>
      <c r="J108" s="278">
        <v>217.6</v>
      </c>
      <c r="K108" s="276">
        <v>209.6</v>
      </c>
      <c r="L108" s="276">
        <v>201.1</v>
      </c>
      <c r="M108" s="276">
        <v>235.94131999999999</v>
      </c>
    </row>
    <row r="109" spans="1:13">
      <c r="A109" s="300">
        <v>100</v>
      </c>
      <c r="B109" s="276" t="s">
        <v>118</v>
      </c>
      <c r="C109" s="276">
        <v>513.54999999999995</v>
      </c>
      <c r="D109" s="278">
        <v>511.5333333333333</v>
      </c>
      <c r="E109" s="278">
        <v>507.11666666666656</v>
      </c>
      <c r="F109" s="278">
        <v>500.68333333333328</v>
      </c>
      <c r="G109" s="278">
        <v>496.26666666666654</v>
      </c>
      <c r="H109" s="278">
        <v>517.96666666666658</v>
      </c>
      <c r="I109" s="278">
        <v>522.38333333333333</v>
      </c>
      <c r="J109" s="278">
        <v>528.81666666666661</v>
      </c>
      <c r="K109" s="276">
        <v>515.95000000000005</v>
      </c>
      <c r="L109" s="276">
        <v>505.1</v>
      </c>
      <c r="M109" s="276">
        <v>175.76806999999999</v>
      </c>
    </row>
    <row r="110" spans="1:13">
      <c r="A110" s="300">
        <v>101</v>
      </c>
      <c r="B110" s="276" t="s">
        <v>256</v>
      </c>
      <c r="C110" s="276">
        <v>1484.05</v>
      </c>
      <c r="D110" s="278">
        <v>1478.7666666666667</v>
      </c>
      <c r="E110" s="278">
        <v>1462.5333333333333</v>
      </c>
      <c r="F110" s="278">
        <v>1441.0166666666667</v>
      </c>
      <c r="G110" s="278">
        <v>1424.7833333333333</v>
      </c>
      <c r="H110" s="278">
        <v>1500.2833333333333</v>
      </c>
      <c r="I110" s="278">
        <v>1516.5166666666664</v>
      </c>
      <c r="J110" s="278">
        <v>1538.0333333333333</v>
      </c>
      <c r="K110" s="276">
        <v>1495</v>
      </c>
      <c r="L110" s="276">
        <v>1457.25</v>
      </c>
      <c r="M110" s="276">
        <v>5.90435</v>
      </c>
    </row>
    <row r="111" spans="1:13">
      <c r="A111" s="300">
        <v>102</v>
      </c>
      <c r="B111" s="276" t="s">
        <v>119</v>
      </c>
      <c r="C111" s="276">
        <v>496.15</v>
      </c>
      <c r="D111" s="278">
        <v>496.31666666666666</v>
      </c>
      <c r="E111" s="278">
        <v>484.63333333333333</v>
      </c>
      <c r="F111" s="278">
        <v>473.11666666666667</v>
      </c>
      <c r="G111" s="278">
        <v>461.43333333333334</v>
      </c>
      <c r="H111" s="278">
        <v>507.83333333333331</v>
      </c>
      <c r="I111" s="278">
        <v>519.51666666666665</v>
      </c>
      <c r="J111" s="278">
        <v>531.0333333333333</v>
      </c>
      <c r="K111" s="276">
        <v>508</v>
      </c>
      <c r="L111" s="276">
        <v>484.8</v>
      </c>
      <c r="M111" s="276">
        <v>37.623719999999999</v>
      </c>
    </row>
    <row r="112" spans="1:13">
      <c r="A112" s="300">
        <v>103</v>
      </c>
      <c r="B112" s="276" t="s">
        <v>257</v>
      </c>
      <c r="C112" s="276">
        <v>31.9</v>
      </c>
      <c r="D112" s="278">
        <v>32.450000000000003</v>
      </c>
      <c r="E112" s="278">
        <v>31.150000000000006</v>
      </c>
      <c r="F112" s="278">
        <v>30.400000000000002</v>
      </c>
      <c r="G112" s="278">
        <v>29.100000000000005</v>
      </c>
      <c r="H112" s="278">
        <v>33.200000000000003</v>
      </c>
      <c r="I112" s="278">
        <v>34.5</v>
      </c>
      <c r="J112" s="278">
        <v>35.250000000000007</v>
      </c>
      <c r="K112" s="276">
        <v>33.75</v>
      </c>
      <c r="L112" s="276">
        <v>31.7</v>
      </c>
      <c r="M112" s="276">
        <v>148.37518</v>
      </c>
    </row>
    <row r="113" spans="1:13">
      <c r="A113" s="300">
        <v>104</v>
      </c>
      <c r="B113" s="276" t="s">
        <v>120</v>
      </c>
      <c r="C113" s="276">
        <v>10.1</v>
      </c>
      <c r="D113" s="278">
        <v>10.233333333333333</v>
      </c>
      <c r="E113" s="278">
        <v>9.8166666666666647</v>
      </c>
      <c r="F113" s="278">
        <v>9.5333333333333314</v>
      </c>
      <c r="G113" s="278">
        <v>9.1166666666666636</v>
      </c>
      <c r="H113" s="278">
        <v>10.516666666666666</v>
      </c>
      <c r="I113" s="278">
        <v>10.933333333333334</v>
      </c>
      <c r="J113" s="278">
        <v>11.216666666666667</v>
      </c>
      <c r="K113" s="276">
        <v>10.65</v>
      </c>
      <c r="L113" s="276">
        <v>9.9499999999999993</v>
      </c>
      <c r="M113" s="276">
        <v>4092.3697099999999</v>
      </c>
    </row>
    <row r="114" spans="1:13">
      <c r="A114" s="300">
        <v>105</v>
      </c>
      <c r="B114" s="276" t="s">
        <v>121</v>
      </c>
      <c r="C114" s="276">
        <v>35.9</v>
      </c>
      <c r="D114" s="278">
        <v>36.016666666666673</v>
      </c>
      <c r="E114" s="278">
        <v>35.533333333333346</v>
      </c>
      <c r="F114" s="278">
        <v>35.166666666666671</v>
      </c>
      <c r="G114" s="278">
        <v>34.683333333333344</v>
      </c>
      <c r="H114" s="278">
        <v>36.383333333333347</v>
      </c>
      <c r="I114" s="278">
        <v>36.866666666666681</v>
      </c>
      <c r="J114" s="278">
        <v>37.233333333333348</v>
      </c>
      <c r="K114" s="276">
        <v>36.5</v>
      </c>
      <c r="L114" s="276">
        <v>35.65</v>
      </c>
      <c r="M114" s="276">
        <v>183.06842</v>
      </c>
    </row>
    <row r="115" spans="1:13">
      <c r="A115" s="300">
        <v>106</v>
      </c>
      <c r="B115" s="276" t="s">
        <v>122</v>
      </c>
      <c r="C115" s="276">
        <v>489.15</v>
      </c>
      <c r="D115" s="278">
        <v>490.7833333333333</v>
      </c>
      <c r="E115" s="278">
        <v>483.61666666666662</v>
      </c>
      <c r="F115" s="278">
        <v>478.08333333333331</v>
      </c>
      <c r="G115" s="278">
        <v>470.91666666666663</v>
      </c>
      <c r="H115" s="278">
        <v>496.31666666666661</v>
      </c>
      <c r="I115" s="278">
        <v>503.48333333333335</v>
      </c>
      <c r="J115" s="278">
        <v>509.01666666666659</v>
      </c>
      <c r="K115" s="276">
        <v>497.95</v>
      </c>
      <c r="L115" s="276">
        <v>485.25</v>
      </c>
      <c r="M115" s="276">
        <v>17.12124</v>
      </c>
    </row>
    <row r="116" spans="1:13">
      <c r="A116" s="300">
        <v>107</v>
      </c>
      <c r="B116" s="276" t="s">
        <v>260</v>
      </c>
      <c r="C116" s="276">
        <v>121.35</v>
      </c>
      <c r="D116" s="278">
        <v>122.88333333333333</v>
      </c>
      <c r="E116" s="278">
        <v>119.06666666666665</v>
      </c>
      <c r="F116" s="278">
        <v>116.78333333333332</v>
      </c>
      <c r="G116" s="278">
        <v>112.96666666666664</v>
      </c>
      <c r="H116" s="278">
        <v>125.16666666666666</v>
      </c>
      <c r="I116" s="278">
        <v>128.98333333333332</v>
      </c>
      <c r="J116" s="278">
        <v>131.26666666666665</v>
      </c>
      <c r="K116" s="276">
        <v>126.7</v>
      </c>
      <c r="L116" s="276">
        <v>120.6</v>
      </c>
      <c r="M116" s="276">
        <v>17.76314</v>
      </c>
    </row>
    <row r="117" spans="1:13">
      <c r="A117" s="300">
        <v>108</v>
      </c>
      <c r="B117" s="276" t="s">
        <v>123</v>
      </c>
      <c r="C117" s="276">
        <v>1643.8</v>
      </c>
      <c r="D117" s="278">
        <v>1643.9833333333336</v>
      </c>
      <c r="E117" s="278">
        <v>1614.9666666666672</v>
      </c>
      <c r="F117" s="278">
        <v>1586.1333333333337</v>
      </c>
      <c r="G117" s="278">
        <v>1557.1166666666672</v>
      </c>
      <c r="H117" s="278">
        <v>1672.8166666666671</v>
      </c>
      <c r="I117" s="278">
        <v>1701.8333333333335</v>
      </c>
      <c r="J117" s="278">
        <v>1730.666666666667</v>
      </c>
      <c r="K117" s="276">
        <v>1673</v>
      </c>
      <c r="L117" s="276">
        <v>1615.15</v>
      </c>
      <c r="M117" s="276">
        <v>15.994590000000001</v>
      </c>
    </row>
    <row r="118" spans="1:13">
      <c r="A118" s="300">
        <v>109</v>
      </c>
      <c r="B118" s="276" t="s">
        <v>124</v>
      </c>
      <c r="C118" s="276">
        <v>852.8</v>
      </c>
      <c r="D118" s="278">
        <v>857.30000000000007</v>
      </c>
      <c r="E118" s="278">
        <v>844.60000000000014</v>
      </c>
      <c r="F118" s="278">
        <v>836.40000000000009</v>
      </c>
      <c r="G118" s="278">
        <v>823.70000000000016</v>
      </c>
      <c r="H118" s="278">
        <v>865.50000000000011</v>
      </c>
      <c r="I118" s="278">
        <v>878.20000000000016</v>
      </c>
      <c r="J118" s="278">
        <v>886.40000000000009</v>
      </c>
      <c r="K118" s="276">
        <v>870</v>
      </c>
      <c r="L118" s="276">
        <v>849.1</v>
      </c>
      <c r="M118" s="276">
        <v>102.93688</v>
      </c>
    </row>
    <row r="119" spans="1:13">
      <c r="A119" s="300">
        <v>110</v>
      </c>
      <c r="B119" s="276" t="s">
        <v>126</v>
      </c>
      <c r="C119" s="276">
        <v>1236.05</v>
      </c>
      <c r="D119" s="278">
        <v>1237.3166666666666</v>
      </c>
      <c r="E119" s="278">
        <v>1224.7333333333331</v>
      </c>
      <c r="F119" s="278">
        <v>1213.4166666666665</v>
      </c>
      <c r="G119" s="278">
        <v>1200.833333333333</v>
      </c>
      <c r="H119" s="278">
        <v>1248.6333333333332</v>
      </c>
      <c r="I119" s="278">
        <v>1261.2166666666667</v>
      </c>
      <c r="J119" s="278">
        <v>1272.5333333333333</v>
      </c>
      <c r="K119" s="276">
        <v>1249.9000000000001</v>
      </c>
      <c r="L119" s="276">
        <v>1226</v>
      </c>
      <c r="M119" s="276">
        <v>73.138850000000005</v>
      </c>
    </row>
    <row r="120" spans="1:13">
      <c r="A120" s="300">
        <v>111</v>
      </c>
      <c r="B120" s="276" t="s">
        <v>127</v>
      </c>
      <c r="C120" s="276">
        <v>90.25</v>
      </c>
      <c r="D120" s="278">
        <v>89.916666666666671</v>
      </c>
      <c r="E120" s="278">
        <v>88.583333333333343</v>
      </c>
      <c r="F120" s="278">
        <v>86.916666666666671</v>
      </c>
      <c r="G120" s="278">
        <v>85.583333333333343</v>
      </c>
      <c r="H120" s="278">
        <v>91.583333333333343</v>
      </c>
      <c r="I120" s="278">
        <v>92.916666666666686</v>
      </c>
      <c r="J120" s="278">
        <v>94.583333333333343</v>
      </c>
      <c r="K120" s="276">
        <v>91.25</v>
      </c>
      <c r="L120" s="276">
        <v>88.25</v>
      </c>
      <c r="M120" s="276">
        <v>219.97837000000001</v>
      </c>
    </row>
    <row r="121" spans="1:13">
      <c r="A121" s="300">
        <v>112</v>
      </c>
      <c r="B121" s="276" t="s">
        <v>262</v>
      </c>
      <c r="C121" s="276">
        <v>2164.1999999999998</v>
      </c>
      <c r="D121" s="278">
        <v>2169.5333333333333</v>
      </c>
      <c r="E121" s="278">
        <v>2149.6666666666665</v>
      </c>
      <c r="F121" s="278">
        <v>2135.1333333333332</v>
      </c>
      <c r="G121" s="278">
        <v>2115.2666666666664</v>
      </c>
      <c r="H121" s="278">
        <v>2184.0666666666666</v>
      </c>
      <c r="I121" s="278">
        <v>2203.9333333333334</v>
      </c>
      <c r="J121" s="278">
        <v>2218.4666666666667</v>
      </c>
      <c r="K121" s="276">
        <v>2189.4</v>
      </c>
      <c r="L121" s="276">
        <v>2155</v>
      </c>
      <c r="M121" s="276">
        <v>2.0901299999999998</v>
      </c>
    </row>
    <row r="122" spans="1:13">
      <c r="A122" s="300">
        <v>113</v>
      </c>
      <c r="B122" s="276" t="s">
        <v>2931</v>
      </c>
      <c r="C122" s="276">
        <v>1408.95</v>
      </c>
      <c r="D122" s="278">
        <v>1413.5166666666667</v>
      </c>
      <c r="E122" s="278">
        <v>1398.6333333333332</v>
      </c>
      <c r="F122" s="278">
        <v>1388.3166666666666</v>
      </c>
      <c r="G122" s="278">
        <v>1373.4333333333332</v>
      </c>
      <c r="H122" s="278">
        <v>1423.8333333333333</v>
      </c>
      <c r="I122" s="278">
        <v>1438.7166666666669</v>
      </c>
      <c r="J122" s="278">
        <v>1449.0333333333333</v>
      </c>
      <c r="K122" s="276">
        <v>1428.4</v>
      </c>
      <c r="L122" s="276">
        <v>1403.2</v>
      </c>
      <c r="M122" s="276">
        <v>12.429819999999999</v>
      </c>
    </row>
    <row r="123" spans="1:13">
      <c r="A123" s="300">
        <v>114</v>
      </c>
      <c r="B123" s="276" t="s">
        <v>128</v>
      </c>
      <c r="C123" s="276">
        <v>208.6</v>
      </c>
      <c r="D123" s="278">
        <v>208.28333333333333</v>
      </c>
      <c r="E123" s="278">
        <v>205.91666666666666</v>
      </c>
      <c r="F123" s="278">
        <v>203.23333333333332</v>
      </c>
      <c r="G123" s="278">
        <v>200.86666666666665</v>
      </c>
      <c r="H123" s="278">
        <v>210.96666666666667</v>
      </c>
      <c r="I123" s="278">
        <v>213.33333333333334</v>
      </c>
      <c r="J123" s="278">
        <v>216.01666666666668</v>
      </c>
      <c r="K123" s="276">
        <v>210.65</v>
      </c>
      <c r="L123" s="276">
        <v>205.6</v>
      </c>
      <c r="M123" s="276">
        <v>227.68284</v>
      </c>
    </row>
    <row r="124" spans="1:13">
      <c r="A124" s="300">
        <v>115</v>
      </c>
      <c r="B124" s="276" t="s">
        <v>129</v>
      </c>
      <c r="C124" s="276">
        <v>259.25</v>
      </c>
      <c r="D124" s="278">
        <v>262.25</v>
      </c>
      <c r="E124" s="278">
        <v>255</v>
      </c>
      <c r="F124" s="278">
        <v>250.75</v>
      </c>
      <c r="G124" s="278">
        <v>243.5</v>
      </c>
      <c r="H124" s="278">
        <v>266.5</v>
      </c>
      <c r="I124" s="278">
        <v>273.75</v>
      </c>
      <c r="J124" s="278">
        <v>278</v>
      </c>
      <c r="K124" s="276">
        <v>269.5</v>
      </c>
      <c r="L124" s="276">
        <v>258</v>
      </c>
      <c r="M124" s="276">
        <v>105.10930999999999</v>
      </c>
    </row>
    <row r="125" spans="1:13">
      <c r="A125" s="300">
        <v>116</v>
      </c>
      <c r="B125" s="276" t="s">
        <v>263</v>
      </c>
      <c r="C125" s="276">
        <v>68.3</v>
      </c>
      <c r="D125" s="278">
        <v>68.816666666666663</v>
      </c>
      <c r="E125" s="278">
        <v>67.48333333333332</v>
      </c>
      <c r="F125" s="278">
        <v>66.666666666666657</v>
      </c>
      <c r="G125" s="278">
        <v>65.333333333333314</v>
      </c>
      <c r="H125" s="278">
        <v>69.633333333333326</v>
      </c>
      <c r="I125" s="278">
        <v>70.966666666666669</v>
      </c>
      <c r="J125" s="278">
        <v>71.783333333333331</v>
      </c>
      <c r="K125" s="276">
        <v>70.150000000000006</v>
      </c>
      <c r="L125" s="276">
        <v>68</v>
      </c>
      <c r="M125" s="276">
        <v>12.071580000000001</v>
      </c>
    </row>
    <row r="126" spans="1:13">
      <c r="A126" s="300">
        <v>117</v>
      </c>
      <c r="B126" s="276" t="s">
        <v>130</v>
      </c>
      <c r="C126" s="276">
        <v>366.25</v>
      </c>
      <c r="D126" s="278">
        <v>370.06666666666666</v>
      </c>
      <c r="E126" s="278">
        <v>361.18333333333334</v>
      </c>
      <c r="F126" s="278">
        <v>356.11666666666667</v>
      </c>
      <c r="G126" s="278">
        <v>347.23333333333335</v>
      </c>
      <c r="H126" s="278">
        <v>375.13333333333333</v>
      </c>
      <c r="I126" s="278">
        <v>384.01666666666665</v>
      </c>
      <c r="J126" s="278">
        <v>389.08333333333331</v>
      </c>
      <c r="K126" s="276">
        <v>378.95</v>
      </c>
      <c r="L126" s="276">
        <v>365</v>
      </c>
      <c r="M126" s="276">
        <v>81.049909999999997</v>
      </c>
    </row>
    <row r="127" spans="1:13">
      <c r="A127" s="300">
        <v>118</v>
      </c>
      <c r="B127" s="276" t="s">
        <v>264</v>
      </c>
      <c r="C127" s="276">
        <v>865.45</v>
      </c>
      <c r="D127" s="278">
        <v>856.15</v>
      </c>
      <c r="E127" s="278">
        <v>837.3</v>
      </c>
      <c r="F127" s="278">
        <v>809.15</v>
      </c>
      <c r="G127" s="278">
        <v>790.3</v>
      </c>
      <c r="H127" s="278">
        <v>884.3</v>
      </c>
      <c r="I127" s="278">
        <v>903.15000000000009</v>
      </c>
      <c r="J127" s="278">
        <v>931.3</v>
      </c>
      <c r="K127" s="276">
        <v>875</v>
      </c>
      <c r="L127" s="276">
        <v>828</v>
      </c>
      <c r="M127" s="276">
        <v>16.852360000000001</v>
      </c>
    </row>
    <row r="128" spans="1:13">
      <c r="A128" s="300">
        <v>119</v>
      </c>
      <c r="B128" s="276" t="s">
        <v>131</v>
      </c>
      <c r="C128" s="276">
        <v>2707.5</v>
      </c>
      <c r="D128" s="278">
        <v>2731.2999999999997</v>
      </c>
      <c r="E128" s="278">
        <v>2670.1999999999994</v>
      </c>
      <c r="F128" s="278">
        <v>2632.8999999999996</v>
      </c>
      <c r="G128" s="278">
        <v>2571.7999999999993</v>
      </c>
      <c r="H128" s="278">
        <v>2768.5999999999995</v>
      </c>
      <c r="I128" s="278">
        <v>2829.7</v>
      </c>
      <c r="J128" s="278">
        <v>2866.9999999999995</v>
      </c>
      <c r="K128" s="276">
        <v>2792.4</v>
      </c>
      <c r="L128" s="276">
        <v>2694</v>
      </c>
      <c r="M128" s="276">
        <v>8.7716700000000003</v>
      </c>
    </row>
    <row r="129" spans="1:13">
      <c r="A129" s="300">
        <v>120</v>
      </c>
      <c r="B129" s="276" t="s">
        <v>133</v>
      </c>
      <c r="C129" s="276">
        <v>1960.6</v>
      </c>
      <c r="D129" s="278">
        <v>1951.8666666666668</v>
      </c>
      <c r="E129" s="278">
        <v>1925.7333333333336</v>
      </c>
      <c r="F129" s="278">
        <v>1890.8666666666668</v>
      </c>
      <c r="G129" s="278">
        <v>1864.7333333333336</v>
      </c>
      <c r="H129" s="278">
        <v>1986.7333333333336</v>
      </c>
      <c r="I129" s="278">
        <v>2012.8666666666668</v>
      </c>
      <c r="J129" s="278">
        <v>2047.7333333333336</v>
      </c>
      <c r="K129" s="276">
        <v>1978</v>
      </c>
      <c r="L129" s="276">
        <v>1917</v>
      </c>
      <c r="M129" s="276">
        <v>33.371639999999999</v>
      </c>
    </row>
    <row r="130" spans="1:13">
      <c r="A130" s="300">
        <v>121</v>
      </c>
      <c r="B130" s="276" t="s">
        <v>134</v>
      </c>
      <c r="C130" s="276">
        <v>90.4</v>
      </c>
      <c r="D130" s="278">
        <v>90.666666666666671</v>
      </c>
      <c r="E130" s="278">
        <v>89.38333333333334</v>
      </c>
      <c r="F130" s="278">
        <v>88.366666666666674</v>
      </c>
      <c r="G130" s="278">
        <v>87.083333333333343</v>
      </c>
      <c r="H130" s="278">
        <v>91.683333333333337</v>
      </c>
      <c r="I130" s="278">
        <v>92.966666666666669</v>
      </c>
      <c r="J130" s="278">
        <v>93.983333333333334</v>
      </c>
      <c r="K130" s="276">
        <v>91.95</v>
      </c>
      <c r="L130" s="276">
        <v>89.65</v>
      </c>
      <c r="M130" s="276">
        <v>169.00233</v>
      </c>
    </row>
    <row r="131" spans="1:13">
      <c r="A131" s="300">
        <v>122</v>
      </c>
      <c r="B131" s="276" t="s">
        <v>358</v>
      </c>
      <c r="C131" s="276">
        <v>2272.1</v>
      </c>
      <c r="D131" s="278">
        <v>2262.5833333333335</v>
      </c>
      <c r="E131" s="278">
        <v>2232.166666666667</v>
      </c>
      <c r="F131" s="278">
        <v>2192.2333333333336</v>
      </c>
      <c r="G131" s="278">
        <v>2161.8166666666671</v>
      </c>
      <c r="H131" s="278">
        <v>2302.5166666666669</v>
      </c>
      <c r="I131" s="278">
        <v>2332.9333333333338</v>
      </c>
      <c r="J131" s="278">
        <v>2372.8666666666668</v>
      </c>
      <c r="K131" s="276">
        <v>2293</v>
      </c>
      <c r="L131" s="276">
        <v>2222.65</v>
      </c>
      <c r="M131" s="276">
        <v>1.19621</v>
      </c>
    </row>
    <row r="132" spans="1:13">
      <c r="A132" s="300">
        <v>123</v>
      </c>
      <c r="B132" s="276" t="s">
        <v>135</v>
      </c>
      <c r="C132" s="276">
        <v>362.25</v>
      </c>
      <c r="D132" s="278">
        <v>364.0333333333333</v>
      </c>
      <c r="E132" s="278">
        <v>357.31666666666661</v>
      </c>
      <c r="F132" s="278">
        <v>352.38333333333333</v>
      </c>
      <c r="G132" s="278">
        <v>345.66666666666663</v>
      </c>
      <c r="H132" s="278">
        <v>368.96666666666658</v>
      </c>
      <c r="I132" s="278">
        <v>375.68333333333328</v>
      </c>
      <c r="J132" s="278">
        <v>380.61666666666656</v>
      </c>
      <c r="K132" s="276">
        <v>370.75</v>
      </c>
      <c r="L132" s="276">
        <v>359.1</v>
      </c>
      <c r="M132" s="276">
        <v>73.508459999999999</v>
      </c>
    </row>
    <row r="133" spans="1:13">
      <c r="A133" s="300">
        <v>124</v>
      </c>
      <c r="B133" s="276" t="s">
        <v>136</v>
      </c>
      <c r="C133" s="276">
        <v>1262.2</v>
      </c>
      <c r="D133" s="278">
        <v>1265.5666666666666</v>
      </c>
      <c r="E133" s="278">
        <v>1250.1333333333332</v>
      </c>
      <c r="F133" s="278">
        <v>1238.0666666666666</v>
      </c>
      <c r="G133" s="278">
        <v>1222.6333333333332</v>
      </c>
      <c r="H133" s="278">
        <v>1277.6333333333332</v>
      </c>
      <c r="I133" s="278">
        <v>1293.0666666666666</v>
      </c>
      <c r="J133" s="278">
        <v>1305.1333333333332</v>
      </c>
      <c r="K133" s="276">
        <v>1281</v>
      </c>
      <c r="L133" s="276">
        <v>1253.5</v>
      </c>
      <c r="M133" s="276">
        <v>32.778399999999998</v>
      </c>
    </row>
    <row r="134" spans="1:13">
      <c r="A134" s="300">
        <v>125</v>
      </c>
      <c r="B134" s="276" t="s">
        <v>266</v>
      </c>
      <c r="C134" s="276">
        <v>3625.6</v>
      </c>
      <c r="D134" s="278">
        <v>3633.85</v>
      </c>
      <c r="E134" s="278">
        <v>3592.75</v>
      </c>
      <c r="F134" s="278">
        <v>3559.9</v>
      </c>
      <c r="G134" s="278">
        <v>3518.8</v>
      </c>
      <c r="H134" s="278">
        <v>3666.7</v>
      </c>
      <c r="I134" s="278">
        <v>3707.7999999999993</v>
      </c>
      <c r="J134" s="278">
        <v>3740.6499999999996</v>
      </c>
      <c r="K134" s="276">
        <v>3674.95</v>
      </c>
      <c r="L134" s="276">
        <v>3601</v>
      </c>
      <c r="M134" s="276">
        <v>2.3934299999999999</v>
      </c>
    </row>
    <row r="135" spans="1:13">
      <c r="A135" s="300">
        <v>126</v>
      </c>
      <c r="B135" s="276" t="s">
        <v>265</v>
      </c>
      <c r="C135" s="276">
        <v>2348.65</v>
      </c>
      <c r="D135" s="278">
        <v>2341.3333333333335</v>
      </c>
      <c r="E135" s="278">
        <v>2292.666666666667</v>
      </c>
      <c r="F135" s="278">
        <v>2236.6833333333334</v>
      </c>
      <c r="G135" s="278">
        <v>2188.0166666666669</v>
      </c>
      <c r="H135" s="278">
        <v>2397.3166666666671</v>
      </c>
      <c r="I135" s="278">
        <v>2445.983333333334</v>
      </c>
      <c r="J135" s="278">
        <v>2501.9666666666672</v>
      </c>
      <c r="K135" s="276">
        <v>2390</v>
      </c>
      <c r="L135" s="276">
        <v>2285.35</v>
      </c>
      <c r="M135" s="276">
        <v>3.72973</v>
      </c>
    </row>
    <row r="136" spans="1:13">
      <c r="A136" s="300">
        <v>127</v>
      </c>
      <c r="B136" s="276" t="s">
        <v>137</v>
      </c>
      <c r="C136" s="276">
        <v>976.2</v>
      </c>
      <c r="D136" s="278">
        <v>973.18333333333339</v>
      </c>
      <c r="E136" s="278">
        <v>964.86666666666679</v>
      </c>
      <c r="F136" s="278">
        <v>953.53333333333342</v>
      </c>
      <c r="G136" s="278">
        <v>945.21666666666681</v>
      </c>
      <c r="H136" s="278">
        <v>984.51666666666677</v>
      </c>
      <c r="I136" s="278">
        <v>992.83333333333337</v>
      </c>
      <c r="J136" s="278">
        <v>1004.1666666666667</v>
      </c>
      <c r="K136" s="276">
        <v>981.5</v>
      </c>
      <c r="L136" s="276">
        <v>961.85</v>
      </c>
      <c r="M136" s="276">
        <v>22.275179999999999</v>
      </c>
    </row>
    <row r="137" spans="1:13">
      <c r="A137" s="300">
        <v>128</v>
      </c>
      <c r="B137" s="276" t="s">
        <v>138</v>
      </c>
      <c r="C137" s="276">
        <v>710.9</v>
      </c>
      <c r="D137" s="278">
        <v>711.18333333333328</v>
      </c>
      <c r="E137" s="278">
        <v>699.81666666666661</v>
      </c>
      <c r="F137" s="278">
        <v>688.73333333333335</v>
      </c>
      <c r="G137" s="278">
        <v>677.36666666666667</v>
      </c>
      <c r="H137" s="278">
        <v>722.26666666666654</v>
      </c>
      <c r="I137" s="278">
        <v>733.6333333333331</v>
      </c>
      <c r="J137" s="278">
        <v>744.71666666666647</v>
      </c>
      <c r="K137" s="276">
        <v>722.55</v>
      </c>
      <c r="L137" s="276">
        <v>700.1</v>
      </c>
      <c r="M137" s="276">
        <v>33.73695</v>
      </c>
    </row>
    <row r="138" spans="1:13">
      <c r="A138" s="300">
        <v>129</v>
      </c>
      <c r="B138" s="276" t="s">
        <v>139</v>
      </c>
      <c r="C138" s="276">
        <v>171.5</v>
      </c>
      <c r="D138" s="278">
        <v>173.11666666666667</v>
      </c>
      <c r="E138" s="278">
        <v>169.48333333333335</v>
      </c>
      <c r="F138" s="278">
        <v>167.46666666666667</v>
      </c>
      <c r="G138" s="278">
        <v>163.83333333333334</v>
      </c>
      <c r="H138" s="278">
        <v>175.13333333333335</v>
      </c>
      <c r="I138" s="278">
        <v>178.76666666666668</v>
      </c>
      <c r="J138" s="278">
        <v>180.78333333333336</v>
      </c>
      <c r="K138" s="276">
        <v>176.75</v>
      </c>
      <c r="L138" s="276">
        <v>171.1</v>
      </c>
      <c r="M138" s="276">
        <v>59.369990000000001</v>
      </c>
    </row>
    <row r="139" spans="1:13">
      <c r="A139" s="300">
        <v>130</v>
      </c>
      <c r="B139" s="276" t="s">
        <v>140</v>
      </c>
      <c r="C139" s="276">
        <v>164.05</v>
      </c>
      <c r="D139" s="278">
        <v>165.01666666666668</v>
      </c>
      <c r="E139" s="278">
        <v>162.53333333333336</v>
      </c>
      <c r="F139" s="278">
        <v>161.01666666666668</v>
      </c>
      <c r="G139" s="278">
        <v>158.53333333333336</v>
      </c>
      <c r="H139" s="278">
        <v>166.53333333333336</v>
      </c>
      <c r="I139" s="278">
        <v>169.01666666666665</v>
      </c>
      <c r="J139" s="278">
        <v>170.53333333333336</v>
      </c>
      <c r="K139" s="276">
        <v>167.5</v>
      </c>
      <c r="L139" s="276">
        <v>163.5</v>
      </c>
      <c r="M139" s="276">
        <v>40.39264</v>
      </c>
    </row>
    <row r="140" spans="1:13">
      <c r="A140" s="300">
        <v>131</v>
      </c>
      <c r="B140" s="276" t="s">
        <v>141</v>
      </c>
      <c r="C140" s="276">
        <v>401.3</v>
      </c>
      <c r="D140" s="278">
        <v>404.18333333333334</v>
      </c>
      <c r="E140" s="278">
        <v>396.11666666666667</v>
      </c>
      <c r="F140" s="278">
        <v>390.93333333333334</v>
      </c>
      <c r="G140" s="278">
        <v>382.86666666666667</v>
      </c>
      <c r="H140" s="278">
        <v>409.36666666666667</v>
      </c>
      <c r="I140" s="278">
        <v>417.43333333333339</v>
      </c>
      <c r="J140" s="278">
        <v>422.61666666666667</v>
      </c>
      <c r="K140" s="276">
        <v>412.25</v>
      </c>
      <c r="L140" s="276">
        <v>399</v>
      </c>
      <c r="M140" s="276">
        <v>25.39386</v>
      </c>
    </row>
    <row r="141" spans="1:13">
      <c r="A141" s="300">
        <v>132</v>
      </c>
      <c r="B141" s="276" t="s">
        <v>142</v>
      </c>
      <c r="C141" s="276">
        <v>7446.05</v>
      </c>
      <c r="D141" s="278">
        <v>7464.333333333333</v>
      </c>
      <c r="E141" s="278">
        <v>7395.9166666666661</v>
      </c>
      <c r="F141" s="278">
        <v>7345.7833333333328</v>
      </c>
      <c r="G141" s="278">
        <v>7277.3666666666659</v>
      </c>
      <c r="H141" s="278">
        <v>7514.4666666666662</v>
      </c>
      <c r="I141" s="278">
        <v>7582.8833333333323</v>
      </c>
      <c r="J141" s="278">
        <v>7633.0166666666664</v>
      </c>
      <c r="K141" s="276">
        <v>7532.75</v>
      </c>
      <c r="L141" s="276">
        <v>7414.2</v>
      </c>
      <c r="M141" s="276">
        <v>5.8928099999999999</v>
      </c>
    </row>
    <row r="142" spans="1:13">
      <c r="A142" s="300">
        <v>133</v>
      </c>
      <c r="B142" s="276" t="s">
        <v>143</v>
      </c>
      <c r="C142" s="276">
        <v>569.35</v>
      </c>
      <c r="D142" s="278">
        <v>570.35</v>
      </c>
      <c r="E142" s="278">
        <v>564</v>
      </c>
      <c r="F142" s="278">
        <v>558.65</v>
      </c>
      <c r="G142" s="278">
        <v>552.29999999999995</v>
      </c>
      <c r="H142" s="278">
        <v>575.70000000000005</v>
      </c>
      <c r="I142" s="278">
        <v>582.05000000000018</v>
      </c>
      <c r="J142" s="278">
        <v>587.40000000000009</v>
      </c>
      <c r="K142" s="276">
        <v>576.70000000000005</v>
      </c>
      <c r="L142" s="276">
        <v>565</v>
      </c>
      <c r="M142" s="276">
        <v>18.78518</v>
      </c>
    </row>
    <row r="143" spans="1:13">
      <c r="A143" s="300">
        <v>134</v>
      </c>
      <c r="B143" s="276" t="s">
        <v>144</v>
      </c>
      <c r="C143" s="276">
        <v>682.3</v>
      </c>
      <c r="D143" s="278">
        <v>683.93333333333339</v>
      </c>
      <c r="E143" s="278">
        <v>670.36666666666679</v>
      </c>
      <c r="F143" s="278">
        <v>658.43333333333339</v>
      </c>
      <c r="G143" s="278">
        <v>644.86666666666679</v>
      </c>
      <c r="H143" s="278">
        <v>695.86666666666679</v>
      </c>
      <c r="I143" s="278">
        <v>709.43333333333339</v>
      </c>
      <c r="J143" s="278">
        <v>721.36666666666679</v>
      </c>
      <c r="K143" s="276">
        <v>697.5</v>
      </c>
      <c r="L143" s="276">
        <v>672</v>
      </c>
      <c r="M143" s="276">
        <v>22.124300000000002</v>
      </c>
    </row>
    <row r="144" spans="1:13">
      <c r="A144" s="300">
        <v>135</v>
      </c>
      <c r="B144" s="276" t="s">
        <v>145</v>
      </c>
      <c r="C144" s="276">
        <v>1051</v>
      </c>
      <c r="D144" s="278">
        <v>1056.5666666666666</v>
      </c>
      <c r="E144" s="278">
        <v>1040.9333333333332</v>
      </c>
      <c r="F144" s="278">
        <v>1030.8666666666666</v>
      </c>
      <c r="G144" s="278">
        <v>1015.2333333333331</v>
      </c>
      <c r="H144" s="278">
        <v>1066.6333333333332</v>
      </c>
      <c r="I144" s="278">
        <v>1082.2666666666664</v>
      </c>
      <c r="J144" s="278">
        <v>1092.3333333333333</v>
      </c>
      <c r="K144" s="276">
        <v>1072.2</v>
      </c>
      <c r="L144" s="276">
        <v>1046.5</v>
      </c>
      <c r="M144" s="276">
        <v>3.8475199999999998</v>
      </c>
    </row>
    <row r="145" spans="1:13">
      <c r="A145" s="300">
        <v>136</v>
      </c>
      <c r="B145" s="276" t="s">
        <v>146</v>
      </c>
      <c r="C145" s="276">
        <v>1597.7</v>
      </c>
      <c r="D145" s="278">
        <v>1596.8833333333332</v>
      </c>
      <c r="E145" s="278">
        <v>1570.9666666666665</v>
      </c>
      <c r="F145" s="278">
        <v>1544.2333333333333</v>
      </c>
      <c r="G145" s="278">
        <v>1518.3166666666666</v>
      </c>
      <c r="H145" s="278">
        <v>1623.6166666666663</v>
      </c>
      <c r="I145" s="278">
        <v>1649.5333333333333</v>
      </c>
      <c r="J145" s="278">
        <v>1676.2666666666662</v>
      </c>
      <c r="K145" s="276">
        <v>1622.8</v>
      </c>
      <c r="L145" s="276">
        <v>1570.15</v>
      </c>
      <c r="M145" s="276">
        <v>15.765650000000001</v>
      </c>
    </row>
    <row r="146" spans="1:13">
      <c r="A146" s="300">
        <v>137</v>
      </c>
      <c r="B146" s="276" t="s">
        <v>147</v>
      </c>
      <c r="C146" s="276">
        <v>154.05000000000001</v>
      </c>
      <c r="D146" s="278">
        <v>153.66666666666669</v>
      </c>
      <c r="E146" s="278">
        <v>151.93333333333337</v>
      </c>
      <c r="F146" s="278">
        <v>149.81666666666669</v>
      </c>
      <c r="G146" s="278">
        <v>148.08333333333337</v>
      </c>
      <c r="H146" s="278">
        <v>155.78333333333336</v>
      </c>
      <c r="I146" s="278">
        <v>157.51666666666671</v>
      </c>
      <c r="J146" s="278">
        <v>159.63333333333335</v>
      </c>
      <c r="K146" s="276">
        <v>155.4</v>
      </c>
      <c r="L146" s="276">
        <v>151.55000000000001</v>
      </c>
      <c r="M146" s="276">
        <v>83.040639999999996</v>
      </c>
    </row>
    <row r="147" spans="1:13">
      <c r="A147" s="300">
        <v>138</v>
      </c>
      <c r="B147" s="276" t="s">
        <v>268</v>
      </c>
      <c r="C147" s="276">
        <v>1554.55</v>
      </c>
      <c r="D147" s="278">
        <v>1558.1666666666667</v>
      </c>
      <c r="E147" s="278">
        <v>1531.4333333333334</v>
      </c>
      <c r="F147" s="278">
        <v>1508.3166666666666</v>
      </c>
      <c r="G147" s="278">
        <v>1481.5833333333333</v>
      </c>
      <c r="H147" s="278">
        <v>1581.2833333333335</v>
      </c>
      <c r="I147" s="278">
        <v>1608.0166666666667</v>
      </c>
      <c r="J147" s="278">
        <v>1631.1333333333337</v>
      </c>
      <c r="K147" s="276">
        <v>1584.9</v>
      </c>
      <c r="L147" s="276">
        <v>1535.05</v>
      </c>
      <c r="M147" s="276">
        <v>5.7396700000000003</v>
      </c>
    </row>
    <row r="148" spans="1:13">
      <c r="A148" s="300">
        <v>139</v>
      </c>
      <c r="B148" s="276" t="s">
        <v>148</v>
      </c>
      <c r="C148" s="276">
        <v>75892.350000000006</v>
      </c>
      <c r="D148" s="278">
        <v>75997.433333333334</v>
      </c>
      <c r="E148" s="278">
        <v>75444.916666666672</v>
      </c>
      <c r="F148" s="278">
        <v>74997.483333333337</v>
      </c>
      <c r="G148" s="278">
        <v>74444.966666666674</v>
      </c>
      <c r="H148" s="278">
        <v>76444.866666666669</v>
      </c>
      <c r="I148" s="278">
        <v>76997.383333333331</v>
      </c>
      <c r="J148" s="278">
        <v>77444.816666666666</v>
      </c>
      <c r="K148" s="276">
        <v>76549.95</v>
      </c>
      <c r="L148" s="276">
        <v>75550</v>
      </c>
      <c r="M148" s="276">
        <v>0.14445</v>
      </c>
    </row>
    <row r="149" spans="1:13">
      <c r="A149" s="300">
        <v>140</v>
      </c>
      <c r="B149" s="276" t="s">
        <v>267</v>
      </c>
      <c r="C149" s="276">
        <v>34.15</v>
      </c>
      <c r="D149" s="278">
        <v>34.116666666666667</v>
      </c>
      <c r="E149" s="278">
        <v>33.283333333333331</v>
      </c>
      <c r="F149" s="278">
        <v>32.416666666666664</v>
      </c>
      <c r="G149" s="278">
        <v>31.583333333333329</v>
      </c>
      <c r="H149" s="278">
        <v>34.983333333333334</v>
      </c>
      <c r="I149" s="278">
        <v>35.816666666666663</v>
      </c>
      <c r="J149" s="278">
        <v>36.683333333333337</v>
      </c>
      <c r="K149" s="276">
        <v>34.950000000000003</v>
      </c>
      <c r="L149" s="276">
        <v>33.25</v>
      </c>
      <c r="M149" s="276">
        <v>30.861599999999999</v>
      </c>
    </row>
    <row r="150" spans="1:13">
      <c r="A150" s="300">
        <v>141</v>
      </c>
      <c r="B150" s="276" t="s">
        <v>149</v>
      </c>
      <c r="C150" s="276">
        <v>1187.95</v>
      </c>
      <c r="D150" s="278">
        <v>1192.3666666666668</v>
      </c>
      <c r="E150" s="278">
        <v>1180.5833333333335</v>
      </c>
      <c r="F150" s="278">
        <v>1173.2166666666667</v>
      </c>
      <c r="G150" s="278">
        <v>1161.4333333333334</v>
      </c>
      <c r="H150" s="278">
        <v>1199.7333333333336</v>
      </c>
      <c r="I150" s="278">
        <v>1211.5166666666669</v>
      </c>
      <c r="J150" s="278">
        <v>1218.8833333333337</v>
      </c>
      <c r="K150" s="276">
        <v>1204.1500000000001</v>
      </c>
      <c r="L150" s="276">
        <v>1185</v>
      </c>
      <c r="M150" s="276">
        <v>8.0778700000000008</v>
      </c>
    </row>
    <row r="151" spans="1:13">
      <c r="A151" s="300">
        <v>142</v>
      </c>
      <c r="B151" s="276" t="s">
        <v>3161</v>
      </c>
      <c r="C151" s="276">
        <v>304.85000000000002</v>
      </c>
      <c r="D151" s="278">
        <v>304.75</v>
      </c>
      <c r="E151" s="278">
        <v>301.55</v>
      </c>
      <c r="F151" s="278">
        <v>298.25</v>
      </c>
      <c r="G151" s="278">
        <v>295.05</v>
      </c>
      <c r="H151" s="278">
        <v>308.05</v>
      </c>
      <c r="I151" s="278">
        <v>311.25000000000006</v>
      </c>
      <c r="J151" s="278">
        <v>314.55</v>
      </c>
      <c r="K151" s="276">
        <v>307.95</v>
      </c>
      <c r="L151" s="276">
        <v>301.45</v>
      </c>
      <c r="M151" s="276">
        <v>7.58467</v>
      </c>
    </row>
    <row r="152" spans="1:13">
      <c r="A152" s="300">
        <v>143</v>
      </c>
      <c r="B152" s="276" t="s">
        <v>269</v>
      </c>
      <c r="C152" s="276">
        <v>932</v>
      </c>
      <c r="D152" s="278">
        <v>932.6</v>
      </c>
      <c r="E152" s="278">
        <v>921.80000000000007</v>
      </c>
      <c r="F152" s="278">
        <v>911.6</v>
      </c>
      <c r="G152" s="278">
        <v>900.80000000000007</v>
      </c>
      <c r="H152" s="278">
        <v>942.80000000000007</v>
      </c>
      <c r="I152" s="278">
        <v>953.6</v>
      </c>
      <c r="J152" s="278">
        <v>963.80000000000007</v>
      </c>
      <c r="K152" s="276">
        <v>943.4</v>
      </c>
      <c r="L152" s="276">
        <v>922.4</v>
      </c>
      <c r="M152" s="276">
        <v>2.4936199999999999</v>
      </c>
    </row>
    <row r="153" spans="1:13">
      <c r="A153" s="300">
        <v>144</v>
      </c>
      <c r="B153" s="276" t="s">
        <v>150</v>
      </c>
      <c r="C153" s="276">
        <v>40.9</v>
      </c>
      <c r="D153" s="278">
        <v>41.383333333333333</v>
      </c>
      <c r="E153" s="278">
        <v>40.166666666666664</v>
      </c>
      <c r="F153" s="278">
        <v>39.43333333333333</v>
      </c>
      <c r="G153" s="278">
        <v>38.216666666666661</v>
      </c>
      <c r="H153" s="278">
        <v>42.116666666666667</v>
      </c>
      <c r="I153" s="278">
        <v>43.333333333333336</v>
      </c>
      <c r="J153" s="278">
        <v>44.06666666666667</v>
      </c>
      <c r="K153" s="276">
        <v>42.6</v>
      </c>
      <c r="L153" s="276">
        <v>40.65</v>
      </c>
      <c r="M153" s="276">
        <v>171.38511</v>
      </c>
    </row>
    <row r="154" spans="1:13">
      <c r="A154" s="300">
        <v>145</v>
      </c>
      <c r="B154" s="276" t="s">
        <v>261</v>
      </c>
      <c r="C154" s="276">
        <v>4623.3500000000004</v>
      </c>
      <c r="D154" s="278">
        <v>4644.0166666666664</v>
      </c>
      <c r="E154" s="278">
        <v>4588.0333333333328</v>
      </c>
      <c r="F154" s="278">
        <v>4552.7166666666662</v>
      </c>
      <c r="G154" s="278">
        <v>4496.7333333333327</v>
      </c>
      <c r="H154" s="278">
        <v>4679.333333333333</v>
      </c>
      <c r="I154" s="278">
        <v>4735.3166666666666</v>
      </c>
      <c r="J154" s="278">
        <v>4770.6333333333332</v>
      </c>
      <c r="K154" s="276">
        <v>4700</v>
      </c>
      <c r="L154" s="276">
        <v>4608.7</v>
      </c>
      <c r="M154" s="276">
        <v>2.54033</v>
      </c>
    </row>
    <row r="155" spans="1:13">
      <c r="A155" s="300">
        <v>146</v>
      </c>
      <c r="B155" s="276" t="s">
        <v>153</v>
      </c>
      <c r="C155" s="276">
        <v>18566.349999999999</v>
      </c>
      <c r="D155" s="278">
        <v>18589.649999999998</v>
      </c>
      <c r="E155" s="278">
        <v>18349.299999999996</v>
      </c>
      <c r="F155" s="278">
        <v>18132.249999999996</v>
      </c>
      <c r="G155" s="278">
        <v>17891.899999999994</v>
      </c>
      <c r="H155" s="278">
        <v>18806.699999999997</v>
      </c>
      <c r="I155" s="278">
        <v>19047.049999999996</v>
      </c>
      <c r="J155" s="278">
        <v>19264.099999999999</v>
      </c>
      <c r="K155" s="276">
        <v>18830</v>
      </c>
      <c r="L155" s="276">
        <v>18372.599999999999</v>
      </c>
      <c r="M155" s="276">
        <v>1.25437</v>
      </c>
    </row>
    <row r="156" spans="1:13">
      <c r="A156" s="300">
        <v>147</v>
      </c>
      <c r="B156" s="276" t="s">
        <v>270</v>
      </c>
      <c r="C156" s="276">
        <v>23.15</v>
      </c>
      <c r="D156" s="278">
        <v>23.05</v>
      </c>
      <c r="E156" s="278">
        <v>22.700000000000003</v>
      </c>
      <c r="F156" s="278">
        <v>22.250000000000004</v>
      </c>
      <c r="G156" s="278">
        <v>21.900000000000006</v>
      </c>
      <c r="H156" s="278">
        <v>23.5</v>
      </c>
      <c r="I156" s="278">
        <v>23.85</v>
      </c>
      <c r="J156" s="278">
        <v>24.299999999999997</v>
      </c>
      <c r="K156" s="276">
        <v>23.4</v>
      </c>
      <c r="L156" s="276">
        <v>22.6</v>
      </c>
      <c r="M156" s="276">
        <v>117.98558</v>
      </c>
    </row>
    <row r="157" spans="1:13">
      <c r="A157" s="300">
        <v>148</v>
      </c>
      <c r="B157" s="276" t="s">
        <v>155</v>
      </c>
      <c r="C157" s="276">
        <v>113.35</v>
      </c>
      <c r="D157" s="278">
        <v>112.81666666666666</v>
      </c>
      <c r="E157" s="278">
        <v>110.23333333333332</v>
      </c>
      <c r="F157" s="278">
        <v>107.11666666666666</v>
      </c>
      <c r="G157" s="278">
        <v>104.53333333333332</v>
      </c>
      <c r="H157" s="278">
        <v>115.93333333333332</v>
      </c>
      <c r="I157" s="278">
        <v>118.51666666666667</v>
      </c>
      <c r="J157" s="278">
        <v>121.63333333333333</v>
      </c>
      <c r="K157" s="276">
        <v>115.4</v>
      </c>
      <c r="L157" s="276">
        <v>109.7</v>
      </c>
      <c r="M157" s="276">
        <v>145.84791999999999</v>
      </c>
    </row>
    <row r="158" spans="1:13">
      <c r="A158" s="300">
        <v>149</v>
      </c>
      <c r="B158" s="276" t="s">
        <v>156</v>
      </c>
      <c r="C158" s="276">
        <v>99.95</v>
      </c>
      <c r="D158" s="278">
        <v>100.14999999999999</v>
      </c>
      <c r="E158" s="278">
        <v>98.799999999999983</v>
      </c>
      <c r="F158" s="278">
        <v>97.649999999999991</v>
      </c>
      <c r="G158" s="278">
        <v>96.299999999999983</v>
      </c>
      <c r="H158" s="278">
        <v>101.29999999999998</v>
      </c>
      <c r="I158" s="278">
        <v>102.64999999999998</v>
      </c>
      <c r="J158" s="278">
        <v>103.79999999999998</v>
      </c>
      <c r="K158" s="276">
        <v>101.5</v>
      </c>
      <c r="L158" s="276">
        <v>99</v>
      </c>
      <c r="M158" s="276">
        <v>230.52394000000001</v>
      </c>
    </row>
    <row r="159" spans="1:13">
      <c r="A159" s="300">
        <v>150</v>
      </c>
      <c r="B159" s="276" t="s">
        <v>271</v>
      </c>
      <c r="C159" s="276">
        <v>533.20000000000005</v>
      </c>
      <c r="D159" s="278">
        <v>539.7833333333333</v>
      </c>
      <c r="E159" s="278">
        <v>514.76666666666665</v>
      </c>
      <c r="F159" s="278">
        <v>496.33333333333337</v>
      </c>
      <c r="G159" s="278">
        <v>471.31666666666672</v>
      </c>
      <c r="H159" s="278">
        <v>558.21666666666658</v>
      </c>
      <c r="I159" s="278">
        <v>583.23333333333323</v>
      </c>
      <c r="J159" s="278">
        <v>601.66666666666652</v>
      </c>
      <c r="K159" s="276">
        <v>564.79999999999995</v>
      </c>
      <c r="L159" s="276">
        <v>521.35</v>
      </c>
      <c r="M159" s="276">
        <v>7.1403699999999999</v>
      </c>
    </row>
    <row r="160" spans="1:13">
      <c r="A160" s="300">
        <v>151</v>
      </c>
      <c r="B160" s="276" t="s">
        <v>272</v>
      </c>
      <c r="C160" s="276">
        <v>3220</v>
      </c>
      <c r="D160" s="278">
        <v>3214.3333333333335</v>
      </c>
      <c r="E160" s="278">
        <v>3156.666666666667</v>
      </c>
      <c r="F160" s="278">
        <v>3093.3333333333335</v>
      </c>
      <c r="G160" s="278">
        <v>3035.666666666667</v>
      </c>
      <c r="H160" s="278">
        <v>3277.666666666667</v>
      </c>
      <c r="I160" s="278">
        <v>3335.3333333333339</v>
      </c>
      <c r="J160" s="278">
        <v>3398.666666666667</v>
      </c>
      <c r="K160" s="276">
        <v>3272</v>
      </c>
      <c r="L160" s="276">
        <v>3151</v>
      </c>
      <c r="M160" s="276">
        <v>1.37758</v>
      </c>
    </row>
    <row r="161" spans="1:13">
      <c r="A161" s="300">
        <v>152</v>
      </c>
      <c r="B161" s="276" t="s">
        <v>157</v>
      </c>
      <c r="C161" s="276">
        <v>108.9</v>
      </c>
      <c r="D161" s="278">
        <v>108.73333333333335</v>
      </c>
      <c r="E161" s="278">
        <v>106.26666666666669</v>
      </c>
      <c r="F161" s="278">
        <v>103.63333333333334</v>
      </c>
      <c r="G161" s="278">
        <v>101.16666666666669</v>
      </c>
      <c r="H161" s="278">
        <v>111.3666666666667</v>
      </c>
      <c r="I161" s="278">
        <v>113.83333333333334</v>
      </c>
      <c r="J161" s="278">
        <v>116.46666666666671</v>
      </c>
      <c r="K161" s="276">
        <v>111.2</v>
      </c>
      <c r="L161" s="276">
        <v>106.1</v>
      </c>
      <c r="M161" s="276">
        <v>23.052430000000001</v>
      </c>
    </row>
    <row r="162" spans="1:13">
      <c r="A162" s="300">
        <v>153</v>
      </c>
      <c r="B162" s="276" t="s">
        <v>158</v>
      </c>
      <c r="C162" s="276">
        <v>93.15</v>
      </c>
      <c r="D162" s="278">
        <v>93.600000000000009</v>
      </c>
      <c r="E162" s="278">
        <v>91.700000000000017</v>
      </c>
      <c r="F162" s="278">
        <v>90.250000000000014</v>
      </c>
      <c r="G162" s="278">
        <v>88.350000000000023</v>
      </c>
      <c r="H162" s="278">
        <v>95.050000000000011</v>
      </c>
      <c r="I162" s="278">
        <v>96.950000000000017</v>
      </c>
      <c r="J162" s="278">
        <v>98.4</v>
      </c>
      <c r="K162" s="276">
        <v>95.5</v>
      </c>
      <c r="L162" s="276">
        <v>92.15</v>
      </c>
      <c r="M162" s="276">
        <v>463.51620000000003</v>
      </c>
    </row>
    <row r="163" spans="1:13">
      <c r="A163" s="300">
        <v>154</v>
      </c>
      <c r="B163" s="276" t="s">
        <v>159</v>
      </c>
      <c r="C163" s="276">
        <v>27478.5</v>
      </c>
      <c r="D163" s="278">
        <v>27603.350000000002</v>
      </c>
      <c r="E163" s="278">
        <v>27186.150000000005</v>
      </c>
      <c r="F163" s="278">
        <v>26893.800000000003</v>
      </c>
      <c r="G163" s="278">
        <v>26476.600000000006</v>
      </c>
      <c r="H163" s="278">
        <v>27895.700000000004</v>
      </c>
      <c r="I163" s="278">
        <v>28312.9</v>
      </c>
      <c r="J163" s="278">
        <v>28605.250000000004</v>
      </c>
      <c r="K163" s="276">
        <v>28020.55</v>
      </c>
      <c r="L163" s="276">
        <v>27311</v>
      </c>
      <c r="M163" s="276">
        <v>0.45833000000000002</v>
      </c>
    </row>
    <row r="164" spans="1:13">
      <c r="A164" s="300">
        <v>155</v>
      </c>
      <c r="B164" s="276" t="s">
        <v>160</v>
      </c>
      <c r="C164" s="276">
        <v>1406.6</v>
      </c>
      <c r="D164" s="278">
        <v>1414.1833333333334</v>
      </c>
      <c r="E164" s="278">
        <v>1387.4166666666667</v>
      </c>
      <c r="F164" s="278">
        <v>1368.2333333333333</v>
      </c>
      <c r="G164" s="278">
        <v>1341.4666666666667</v>
      </c>
      <c r="H164" s="278">
        <v>1433.3666666666668</v>
      </c>
      <c r="I164" s="278">
        <v>1460.1333333333332</v>
      </c>
      <c r="J164" s="278">
        <v>1479.3166666666668</v>
      </c>
      <c r="K164" s="276">
        <v>1440.95</v>
      </c>
      <c r="L164" s="276">
        <v>1395</v>
      </c>
      <c r="M164" s="276">
        <v>11.374040000000001</v>
      </c>
    </row>
    <row r="165" spans="1:13">
      <c r="A165" s="300">
        <v>156</v>
      </c>
      <c r="B165" s="276" t="s">
        <v>161</v>
      </c>
      <c r="C165" s="276">
        <v>246.1</v>
      </c>
      <c r="D165" s="278">
        <v>248.08333333333334</v>
      </c>
      <c r="E165" s="278">
        <v>243.16666666666669</v>
      </c>
      <c r="F165" s="278">
        <v>240.23333333333335</v>
      </c>
      <c r="G165" s="278">
        <v>235.31666666666669</v>
      </c>
      <c r="H165" s="278">
        <v>251.01666666666668</v>
      </c>
      <c r="I165" s="278">
        <v>255.93333333333337</v>
      </c>
      <c r="J165" s="278">
        <v>258.86666666666667</v>
      </c>
      <c r="K165" s="276">
        <v>253</v>
      </c>
      <c r="L165" s="276">
        <v>245.15</v>
      </c>
      <c r="M165" s="276">
        <v>34.019779999999997</v>
      </c>
    </row>
    <row r="166" spans="1:13">
      <c r="A166" s="300">
        <v>157</v>
      </c>
      <c r="B166" s="276" t="s">
        <v>162</v>
      </c>
      <c r="C166" s="276">
        <v>114.15</v>
      </c>
      <c r="D166" s="278">
        <v>114.76666666666667</v>
      </c>
      <c r="E166" s="278">
        <v>112.88333333333333</v>
      </c>
      <c r="F166" s="278">
        <v>111.61666666666666</v>
      </c>
      <c r="G166" s="278">
        <v>109.73333333333332</v>
      </c>
      <c r="H166" s="278">
        <v>116.03333333333333</v>
      </c>
      <c r="I166" s="278">
        <v>117.91666666666669</v>
      </c>
      <c r="J166" s="278">
        <v>119.18333333333334</v>
      </c>
      <c r="K166" s="276">
        <v>116.65</v>
      </c>
      <c r="L166" s="276">
        <v>113.5</v>
      </c>
      <c r="M166" s="276">
        <v>44.961309999999997</v>
      </c>
    </row>
    <row r="167" spans="1:13">
      <c r="A167" s="300">
        <v>158</v>
      </c>
      <c r="B167" s="276" t="s">
        <v>275</v>
      </c>
      <c r="C167" s="276">
        <v>5225.3</v>
      </c>
      <c r="D167" s="278">
        <v>5217.8166666666666</v>
      </c>
      <c r="E167" s="278">
        <v>5197.6833333333334</v>
      </c>
      <c r="F167" s="278">
        <v>5170.0666666666666</v>
      </c>
      <c r="G167" s="278">
        <v>5149.9333333333334</v>
      </c>
      <c r="H167" s="278">
        <v>5245.4333333333334</v>
      </c>
      <c r="I167" s="278">
        <v>5265.5666666666666</v>
      </c>
      <c r="J167" s="278">
        <v>5293.1833333333334</v>
      </c>
      <c r="K167" s="276">
        <v>5237.95</v>
      </c>
      <c r="L167" s="276">
        <v>5190.2</v>
      </c>
      <c r="M167" s="276">
        <v>0.39512999999999998</v>
      </c>
    </row>
    <row r="168" spans="1:13">
      <c r="A168" s="300">
        <v>159</v>
      </c>
      <c r="B168" s="276" t="s">
        <v>277</v>
      </c>
      <c r="C168" s="276">
        <v>11086.95</v>
      </c>
      <c r="D168" s="278">
        <v>11069.016666666668</v>
      </c>
      <c r="E168" s="278">
        <v>10940.033333333336</v>
      </c>
      <c r="F168" s="278">
        <v>10793.116666666669</v>
      </c>
      <c r="G168" s="278">
        <v>10664.133333333337</v>
      </c>
      <c r="H168" s="278">
        <v>11215.933333333336</v>
      </c>
      <c r="I168" s="278">
        <v>11344.91666666667</v>
      </c>
      <c r="J168" s="278">
        <v>11491.833333333336</v>
      </c>
      <c r="K168" s="276">
        <v>11198</v>
      </c>
      <c r="L168" s="276">
        <v>10922.1</v>
      </c>
      <c r="M168" s="276">
        <v>5.2900000000000003E-2</v>
      </c>
    </row>
    <row r="169" spans="1:13">
      <c r="A169" s="300">
        <v>160</v>
      </c>
      <c r="B169" s="276" t="s">
        <v>163</v>
      </c>
      <c r="C169" s="276">
        <v>1731.85</v>
      </c>
      <c r="D169" s="278">
        <v>1733</v>
      </c>
      <c r="E169" s="278">
        <v>1713.45</v>
      </c>
      <c r="F169" s="278">
        <v>1695.05</v>
      </c>
      <c r="G169" s="278">
        <v>1675.5</v>
      </c>
      <c r="H169" s="278">
        <v>1751.4</v>
      </c>
      <c r="I169" s="278">
        <v>1770.9500000000003</v>
      </c>
      <c r="J169" s="278">
        <v>1789.3500000000001</v>
      </c>
      <c r="K169" s="276">
        <v>1752.55</v>
      </c>
      <c r="L169" s="276">
        <v>1714.6</v>
      </c>
      <c r="M169" s="276">
        <v>5.3205999999999998</v>
      </c>
    </row>
    <row r="170" spans="1:13">
      <c r="A170" s="300">
        <v>161</v>
      </c>
      <c r="B170" s="276" t="s">
        <v>273</v>
      </c>
      <c r="C170" s="276">
        <v>2227</v>
      </c>
      <c r="D170" s="278">
        <v>2233.15</v>
      </c>
      <c r="E170" s="278">
        <v>2203.8500000000004</v>
      </c>
      <c r="F170" s="278">
        <v>2180.7000000000003</v>
      </c>
      <c r="G170" s="278">
        <v>2151.4000000000005</v>
      </c>
      <c r="H170" s="278">
        <v>2256.3000000000002</v>
      </c>
      <c r="I170" s="278">
        <v>2285.6000000000004</v>
      </c>
      <c r="J170" s="278">
        <v>2308.75</v>
      </c>
      <c r="K170" s="276">
        <v>2262.4499999999998</v>
      </c>
      <c r="L170" s="276">
        <v>2210</v>
      </c>
      <c r="M170" s="276">
        <v>1.3575699999999999</v>
      </c>
    </row>
    <row r="171" spans="1:13">
      <c r="A171" s="300">
        <v>162</v>
      </c>
      <c r="B171" s="276" t="s">
        <v>164</v>
      </c>
      <c r="C171" s="276">
        <v>31.45</v>
      </c>
      <c r="D171" s="278">
        <v>31.816666666666663</v>
      </c>
      <c r="E171" s="278">
        <v>31.033333333333324</v>
      </c>
      <c r="F171" s="278">
        <v>30.61666666666666</v>
      </c>
      <c r="G171" s="278">
        <v>29.833333333333321</v>
      </c>
      <c r="H171" s="278">
        <v>32.233333333333327</v>
      </c>
      <c r="I171" s="278">
        <v>33.016666666666659</v>
      </c>
      <c r="J171" s="278">
        <v>33.43333333333333</v>
      </c>
      <c r="K171" s="276">
        <v>32.6</v>
      </c>
      <c r="L171" s="276">
        <v>31.4</v>
      </c>
      <c r="M171" s="276">
        <v>1111.90598</v>
      </c>
    </row>
    <row r="172" spans="1:13">
      <c r="A172" s="300">
        <v>163</v>
      </c>
      <c r="B172" s="276" t="s">
        <v>274</v>
      </c>
      <c r="C172" s="276">
        <v>354.8</v>
      </c>
      <c r="D172" s="278">
        <v>354.84999999999997</v>
      </c>
      <c r="E172" s="278">
        <v>349.19999999999993</v>
      </c>
      <c r="F172" s="278">
        <v>343.59999999999997</v>
      </c>
      <c r="G172" s="278">
        <v>337.94999999999993</v>
      </c>
      <c r="H172" s="278">
        <v>360.44999999999993</v>
      </c>
      <c r="I172" s="278">
        <v>366.09999999999991</v>
      </c>
      <c r="J172" s="278">
        <v>371.69999999999993</v>
      </c>
      <c r="K172" s="276">
        <v>360.5</v>
      </c>
      <c r="L172" s="276">
        <v>349.25</v>
      </c>
      <c r="M172" s="276">
        <v>1.4148099999999999</v>
      </c>
    </row>
    <row r="173" spans="1:13">
      <c r="A173" s="300">
        <v>164</v>
      </c>
      <c r="B173" s="276" t="s">
        <v>491</v>
      </c>
      <c r="C173" s="276">
        <v>1056.6500000000001</v>
      </c>
      <c r="D173" s="278">
        <v>1051.6833333333334</v>
      </c>
      <c r="E173" s="278">
        <v>1043.4666666666667</v>
      </c>
      <c r="F173" s="278">
        <v>1030.2833333333333</v>
      </c>
      <c r="G173" s="278">
        <v>1022.0666666666666</v>
      </c>
      <c r="H173" s="278">
        <v>1064.8666666666668</v>
      </c>
      <c r="I173" s="278">
        <v>1073.0833333333335</v>
      </c>
      <c r="J173" s="278">
        <v>1086.2666666666669</v>
      </c>
      <c r="K173" s="276">
        <v>1059.9000000000001</v>
      </c>
      <c r="L173" s="276">
        <v>1038.5</v>
      </c>
      <c r="M173" s="276">
        <v>3.3755899999999999</v>
      </c>
    </row>
    <row r="174" spans="1:13">
      <c r="A174" s="300">
        <v>165</v>
      </c>
      <c r="B174" s="276" t="s">
        <v>165</v>
      </c>
      <c r="C174" s="276">
        <v>190</v>
      </c>
      <c r="D174" s="278">
        <v>190.56666666666669</v>
      </c>
      <c r="E174" s="278">
        <v>188.88333333333338</v>
      </c>
      <c r="F174" s="278">
        <v>187.76666666666668</v>
      </c>
      <c r="G174" s="278">
        <v>186.08333333333337</v>
      </c>
      <c r="H174" s="278">
        <v>191.68333333333339</v>
      </c>
      <c r="I174" s="278">
        <v>193.36666666666673</v>
      </c>
      <c r="J174" s="278">
        <v>194.48333333333341</v>
      </c>
      <c r="K174" s="276">
        <v>192.25</v>
      </c>
      <c r="L174" s="276">
        <v>189.45</v>
      </c>
      <c r="M174" s="276">
        <v>72.816460000000006</v>
      </c>
    </row>
    <row r="175" spans="1:13">
      <c r="A175" s="300">
        <v>166</v>
      </c>
      <c r="B175" s="276" t="s">
        <v>276</v>
      </c>
      <c r="C175" s="276">
        <v>266.75</v>
      </c>
      <c r="D175" s="278">
        <v>268.08333333333331</v>
      </c>
      <c r="E175" s="278">
        <v>263.66666666666663</v>
      </c>
      <c r="F175" s="278">
        <v>260.58333333333331</v>
      </c>
      <c r="G175" s="278">
        <v>256.16666666666663</v>
      </c>
      <c r="H175" s="278">
        <v>271.16666666666663</v>
      </c>
      <c r="I175" s="278">
        <v>275.58333333333326</v>
      </c>
      <c r="J175" s="278">
        <v>278.66666666666663</v>
      </c>
      <c r="K175" s="276">
        <v>272.5</v>
      </c>
      <c r="L175" s="276">
        <v>265</v>
      </c>
      <c r="M175" s="276">
        <v>2.9849800000000002</v>
      </c>
    </row>
    <row r="176" spans="1:13">
      <c r="A176" s="300">
        <v>167</v>
      </c>
      <c r="B176" s="276" t="s">
        <v>278</v>
      </c>
      <c r="C176" s="276">
        <v>466.95</v>
      </c>
      <c r="D176" s="278">
        <v>464</v>
      </c>
      <c r="E176" s="278">
        <v>453</v>
      </c>
      <c r="F176" s="278">
        <v>439.05</v>
      </c>
      <c r="G176" s="278">
        <v>428.05</v>
      </c>
      <c r="H176" s="278">
        <v>477.95</v>
      </c>
      <c r="I176" s="278">
        <v>488.95</v>
      </c>
      <c r="J176" s="278">
        <v>502.9</v>
      </c>
      <c r="K176" s="276">
        <v>475</v>
      </c>
      <c r="L176" s="276">
        <v>450.05</v>
      </c>
      <c r="M176" s="276">
        <v>5.3492600000000001</v>
      </c>
    </row>
    <row r="177" spans="1:13">
      <c r="A177" s="300">
        <v>168</v>
      </c>
      <c r="B177" s="276" t="s">
        <v>279</v>
      </c>
      <c r="C177" s="276">
        <v>487.25</v>
      </c>
      <c r="D177" s="278">
        <v>490.68333333333334</v>
      </c>
      <c r="E177" s="278">
        <v>482.56666666666666</v>
      </c>
      <c r="F177" s="278">
        <v>477.88333333333333</v>
      </c>
      <c r="G177" s="278">
        <v>469.76666666666665</v>
      </c>
      <c r="H177" s="278">
        <v>495.36666666666667</v>
      </c>
      <c r="I177" s="278">
        <v>503.48333333333335</v>
      </c>
      <c r="J177" s="278">
        <v>508.16666666666669</v>
      </c>
      <c r="K177" s="276">
        <v>498.8</v>
      </c>
      <c r="L177" s="276">
        <v>486</v>
      </c>
      <c r="M177" s="276">
        <v>0.94957000000000003</v>
      </c>
    </row>
    <row r="178" spans="1:13">
      <c r="A178" s="300">
        <v>169</v>
      </c>
      <c r="B178" s="276" t="s">
        <v>167</v>
      </c>
      <c r="C178" s="276">
        <v>777.15</v>
      </c>
      <c r="D178" s="278">
        <v>789.26666666666677</v>
      </c>
      <c r="E178" s="278">
        <v>762.88333333333355</v>
      </c>
      <c r="F178" s="278">
        <v>748.61666666666679</v>
      </c>
      <c r="G178" s="278">
        <v>722.23333333333358</v>
      </c>
      <c r="H178" s="278">
        <v>803.53333333333353</v>
      </c>
      <c r="I178" s="278">
        <v>829.91666666666674</v>
      </c>
      <c r="J178" s="278">
        <v>844.18333333333351</v>
      </c>
      <c r="K178" s="276">
        <v>815.65</v>
      </c>
      <c r="L178" s="276">
        <v>775</v>
      </c>
      <c r="M178" s="276">
        <v>6.4437899999999999</v>
      </c>
    </row>
    <row r="179" spans="1:13">
      <c r="A179" s="300">
        <v>170</v>
      </c>
      <c r="B179" s="276" t="s">
        <v>168</v>
      </c>
      <c r="C179" s="276">
        <v>220.35</v>
      </c>
      <c r="D179" s="278">
        <v>221.6</v>
      </c>
      <c r="E179" s="278">
        <v>217.45</v>
      </c>
      <c r="F179" s="278">
        <v>214.54999999999998</v>
      </c>
      <c r="G179" s="278">
        <v>210.39999999999998</v>
      </c>
      <c r="H179" s="278">
        <v>224.5</v>
      </c>
      <c r="I179" s="278">
        <v>228.65000000000003</v>
      </c>
      <c r="J179" s="278">
        <v>231.55</v>
      </c>
      <c r="K179" s="276">
        <v>225.75</v>
      </c>
      <c r="L179" s="276">
        <v>218.7</v>
      </c>
      <c r="M179" s="276">
        <v>156.88836000000001</v>
      </c>
    </row>
    <row r="180" spans="1:13">
      <c r="A180" s="300">
        <v>171</v>
      </c>
      <c r="B180" s="276" t="s">
        <v>169</v>
      </c>
      <c r="C180" s="276">
        <v>133.9</v>
      </c>
      <c r="D180" s="278">
        <v>134</v>
      </c>
      <c r="E180" s="278">
        <v>132.4</v>
      </c>
      <c r="F180" s="278">
        <v>130.9</v>
      </c>
      <c r="G180" s="278">
        <v>129.30000000000001</v>
      </c>
      <c r="H180" s="278">
        <v>135.5</v>
      </c>
      <c r="I180" s="278">
        <v>137.10000000000002</v>
      </c>
      <c r="J180" s="278">
        <v>138.6</v>
      </c>
      <c r="K180" s="276">
        <v>135.6</v>
      </c>
      <c r="L180" s="276">
        <v>132.5</v>
      </c>
      <c r="M180" s="276">
        <v>39.686120000000003</v>
      </c>
    </row>
    <row r="181" spans="1:13">
      <c r="A181" s="300">
        <v>172</v>
      </c>
      <c r="B181" s="276" t="s">
        <v>170</v>
      </c>
      <c r="C181" s="276">
        <v>1994.15</v>
      </c>
      <c r="D181" s="278">
        <v>1979.6166666666668</v>
      </c>
      <c r="E181" s="278">
        <v>1960.4333333333336</v>
      </c>
      <c r="F181" s="278">
        <v>1926.7166666666669</v>
      </c>
      <c r="G181" s="278">
        <v>1907.5333333333338</v>
      </c>
      <c r="H181" s="278">
        <v>2013.3333333333335</v>
      </c>
      <c r="I181" s="278">
        <v>2032.5166666666669</v>
      </c>
      <c r="J181" s="278">
        <v>2066.2333333333336</v>
      </c>
      <c r="K181" s="276">
        <v>1998.8</v>
      </c>
      <c r="L181" s="276">
        <v>1945.9</v>
      </c>
      <c r="M181" s="276">
        <v>95.885769999999994</v>
      </c>
    </row>
    <row r="182" spans="1:13">
      <c r="A182" s="300">
        <v>173</v>
      </c>
      <c r="B182" s="276" t="s">
        <v>171</v>
      </c>
      <c r="C182" s="276">
        <v>60.25</v>
      </c>
      <c r="D182" s="278">
        <v>60.916666666666664</v>
      </c>
      <c r="E182" s="278">
        <v>59.233333333333327</v>
      </c>
      <c r="F182" s="278">
        <v>58.216666666666661</v>
      </c>
      <c r="G182" s="278">
        <v>56.533333333333324</v>
      </c>
      <c r="H182" s="278">
        <v>61.93333333333333</v>
      </c>
      <c r="I182" s="278">
        <v>63.616666666666667</v>
      </c>
      <c r="J182" s="278">
        <v>64.633333333333326</v>
      </c>
      <c r="K182" s="276">
        <v>62.6</v>
      </c>
      <c r="L182" s="276">
        <v>59.9</v>
      </c>
      <c r="M182" s="276">
        <v>894.70213999999999</v>
      </c>
    </row>
    <row r="183" spans="1:13">
      <c r="A183" s="300">
        <v>174</v>
      </c>
      <c r="B183" s="276" t="s">
        <v>3523</v>
      </c>
      <c r="C183" s="276">
        <v>835.2</v>
      </c>
      <c r="D183" s="278">
        <v>835.0333333333333</v>
      </c>
      <c r="E183" s="278">
        <v>830.66666666666663</v>
      </c>
      <c r="F183" s="278">
        <v>826.13333333333333</v>
      </c>
      <c r="G183" s="278">
        <v>821.76666666666665</v>
      </c>
      <c r="H183" s="278">
        <v>839.56666666666661</v>
      </c>
      <c r="I183" s="278">
        <v>843.93333333333339</v>
      </c>
      <c r="J183" s="278">
        <v>848.46666666666658</v>
      </c>
      <c r="K183" s="276">
        <v>839.4</v>
      </c>
      <c r="L183" s="276">
        <v>830.5</v>
      </c>
      <c r="M183" s="276">
        <v>6.6451500000000001</v>
      </c>
    </row>
    <row r="184" spans="1:13">
      <c r="A184" s="300">
        <v>175</v>
      </c>
      <c r="B184" s="276" t="s">
        <v>280</v>
      </c>
      <c r="C184" s="276">
        <v>873.9</v>
      </c>
      <c r="D184" s="278">
        <v>868.2833333333333</v>
      </c>
      <c r="E184" s="278">
        <v>856.86666666666656</v>
      </c>
      <c r="F184" s="278">
        <v>839.83333333333326</v>
      </c>
      <c r="G184" s="278">
        <v>828.41666666666652</v>
      </c>
      <c r="H184" s="278">
        <v>885.31666666666661</v>
      </c>
      <c r="I184" s="278">
        <v>896.73333333333335</v>
      </c>
      <c r="J184" s="278">
        <v>913.76666666666665</v>
      </c>
      <c r="K184" s="276">
        <v>879.7</v>
      </c>
      <c r="L184" s="276">
        <v>851.25</v>
      </c>
      <c r="M184" s="276">
        <v>26.59479</v>
      </c>
    </row>
    <row r="185" spans="1:13">
      <c r="A185" s="300">
        <v>176</v>
      </c>
      <c r="B185" s="276" t="s">
        <v>172</v>
      </c>
      <c r="C185" s="276">
        <v>266.85000000000002</v>
      </c>
      <c r="D185" s="278">
        <v>266.78333333333336</v>
      </c>
      <c r="E185" s="278">
        <v>264.7166666666667</v>
      </c>
      <c r="F185" s="278">
        <v>262.58333333333331</v>
      </c>
      <c r="G185" s="278">
        <v>260.51666666666665</v>
      </c>
      <c r="H185" s="278">
        <v>268.91666666666674</v>
      </c>
      <c r="I185" s="278">
        <v>270.98333333333346</v>
      </c>
      <c r="J185" s="278">
        <v>273.11666666666679</v>
      </c>
      <c r="K185" s="276">
        <v>268.85000000000002</v>
      </c>
      <c r="L185" s="276">
        <v>264.64999999999998</v>
      </c>
      <c r="M185" s="276">
        <v>285.85509000000002</v>
      </c>
    </row>
    <row r="186" spans="1:13">
      <c r="A186" s="300">
        <v>177</v>
      </c>
      <c r="B186" s="276" t="s">
        <v>173</v>
      </c>
      <c r="C186" s="276">
        <v>23826.75</v>
      </c>
      <c r="D186" s="278">
        <v>23880.266666666663</v>
      </c>
      <c r="E186" s="278">
        <v>23500.583333333325</v>
      </c>
      <c r="F186" s="278">
        <v>23174.416666666661</v>
      </c>
      <c r="G186" s="278">
        <v>22794.733333333323</v>
      </c>
      <c r="H186" s="278">
        <v>24206.433333333327</v>
      </c>
      <c r="I186" s="278">
        <v>24586.116666666661</v>
      </c>
      <c r="J186" s="278">
        <v>24912.283333333329</v>
      </c>
      <c r="K186" s="276">
        <v>24259.95</v>
      </c>
      <c r="L186" s="276">
        <v>23554.1</v>
      </c>
      <c r="M186" s="276">
        <v>0.47938999999999998</v>
      </c>
    </row>
    <row r="187" spans="1:13">
      <c r="A187" s="300">
        <v>178</v>
      </c>
      <c r="B187" s="276" t="s">
        <v>174</v>
      </c>
      <c r="C187" s="276">
        <v>1550.75</v>
      </c>
      <c r="D187" s="278">
        <v>1541.25</v>
      </c>
      <c r="E187" s="278">
        <v>1527.5</v>
      </c>
      <c r="F187" s="278">
        <v>1504.25</v>
      </c>
      <c r="G187" s="278">
        <v>1490.5</v>
      </c>
      <c r="H187" s="278">
        <v>1564.5</v>
      </c>
      <c r="I187" s="278">
        <v>1578.25</v>
      </c>
      <c r="J187" s="278">
        <v>1601.5</v>
      </c>
      <c r="K187" s="276">
        <v>1555</v>
      </c>
      <c r="L187" s="276">
        <v>1518</v>
      </c>
      <c r="M187" s="276">
        <v>4.3034400000000002</v>
      </c>
    </row>
    <row r="188" spans="1:13">
      <c r="A188" s="300">
        <v>179</v>
      </c>
      <c r="B188" s="276" t="s">
        <v>175</v>
      </c>
      <c r="C188" s="276">
        <v>5482.75</v>
      </c>
      <c r="D188" s="278">
        <v>5527.5166666666664</v>
      </c>
      <c r="E188" s="278">
        <v>5411.2833333333328</v>
      </c>
      <c r="F188" s="278">
        <v>5339.8166666666666</v>
      </c>
      <c r="G188" s="278">
        <v>5223.583333333333</v>
      </c>
      <c r="H188" s="278">
        <v>5598.9833333333327</v>
      </c>
      <c r="I188" s="278">
        <v>5715.2166666666662</v>
      </c>
      <c r="J188" s="278">
        <v>5786.6833333333325</v>
      </c>
      <c r="K188" s="276">
        <v>5643.75</v>
      </c>
      <c r="L188" s="276">
        <v>5456.05</v>
      </c>
      <c r="M188" s="276">
        <v>1.80071</v>
      </c>
    </row>
    <row r="189" spans="1:13">
      <c r="A189" s="300">
        <v>180</v>
      </c>
      <c r="B189" s="276" t="s">
        <v>176</v>
      </c>
      <c r="C189" s="276">
        <v>996.6</v>
      </c>
      <c r="D189" s="278">
        <v>998.76666666666654</v>
      </c>
      <c r="E189" s="278">
        <v>967.93333333333317</v>
      </c>
      <c r="F189" s="278">
        <v>939.26666666666665</v>
      </c>
      <c r="G189" s="278">
        <v>908.43333333333328</v>
      </c>
      <c r="H189" s="278">
        <v>1027.4333333333329</v>
      </c>
      <c r="I189" s="278">
        <v>1058.2666666666664</v>
      </c>
      <c r="J189" s="278">
        <v>1086.9333333333329</v>
      </c>
      <c r="K189" s="276">
        <v>1029.5999999999999</v>
      </c>
      <c r="L189" s="276">
        <v>970.1</v>
      </c>
      <c r="M189" s="276">
        <v>66.041809999999998</v>
      </c>
    </row>
    <row r="190" spans="1:13">
      <c r="A190" s="300">
        <v>181</v>
      </c>
      <c r="B190" s="276" t="s">
        <v>178</v>
      </c>
      <c r="C190" s="276">
        <v>590.45000000000005</v>
      </c>
      <c r="D190" s="278">
        <v>585.86666666666667</v>
      </c>
      <c r="E190" s="278">
        <v>576.73333333333335</v>
      </c>
      <c r="F190" s="278">
        <v>563.01666666666665</v>
      </c>
      <c r="G190" s="278">
        <v>553.88333333333333</v>
      </c>
      <c r="H190" s="278">
        <v>599.58333333333337</v>
      </c>
      <c r="I190" s="278">
        <v>608.71666666666681</v>
      </c>
      <c r="J190" s="278">
        <v>622.43333333333339</v>
      </c>
      <c r="K190" s="276">
        <v>595</v>
      </c>
      <c r="L190" s="276">
        <v>572.15</v>
      </c>
      <c r="M190" s="276">
        <v>74.865830000000003</v>
      </c>
    </row>
    <row r="191" spans="1:13">
      <c r="A191" s="300">
        <v>182</v>
      </c>
      <c r="B191" s="276" t="s">
        <v>179</v>
      </c>
      <c r="C191" s="276">
        <v>484.45</v>
      </c>
      <c r="D191" s="278">
        <v>488.48333333333335</v>
      </c>
      <c r="E191" s="278">
        <v>477.9666666666667</v>
      </c>
      <c r="F191" s="278">
        <v>471.48333333333335</v>
      </c>
      <c r="G191" s="278">
        <v>460.9666666666667</v>
      </c>
      <c r="H191" s="278">
        <v>494.9666666666667</v>
      </c>
      <c r="I191" s="278">
        <v>505.48333333333335</v>
      </c>
      <c r="J191" s="278">
        <v>511.9666666666667</v>
      </c>
      <c r="K191" s="276">
        <v>499</v>
      </c>
      <c r="L191" s="276">
        <v>482</v>
      </c>
      <c r="M191" s="276">
        <v>35.05462</v>
      </c>
    </row>
    <row r="192" spans="1:13">
      <c r="A192" s="300">
        <v>183</v>
      </c>
      <c r="B192" s="276" t="s">
        <v>282</v>
      </c>
      <c r="C192" s="276">
        <v>610.5</v>
      </c>
      <c r="D192" s="278">
        <v>613.1</v>
      </c>
      <c r="E192" s="278">
        <v>603.40000000000009</v>
      </c>
      <c r="F192" s="278">
        <v>596.30000000000007</v>
      </c>
      <c r="G192" s="278">
        <v>586.60000000000014</v>
      </c>
      <c r="H192" s="278">
        <v>620.20000000000005</v>
      </c>
      <c r="I192" s="278">
        <v>629.90000000000009</v>
      </c>
      <c r="J192" s="278">
        <v>637</v>
      </c>
      <c r="K192" s="276">
        <v>622.79999999999995</v>
      </c>
      <c r="L192" s="276">
        <v>606</v>
      </c>
      <c r="M192" s="276">
        <v>4.4911899999999996</v>
      </c>
    </row>
    <row r="193" spans="1:13">
      <c r="A193" s="300">
        <v>184</v>
      </c>
      <c r="B193" s="276" t="s">
        <v>3464</v>
      </c>
      <c r="C193" s="276">
        <v>601</v>
      </c>
      <c r="D193" s="278">
        <v>604.71666666666658</v>
      </c>
      <c r="E193" s="278">
        <v>593.33333333333314</v>
      </c>
      <c r="F193" s="278">
        <v>585.66666666666652</v>
      </c>
      <c r="G193" s="278">
        <v>574.28333333333308</v>
      </c>
      <c r="H193" s="278">
        <v>612.38333333333321</v>
      </c>
      <c r="I193" s="278">
        <v>623.76666666666665</v>
      </c>
      <c r="J193" s="278">
        <v>631.43333333333328</v>
      </c>
      <c r="K193" s="276">
        <v>616.1</v>
      </c>
      <c r="L193" s="276">
        <v>597.04999999999995</v>
      </c>
      <c r="M193" s="276">
        <v>52.957070000000002</v>
      </c>
    </row>
    <row r="194" spans="1:13">
      <c r="A194" s="300">
        <v>185</v>
      </c>
      <c r="B194" s="276" t="s">
        <v>183</v>
      </c>
      <c r="C194" s="276">
        <v>175.95</v>
      </c>
      <c r="D194" s="278">
        <v>175.31666666666669</v>
      </c>
      <c r="E194" s="278">
        <v>172.63333333333338</v>
      </c>
      <c r="F194" s="278">
        <v>169.31666666666669</v>
      </c>
      <c r="G194" s="278">
        <v>166.63333333333338</v>
      </c>
      <c r="H194" s="278">
        <v>178.63333333333338</v>
      </c>
      <c r="I194" s="278">
        <v>181.31666666666672</v>
      </c>
      <c r="J194" s="278">
        <v>184.63333333333338</v>
      </c>
      <c r="K194" s="276">
        <v>178</v>
      </c>
      <c r="L194" s="276">
        <v>172</v>
      </c>
      <c r="M194" s="276">
        <v>738.31318999999996</v>
      </c>
    </row>
    <row r="195" spans="1:13">
      <c r="A195" s="300">
        <v>186</v>
      </c>
      <c r="B195" s="276" t="s">
        <v>185</v>
      </c>
      <c r="C195" s="276">
        <v>74.5</v>
      </c>
      <c r="D195" s="278">
        <v>74.783333333333331</v>
      </c>
      <c r="E195" s="278">
        <v>73.966666666666669</v>
      </c>
      <c r="F195" s="278">
        <v>73.433333333333337</v>
      </c>
      <c r="G195" s="278">
        <v>72.616666666666674</v>
      </c>
      <c r="H195" s="278">
        <v>75.316666666666663</v>
      </c>
      <c r="I195" s="278">
        <v>76.133333333333326</v>
      </c>
      <c r="J195" s="278">
        <v>76.666666666666657</v>
      </c>
      <c r="K195" s="276">
        <v>75.599999999999994</v>
      </c>
      <c r="L195" s="276">
        <v>74.25</v>
      </c>
      <c r="M195" s="276">
        <v>232.23240999999999</v>
      </c>
    </row>
    <row r="196" spans="1:13">
      <c r="A196" s="300">
        <v>187</v>
      </c>
      <c r="B196" s="267" t="s">
        <v>186</v>
      </c>
      <c r="C196" s="267">
        <v>622.29999999999995</v>
      </c>
      <c r="D196" s="307">
        <v>626.16666666666663</v>
      </c>
      <c r="E196" s="307">
        <v>615.38333333333321</v>
      </c>
      <c r="F196" s="307">
        <v>608.46666666666658</v>
      </c>
      <c r="G196" s="307">
        <v>597.68333333333317</v>
      </c>
      <c r="H196" s="307">
        <v>633.08333333333326</v>
      </c>
      <c r="I196" s="307">
        <v>643.86666666666679</v>
      </c>
      <c r="J196" s="307">
        <v>650.7833333333333</v>
      </c>
      <c r="K196" s="267">
        <v>636.95000000000005</v>
      </c>
      <c r="L196" s="267">
        <v>619.25</v>
      </c>
      <c r="M196" s="267">
        <v>120.9074</v>
      </c>
    </row>
    <row r="197" spans="1:13">
      <c r="A197" s="300">
        <v>188</v>
      </c>
      <c r="B197" s="267" t="s">
        <v>187</v>
      </c>
      <c r="C197" s="267">
        <v>2909.35</v>
      </c>
      <c r="D197" s="307">
        <v>2904.6333333333332</v>
      </c>
      <c r="E197" s="307">
        <v>2887.9166666666665</v>
      </c>
      <c r="F197" s="307">
        <v>2866.4833333333331</v>
      </c>
      <c r="G197" s="307">
        <v>2849.7666666666664</v>
      </c>
      <c r="H197" s="307">
        <v>2926.0666666666666</v>
      </c>
      <c r="I197" s="307">
        <v>2942.7833333333338</v>
      </c>
      <c r="J197" s="307">
        <v>2964.2166666666667</v>
      </c>
      <c r="K197" s="267">
        <v>2921.35</v>
      </c>
      <c r="L197" s="267">
        <v>2883.2</v>
      </c>
      <c r="M197" s="267">
        <v>18.071439999999999</v>
      </c>
    </row>
    <row r="198" spans="1:13">
      <c r="A198" s="300">
        <v>189</v>
      </c>
      <c r="B198" s="267" t="s">
        <v>188</v>
      </c>
      <c r="C198" s="267">
        <v>947.25</v>
      </c>
      <c r="D198" s="307">
        <v>946.01666666666677</v>
      </c>
      <c r="E198" s="307">
        <v>936.03333333333353</v>
      </c>
      <c r="F198" s="307">
        <v>924.81666666666672</v>
      </c>
      <c r="G198" s="307">
        <v>914.83333333333348</v>
      </c>
      <c r="H198" s="307">
        <v>957.23333333333358</v>
      </c>
      <c r="I198" s="307">
        <v>967.21666666666692</v>
      </c>
      <c r="J198" s="307">
        <v>978.43333333333362</v>
      </c>
      <c r="K198" s="267">
        <v>956</v>
      </c>
      <c r="L198" s="267">
        <v>934.8</v>
      </c>
      <c r="M198" s="267">
        <v>25.107749999999999</v>
      </c>
    </row>
    <row r="199" spans="1:13">
      <c r="A199" s="300">
        <v>190</v>
      </c>
      <c r="B199" s="267" t="s">
        <v>189</v>
      </c>
      <c r="C199" s="267">
        <v>1495.9</v>
      </c>
      <c r="D199" s="307">
        <v>1500.6333333333332</v>
      </c>
      <c r="E199" s="307">
        <v>1481.2666666666664</v>
      </c>
      <c r="F199" s="307">
        <v>1466.6333333333332</v>
      </c>
      <c r="G199" s="307">
        <v>1447.2666666666664</v>
      </c>
      <c r="H199" s="307">
        <v>1515.2666666666664</v>
      </c>
      <c r="I199" s="307">
        <v>1534.6333333333332</v>
      </c>
      <c r="J199" s="307">
        <v>1549.2666666666664</v>
      </c>
      <c r="K199" s="267">
        <v>1520</v>
      </c>
      <c r="L199" s="267">
        <v>1486</v>
      </c>
      <c r="M199" s="267">
        <v>19.478940000000001</v>
      </c>
    </row>
    <row r="200" spans="1:13">
      <c r="A200" s="300">
        <v>191</v>
      </c>
      <c r="B200" s="267" t="s">
        <v>190</v>
      </c>
      <c r="C200" s="267">
        <v>2785.35</v>
      </c>
      <c r="D200" s="307">
        <v>2795.6166666666663</v>
      </c>
      <c r="E200" s="307">
        <v>2756.1833333333325</v>
      </c>
      <c r="F200" s="307">
        <v>2727.016666666666</v>
      </c>
      <c r="G200" s="307">
        <v>2687.5833333333321</v>
      </c>
      <c r="H200" s="307">
        <v>2824.7833333333328</v>
      </c>
      <c r="I200" s="307">
        <v>2864.2166666666662</v>
      </c>
      <c r="J200" s="307">
        <v>2893.3833333333332</v>
      </c>
      <c r="K200" s="267">
        <v>2835.05</v>
      </c>
      <c r="L200" s="267">
        <v>2766.45</v>
      </c>
      <c r="M200" s="267">
        <v>2.2574700000000001</v>
      </c>
    </row>
    <row r="201" spans="1:13">
      <c r="A201" s="300">
        <v>192</v>
      </c>
      <c r="B201" s="267" t="s">
        <v>191</v>
      </c>
      <c r="C201" s="267">
        <v>318.75</v>
      </c>
      <c r="D201" s="307">
        <v>322.11666666666667</v>
      </c>
      <c r="E201" s="307">
        <v>314.78333333333336</v>
      </c>
      <c r="F201" s="307">
        <v>310.81666666666666</v>
      </c>
      <c r="G201" s="307">
        <v>303.48333333333335</v>
      </c>
      <c r="H201" s="307">
        <v>326.08333333333337</v>
      </c>
      <c r="I201" s="307">
        <v>333.41666666666663</v>
      </c>
      <c r="J201" s="307">
        <v>337.38333333333338</v>
      </c>
      <c r="K201" s="267">
        <v>329.45</v>
      </c>
      <c r="L201" s="267">
        <v>318.14999999999998</v>
      </c>
      <c r="M201" s="267">
        <v>5.9925100000000002</v>
      </c>
    </row>
    <row r="202" spans="1:13">
      <c r="A202" s="300">
        <v>193</v>
      </c>
      <c r="B202" s="267" t="s">
        <v>550</v>
      </c>
      <c r="C202" s="267">
        <v>684.75</v>
      </c>
      <c r="D202" s="307">
        <v>683.80000000000007</v>
      </c>
      <c r="E202" s="307">
        <v>675.95000000000016</v>
      </c>
      <c r="F202" s="307">
        <v>667.15000000000009</v>
      </c>
      <c r="G202" s="307">
        <v>659.30000000000018</v>
      </c>
      <c r="H202" s="307">
        <v>692.60000000000014</v>
      </c>
      <c r="I202" s="307">
        <v>700.45</v>
      </c>
      <c r="J202" s="307">
        <v>709.25000000000011</v>
      </c>
      <c r="K202" s="267">
        <v>691.65</v>
      </c>
      <c r="L202" s="267">
        <v>675</v>
      </c>
      <c r="M202" s="267">
        <v>11.32681</v>
      </c>
    </row>
    <row r="203" spans="1:13">
      <c r="A203" s="300">
        <v>194</v>
      </c>
      <c r="B203" s="267" t="s">
        <v>192</v>
      </c>
      <c r="C203" s="267">
        <v>479.75</v>
      </c>
      <c r="D203" s="307">
        <v>484.11666666666662</v>
      </c>
      <c r="E203" s="307">
        <v>473.23333333333323</v>
      </c>
      <c r="F203" s="307">
        <v>466.71666666666664</v>
      </c>
      <c r="G203" s="307">
        <v>455.83333333333326</v>
      </c>
      <c r="H203" s="307">
        <v>490.63333333333321</v>
      </c>
      <c r="I203" s="307">
        <v>501.51666666666654</v>
      </c>
      <c r="J203" s="307">
        <v>508.03333333333319</v>
      </c>
      <c r="K203" s="267">
        <v>495</v>
      </c>
      <c r="L203" s="267">
        <v>477.6</v>
      </c>
      <c r="M203" s="267">
        <v>16.94333</v>
      </c>
    </row>
    <row r="204" spans="1:13">
      <c r="A204" s="300">
        <v>195</v>
      </c>
      <c r="B204" s="267" t="s">
        <v>193</v>
      </c>
      <c r="C204" s="267">
        <v>1126.4000000000001</v>
      </c>
      <c r="D204" s="307">
        <v>1135.0000000000002</v>
      </c>
      <c r="E204" s="307">
        <v>1113.5500000000004</v>
      </c>
      <c r="F204" s="307">
        <v>1100.7000000000003</v>
      </c>
      <c r="G204" s="307">
        <v>1079.2500000000005</v>
      </c>
      <c r="H204" s="307">
        <v>1147.8500000000004</v>
      </c>
      <c r="I204" s="307">
        <v>1169.3000000000002</v>
      </c>
      <c r="J204" s="307">
        <v>1182.1500000000003</v>
      </c>
      <c r="K204" s="267">
        <v>1156.45</v>
      </c>
      <c r="L204" s="267">
        <v>1122.1500000000001</v>
      </c>
      <c r="M204" s="267">
        <v>4.4640199999999997</v>
      </c>
    </row>
    <row r="205" spans="1:13">
      <c r="A205" s="300">
        <v>196</v>
      </c>
      <c r="B205" s="267" t="s">
        <v>195</v>
      </c>
      <c r="C205" s="267">
        <v>5044.75</v>
      </c>
      <c r="D205" s="307">
        <v>5060.25</v>
      </c>
      <c r="E205" s="307">
        <v>4996.1499999999996</v>
      </c>
      <c r="F205" s="307">
        <v>4947.5499999999993</v>
      </c>
      <c r="G205" s="307">
        <v>4883.4499999999989</v>
      </c>
      <c r="H205" s="307">
        <v>5108.8500000000004</v>
      </c>
      <c r="I205" s="307">
        <v>5172.9500000000007</v>
      </c>
      <c r="J205" s="307">
        <v>5221.5500000000011</v>
      </c>
      <c r="K205" s="267">
        <v>5124.3500000000004</v>
      </c>
      <c r="L205" s="267">
        <v>5011.6499999999996</v>
      </c>
      <c r="M205" s="267">
        <v>4.3176699999999997</v>
      </c>
    </row>
    <row r="206" spans="1:13">
      <c r="A206" s="300">
        <v>197</v>
      </c>
      <c r="B206" s="267" t="s">
        <v>196</v>
      </c>
      <c r="C206" s="267">
        <v>29.9</v>
      </c>
      <c r="D206" s="307">
        <v>30.016666666666666</v>
      </c>
      <c r="E206" s="307">
        <v>29.68333333333333</v>
      </c>
      <c r="F206" s="307">
        <v>29.466666666666665</v>
      </c>
      <c r="G206" s="307">
        <v>29.133333333333329</v>
      </c>
      <c r="H206" s="307">
        <v>30.233333333333331</v>
      </c>
      <c r="I206" s="307">
        <v>30.566666666666666</v>
      </c>
      <c r="J206" s="307">
        <v>30.783333333333331</v>
      </c>
      <c r="K206" s="267">
        <v>30.35</v>
      </c>
      <c r="L206" s="267">
        <v>29.8</v>
      </c>
      <c r="M206" s="267">
        <v>50.925350000000002</v>
      </c>
    </row>
    <row r="207" spans="1:13">
      <c r="A207" s="300">
        <v>198</v>
      </c>
      <c r="B207" s="267" t="s">
        <v>197</v>
      </c>
      <c r="C207" s="267">
        <v>449.4</v>
      </c>
      <c r="D207" s="307">
        <v>451.33333333333331</v>
      </c>
      <c r="E207" s="307">
        <v>446.06666666666661</v>
      </c>
      <c r="F207" s="307">
        <v>442.73333333333329</v>
      </c>
      <c r="G207" s="307">
        <v>437.46666666666658</v>
      </c>
      <c r="H207" s="307">
        <v>454.66666666666663</v>
      </c>
      <c r="I207" s="307">
        <v>459.93333333333339</v>
      </c>
      <c r="J207" s="307">
        <v>463.26666666666665</v>
      </c>
      <c r="K207" s="267">
        <v>456.6</v>
      </c>
      <c r="L207" s="267">
        <v>448</v>
      </c>
      <c r="M207" s="267">
        <v>43.844450000000002</v>
      </c>
    </row>
    <row r="208" spans="1:13">
      <c r="A208" s="300">
        <v>199</v>
      </c>
      <c r="B208" s="267" t="s">
        <v>563</v>
      </c>
      <c r="C208" s="267">
        <v>917.9</v>
      </c>
      <c r="D208" s="307">
        <v>914.9666666666667</v>
      </c>
      <c r="E208" s="307">
        <v>897.93333333333339</v>
      </c>
      <c r="F208" s="307">
        <v>877.9666666666667</v>
      </c>
      <c r="G208" s="307">
        <v>860.93333333333339</v>
      </c>
      <c r="H208" s="307">
        <v>934.93333333333339</v>
      </c>
      <c r="I208" s="307">
        <v>951.9666666666667</v>
      </c>
      <c r="J208" s="307">
        <v>971.93333333333339</v>
      </c>
      <c r="K208" s="267">
        <v>932</v>
      </c>
      <c r="L208" s="267">
        <v>895</v>
      </c>
      <c r="M208" s="267">
        <v>2.34063</v>
      </c>
    </row>
    <row r="209" spans="1:13">
      <c r="A209" s="300">
        <v>200</v>
      </c>
      <c r="B209" s="267" t="s">
        <v>284</v>
      </c>
      <c r="C209" s="267">
        <v>188.35</v>
      </c>
      <c r="D209" s="307">
        <v>189.11666666666667</v>
      </c>
      <c r="E209" s="307">
        <v>186.23333333333335</v>
      </c>
      <c r="F209" s="307">
        <v>184.11666666666667</v>
      </c>
      <c r="G209" s="307">
        <v>181.23333333333335</v>
      </c>
      <c r="H209" s="307">
        <v>191.23333333333335</v>
      </c>
      <c r="I209" s="307">
        <v>194.11666666666667</v>
      </c>
      <c r="J209" s="307">
        <v>196.23333333333335</v>
      </c>
      <c r="K209" s="267">
        <v>192</v>
      </c>
      <c r="L209" s="267">
        <v>187</v>
      </c>
      <c r="M209" s="267">
        <v>2.6475900000000001</v>
      </c>
    </row>
    <row r="210" spans="1:13">
      <c r="A210" s="300">
        <v>201</v>
      </c>
      <c r="B210" s="267" t="s">
        <v>199</v>
      </c>
      <c r="C210" s="267">
        <v>810.95</v>
      </c>
      <c r="D210" s="307">
        <v>815.83333333333337</v>
      </c>
      <c r="E210" s="307">
        <v>803.2166666666667</v>
      </c>
      <c r="F210" s="307">
        <v>795.48333333333335</v>
      </c>
      <c r="G210" s="307">
        <v>782.86666666666667</v>
      </c>
      <c r="H210" s="307">
        <v>823.56666666666672</v>
      </c>
      <c r="I210" s="307">
        <v>836.18333333333328</v>
      </c>
      <c r="J210" s="307">
        <v>843.91666666666674</v>
      </c>
      <c r="K210" s="267">
        <v>828.45</v>
      </c>
      <c r="L210" s="267">
        <v>808.1</v>
      </c>
      <c r="M210" s="267">
        <v>12.23847</v>
      </c>
    </row>
    <row r="211" spans="1:13">
      <c r="A211" s="300">
        <v>202</v>
      </c>
      <c r="B211" s="267" t="s">
        <v>569</v>
      </c>
      <c r="C211" s="267">
        <v>2528</v>
      </c>
      <c r="D211" s="307">
        <v>2457.75</v>
      </c>
      <c r="E211" s="307">
        <v>2335.6</v>
      </c>
      <c r="F211" s="307">
        <v>2143.1999999999998</v>
      </c>
      <c r="G211" s="307">
        <v>2021.0499999999997</v>
      </c>
      <c r="H211" s="307">
        <v>2650.15</v>
      </c>
      <c r="I211" s="307">
        <v>2772.2999999999997</v>
      </c>
      <c r="J211" s="307">
        <v>2964.7000000000003</v>
      </c>
      <c r="K211" s="267">
        <v>2579.9</v>
      </c>
      <c r="L211" s="267">
        <v>2265.35</v>
      </c>
      <c r="M211" s="267">
        <v>8.5777699999999992</v>
      </c>
    </row>
    <row r="212" spans="1:13">
      <c r="A212" s="300">
        <v>203</v>
      </c>
      <c r="B212" s="267" t="s">
        <v>200</v>
      </c>
      <c r="C212" s="267">
        <v>382.2</v>
      </c>
      <c r="D212" s="307">
        <v>382.51666666666665</v>
      </c>
      <c r="E212" s="307">
        <v>378.33333333333331</v>
      </c>
      <c r="F212" s="307">
        <v>374.46666666666664</v>
      </c>
      <c r="G212" s="307">
        <v>370.2833333333333</v>
      </c>
      <c r="H212" s="307">
        <v>386.38333333333333</v>
      </c>
      <c r="I212" s="307">
        <v>390.56666666666672</v>
      </c>
      <c r="J212" s="307">
        <v>394.43333333333334</v>
      </c>
      <c r="K212" s="267">
        <v>386.7</v>
      </c>
      <c r="L212" s="267">
        <v>378.65</v>
      </c>
      <c r="M212" s="267">
        <v>122.40172</v>
      </c>
    </row>
    <row r="213" spans="1:13">
      <c r="A213" s="300">
        <v>204</v>
      </c>
      <c r="B213" s="267" t="s">
        <v>202</v>
      </c>
      <c r="C213" s="267">
        <v>217.3</v>
      </c>
      <c r="D213" s="307">
        <v>218.41666666666666</v>
      </c>
      <c r="E213" s="307">
        <v>214.38333333333333</v>
      </c>
      <c r="F213" s="307">
        <v>211.46666666666667</v>
      </c>
      <c r="G213" s="307">
        <v>207.43333333333334</v>
      </c>
      <c r="H213" s="307">
        <v>221.33333333333331</v>
      </c>
      <c r="I213" s="307">
        <v>225.36666666666667</v>
      </c>
      <c r="J213" s="307">
        <v>228.2833333333333</v>
      </c>
      <c r="K213" s="267">
        <v>222.45</v>
      </c>
      <c r="L213" s="267">
        <v>215.5</v>
      </c>
      <c r="M213" s="267">
        <v>143.03971999999999</v>
      </c>
    </row>
    <row r="214" spans="1:13">
      <c r="A214" s="300"/>
      <c r="B214" s="267"/>
      <c r="C214" s="307"/>
      <c r="D214" s="307"/>
      <c r="E214" s="307"/>
      <c r="F214" s="307"/>
      <c r="G214" s="307"/>
      <c r="H214" s="307"/>
      <c r="I214" s="307"/>
      <c r="J214" s="307"/>
      <c r="K214" s="307"/>
      <c r="L214" s="307"/>
      <c r="M214" s="307"/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41"/>
      <c r="B218" s="291"/>
      <c r="C218" s="290"/>
      <c r="D218" s="290"/>
      <c r="E218" s="290"/>
      <c r="F218" s="290"/>
      <c r="G218" s="290"/>
      <c r="H218" s="290"/>
      <c r="I218" s="290"/>
      <c r="J218" s="290"/>
      <c r="K218" s="290"/>
      <c r="L218" s="311"/>
      <c r="M218" s="16"/>
    </row>
    <row r="219" spans="1:13">
      <c r="A219" s="41"/>
      <c r="B219" s="16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308" t="s">
        <v>286</v>
      </c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A224" s="309" t="s">
        <v>287</v>
      </c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10"/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294" t="s">
        <v>288</v>
      </c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5" t="s">
        <v>203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  <c r="N227" s="16"/>
      <c r="O227" s="16"/>
    </row>
    <row r="228" spans="1:15">
      <c r="A228" s="295" t="s">
        <v>204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1"/>
      <c r="M229" s="16"/>
      <c r="N229" s="16"/>
      <c r="O229" s="16"/>
    </row>
    <row r="230" spans="1:15">
      <c r="A230" s="295" t="s">
        <v>206</v>
      </c>
      <c r="B230" s="16"/>
      <c r="C230" s="290"/>
      <c r="D230" s="290"/>
      <c r="E230" s="290"/>
      <c r="F230" s="290"/>
      <c r="G230" s="290"/>
      <c r="H230" s="290"/>
      <c r="I230" s="290"/>
      <c r="J230" s="290"/>
      <c r="K230" s="290"/>
      <c r="L230" s="311"/>
      <c r="M230" s="16"/>
      <c r="N230" s="16"/>
      <c r="O230" s="16"/>
    </row>
    <row r="231" spans="1:15">
      <c r="A231" s="295" t="s">
        <v>207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6"/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1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270" t="s">
        <v>208</v>
      </c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93" t="s">
        <v>209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</row>
    <row r="239" spans="1:15">
      <c r="A239" s="293" t="s">
        <v>210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211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7" t="s">
        <v>212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213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214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215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216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1"/>
      <c r="M246" s="16"/>
    </row>
    <row r="247" spans="1:13">
      <c r="B247" s="16"/>
      <c r="C247" s="290"/>
      <c r="D247" s="290"/>
      <c r="E247" s="290"/>
      <c r="F247" s="290"/>
      <c r="G247" s="290"/>
      <c r="H247" s="290"/>
      <c r="I247" s="290"/>
      <c r="J247" s="290"/>
      <c r="K247" s="290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1"/>
      <c r="M294" s="16"/>
    </row>
    <row r="295" spans="2:13">
      <c r="B295" s="16"/>
      <c r="C295" s="290"/>
      <c r="D295" s="290"/>
      <c r="E295" s="290"/>
      <c r="F295" s="290"/>
      <c r="G295" s="290"/>
      <c r="H295" s="290"/>
      <c r="I295" s="290"/>
      <c r="J295" s="290"/>
      <c r="K295" s="290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2"/>
      <c r="D335" s="292"/>
      <c r="E335" s="290"/>
      <c r="F335" s="290"/>
      <c r="G335" s="290"/>
      <c r="H335" s="292"/>
      <c r="I335" s="292"/>
      <c r="J335" s="292"/>
      <c r="K335" s="292"/>
      <c r="L335" s="311"/>
      <c r="M335" s="16"/>
    </row>
    <row r="336" spans="2:13">
      <c r="B336" s="16"/>
      <c r="C336" s="290"/>
      <c r="D336" s="290"/>
      <c r="E336" s="290"/>
      <c r="F336" s="290"/>
      <c r="G336" s="290"/>
      <c r="H336" s="290"/>
      <c r="I336" s="290"/>
      <c r="J336" s="290"/>
      <c r="K336" s="290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A11" sqref="A1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70"/>
      <c r="B1" s="670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44193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667" t="s">
        <v>16</v>
      </c>
      <c r="B9" s="668" t="s">
        <v>18</v>
      </c>
      <c r="C9" s="666" t="s">
        <v>19</v>
      </c>
      <c r="D9" s="666" t="s">
        <v>20</v>
      </c>
      <c r="E9" s="666" t="s">
        <v>21</v>
      </c>
      <c r="F9" s="666"/>
      <c r="G9" s="666"/>
      <c r="H9" s="666" t="s">
        <v>22</v>
      </c>
      <c r="I9" s="666"/>
      <c r="J9" s="666"/>
      <c r="K9" s="273"/>
      <c r="L9" s="280"/>
      <c r="M9" s="281"/>
    </row>
    <row r="10" spans="1:15" ht="42.75" customHeight="1">
      <c r="A10" s="662"/>
      <c r="B10" s="664"/>
      <c r="C10" s="669" t="s">
        <v>23</v>
      </c>
      <c r="D10" s="669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21153.200000000001</v>
      </c>
      <c r="D11" s="278">
        <v>21181.066666666666</v>
      </c>
      <c r="E11" s="278">
        <v>21072.133333333331</v>
      </c>
      <c r="F11" s="278">
        <v>20991.066666666666</v>
      </c>
      <c r="G11" s="278">
        <v>20882.133333333331</v>
      </c>
      <c r="H11" s="278">
        <v>21262.133333333331</v>
      </c>
      <c r="I11" s="278">
        <v>21371.066666666666</v>
      </c>
      <c r="J11" s="278">
        <v>21452.133333333331</v>
      </c>
      <c r="K11" s="276">
        <v>21290</v>
      </c>
      <c r="L11" s="276">
        <v>21100</v>
      </c>
      <c r="M11" s="276">
        <v>2.538E-2</v>
      </c>
    </row>
    <row r="12" spans="1:15" ht="12" customHeight="1">
      <c r="A12" s="267">
        <v>2</v>
      </c>
      <c r="B12" s="276" t="s">
        <v>802</v>
      </c>
      <c r="C12" s="277">
        <v>1205.3</v>
      </c>
      <c r="D12" s="278">
        <v>1211.4333333333334</v>
      </c>
      <c r="E12" s="278">
        <v>1192.8666666666668</v>
      </c>
      <c r="F12" s="278">
        <v>1180.4333333333334</v>
      </c>
      <c r="G12" s="278">
        <v>1161.8666666666668</v>
      </c>
      <c r="H12" s="278">
        <v>1223.8666666666668</v>
      </c>
      <c r="I12" s="278">
        <v>1242.4333333333334</v>
      </c>
      <c r="J12" s="278">
        <v>1254.8666666666668</v>
      </c>
      <c r="K12" s="276">
        <v>1230</v>
      </c>
      <c r="L12" s="276">
        <v>1199</v>
      </c>
      <c r="M12" s="276">
        <v>1.4712799999999999</v>
      </c>
    </row>
    <row r="13" spans="1:15" ht="12" customHeight="1">
      <c r="A13" s="267">
        <v>3</v>
      </c>
      <c r="B13" s="276" t="s">
        <v>294</v>
      </c>
      <c r="C13" s="277">
        <v>1699.2</v>
      </c>
      <c r="D13" s="278">
        <v>1713.3999999999999</v>
      </c>
      <c r="E13" s="278">
        <v>1676.7999999999997</v>
      </c>
      <c r="F13" s="278">
        <v>1654.3999999999999</v>
      </c>
      <c r="G13" s="278">
        <v>1617.7999999999997</v>
      </c>
      <c r="H13" s="278">
        <v>1735.7999999999997</v>
      </c>
      <c r="I13" s="278">
        <v>1772.3999999999996</v>
      </c>
      <c r="J13" s="278">
        <v>1794.7999999999997</v>
      </c>
      <c r="K13" s="276">
        <v>1750</v>
      </c>
      <c r="L13" s="276">
        <v>1691</v>
      </c>
      <c r="M13" s="276">
        <v>0.23926</v>
      </c>
    </row>
    <row r="14" spans="1:15" ht="12" customHeight="1">
      <c r="A14" s="267">
        <v>4</v>
      </c>
      <c r="B14" s="276" t="s">
        <v>3119</v>
      </c>
      <c r="C14" s="277">
        <v>1206.55</v>
      </c>
      <c r="D14" s="278">
        <v>1212.1833333333334</v>
      </c>
      <c r="E14" s="278">
        <v>1194.3666666666668</v>
      </c>
      <c r="F14" s="278">
        <v>1182.1833333333334</v>
      </c>
      <c r="G14" s="278">
        <v>1164.3666666666668</v>
      </c>
      <c r="H14" s="278">
        <v>1224.3666666666668</v>
      </c>
      <c r="I14" s="278">
        <v>1242.1833333333334</v>
      </c>
      <c r="J14" s="278">
        <v>1254.3666666666668</v>
      </c>
      <c r="K14" s="276">
        <v>1230</v>
      </c>
      <c r="L14" s="276">
        <v>1200</v>
      </c>
      <c r="M14" s="276">
        <v>2.4622000000000002</v>
      </c>
    </row>
    <row r="15" spans="1:15" ht="12" customHeight="1">
      <c r="A15" s="267">
        <v>5</v>
      </c>
      <c r="B15" s="276" t="s">
        <v>295</v>
      </c>
      <c r="C15" s="277">
        <v>15727.4</v>
      </c>
      <c r="D15" s="278">
        <v>15755.800000000001</v>
      </c>
      <c r="E15" s="278">
        <v>15571.600000000002</v>
      </c>
      <c r="F15" s="278">
        <v>15415.800000000001</v>
      </c>
      <c r="G15" s="278">
        <v>15231.600000000002</v>
      </c>
      <c r="H15" s="278">
        <v>15911.600000000002</v>
      </c>
      <c r="I15" s="278">
        <v>16095.800000000003</v>
      </c>
      <c r="J15" s="278">
        <v>16251.600000000002</v>
      </c>
      <c r="K15" s="276">
        <v>15940</v>
      </c>
      <c r="L15" s="276">
        <v>15600</v>
      </c>
      <c r="M15" s="276">
        <v>0.13289999999999999</v>
      </c>
    </row>
    <row r="16" spans="1:15" ht="12" customHeight="1">
      <c r="A16" s="267">
        <v>6</v>
      </c>
      <c r="B16" s="276" t="s">
        <v>227</v>
      </c>
      <c r="C16" s="277">
        <v>84.8</v>
      </c>
      <c r="D16" s="278">
        <v>85.433333333333337</v>
      </c>
      <c r="E16" s="278">
        <v>83.166666666666671</v>
      </c>
      <c r="F16" s="278">
        <v>81.533333333333331</v>
      </c>
      <c r="G16" s="278">
        <v>79.266666666666666</v>
      </c>
      <c r="H16" s="278">
        <v>87.066666666666677</v>
      </c>
      <c r="I16" s="278">
        <v>89.333333333333329</v>
      </c>
      <c r="J16" s="278">
        <v>90.966666666666683</v>
      </c>
      <c r="K16" s="276">
        <v>87.7</v>
      </c>
      <c r="L16" s="276">
        <v>83.8</v>
      </c>
      <c r="M16" s="276">
        <v>21.93074</v>
      </c>
    </row>
    <row r="17" spans="1:13" ht="12" customHeight="1">
      <c r="A17" s="267">
        <v>7</v>
      </c>
      <c r="B17" s="276" t="s">
        <v>228</v>
      </c>
      <c r="C17" s="277">
        <v>164.1</v>
      </c>
      <c r="D17" s="278">
        <v>162.73333333333335</v>
      </c>
      <c r="E17" s="278">
        <v>157.7166666666667</v>
      </c>
      <c r="F17" s="278">
        <v>151.33333333333334</v>
      </c>
      <c r="G17" s="278">
        <v>146.31666666666669</v>
      </c>
      <c r="H17" s="278">
        <v>169.1166666666667</v>
      </c>
      <c r="I17" s="278">
        <v>174.13333333333335</v>
      </c>
      <c r="J17" s="278">
        <v>180.51666666666671</v>
      </c>
      <c r="K17" s="276">
        <v>167.75</v>
      </c>
      <c r="L17" s="276">
        <v>156.35</v>
      </c>
      <c r="M17" s="276">
        <v>40.728650000000002</v>
      </c>
    </row>
    <row r="18" spans="1:13" ht="12" customHeight="1">
      <c r="A18" s="267">
        <v>8</v>
      </c>
      <c r="B18" s="276" t="s">
        <v>38</v>
      </c>
      <c r="C18" s="277">
        <v>1614.65</v>
      </c>
      <c r="D18" s="278">
        <v>1638.0833333333333</v>
      </c>
      <c r="E18" s="278">
        <v>1581.7666666666664</v>
      </c>
      <c r="F18" s="278">
        <v>1548.8833333333332</v>
      </c>
      <c r="G18" s="278">
        <v>1492.5666666666664</v>
      </c>
      <c r="H18" s="278">
        <v>1670.9666666666665</v>
      </c>
      <c r="I18" s="278">
        <v>1727.2833333333335</v>
      </c>
      <c r="J18" s="278">
        <v>1760.1666666666665</v>
      </c>
      <c r="K18" s="276">
        <v>1694.4</v>
      </c>
      <c r="L18" s="276">
        <v>1605.2</v>
      </c>
      <c r="M18" s="276">
        <v>36.085540000000002</v>
      </c>
    </row>
    <row r="19" spans="1:13" ht="12" customHeight="1">
      <c r="A19" s="267">
        <v>9</v>
      </c>
      <c r="B19" s="276" t="s">
        <v>296</v>
      </c>
      <c r="C19" s="277">
        <v>368.55</v>
      </c>
      <c r="D19" s="278">
        <v>368.51666666666665</v>
      </c>
      <c r="E19" s="278">
        <v>364.0333333333333</v>
      </c>
      <c r="F19" s="278">
        <v>359.51666666666665</v>
      </c>
      <c r="G19" s="278">
        <v>355.0333333333333</v>
      </c>
      <c r="H19" s="278">
        <v>373.0333333333333</v>
      </c>
      <c r="I19" s="278">
        <v>377.51666666666665</v>
      </c>
      <c r="J19" s="278">
        <v>382.0333333333333</v>
      </c>
      <c r="K19" s="276">
        <v>373</v>
      </c>
      <c r="L19" s="276">
        <v>364</v>
      </c>
      <c r="M19" s="276">
        <v>26.341349999999998</v>
      </c>
    </row>
    <row r="20" spans="1:13" ht="12" customHeight="1">
      <c r="A20" s="267">
        <v>10</v>
      </c>
      <c r="B20" s="276" t="s">
        <v>297</v>
      </c>
      <c r="C20" s="277">
        <v>1036.2</v>
      </c>
      <c r="D20" s="278">
        <v>1038.7333333333333</v>
      </c>
      <c r="E20" s="278">
        <v>1018.4666666666667</v>
      </c>
      <c r="F20" s="278">
        <v>1000.7333333333333</v>
      </c>
      <c r="G20" s="278">
        <v>980.4666666666667</v>
      </c>
      <c r="H20" s="278">
        <v>1056.4666666666667</v>
      </c>
      <c r="I20" s="278">
        <v>1076.7333333333336</v>
      </c>
      <c r="J20" s="278">
        <v>1094.4666666666667</v>
      </c>
      <c r="K20" s="276">
        <v>1059</v>
      </c>
      <c r="L20" s="276">
        <v>1021</v>
      </c>
      <c r="M20" s="276">
        <v>4.0659400000000003</v>
      </c>
    </row>
    <row r="21" spans="1:13" ht="12" customHeight="1">
      <c r="A21" s="267">
        <v>11</v>
      </c>
      <c r="B21" s="276" t="s">
        <v>41</v>
      </c>
      <c r="C21" s="277">
        <v>478.55</v>
      </c>
      <c r="D21" s="278">
        <v>475.81666666666666</v>
      </c>
      <c r="E21" s="278">
        <v>468.73333333333335</v>
      </c>
      <c r="F21" s="278">
        <v>458.91666666666669</v>
      </c>
      <c r="G21" s="278">
        <v>451.83333333333337</v>
      </c>
      <c r="H21" s="278">
        <v>485.63333333333333</v>
      </c>
      <c r="I21" s="278">
        <v>492.7166666666667</v>
      </c>
      <c r="J21" s="278">
        <v>502.5333333333333</v>
      </c>
      <c r="K21" s="276">
        <v>482.9</v>
      </c>
      <c r="L21" s="276">
        <v>466</v>
      </c>
      <c r="M21" s="276">
        <v>76.790779999999998</v>
      </c>
    </row>
    <row r="22" spans="1:13" ht="12" customHeight="1">
      <c r="A22" s="267">
        <v>12</v>
      </c>
      <c r="B22" s="276" t="s">
        <v>43</v>
      </c>
      <c r="C22" s="277">
        <v>47.9</v>
      </c>
      <c r="D22" s="278">
        <v>47.949999999999996</v>
      </c>
      <c r="E22" s="278">
        <v>47.249999999999993</v>
      </c>
      <c r="F22" s="278">
        <v>46.599999999999994</v>
      </c>
      <c r="G22" s="278">
        <v>45.899999999999991</v>
      </c>
      <c r="H22" s="278">
        <v>48.599999999999994</v>
      </c>
      <c r="I22" s="278">
        <v>49.3</v>
      </c>
      <c r="J22" s="278">
        <v>49.949999999999996</v>
      </c>
      <c r="K22" s="276">
        <v>48.65</v>
      </c>
      <c r="L22" s="276">
        <v>47.3</v>
      </c>
      <c r="M22" s="276">
        <v>99.781639999999996</v>
      </c>
    </row>
    <row r="23" spans="1:13">
      <c r="A23" s="267">
        <v>13</v>
      </c>
      <c r="B23" s="276" t="s">
        <v>298</v>
      </c>
      <c r="C23" s="277">
        <v>428.1</v>
      </c>
      <c r="D23" s="278">
        <v>429.58333333333331</v>
      </c>
      <c r="E23" s="278">
        <v>424.16666666666663</v>
      </c>
      <c r="F23" s="278">
        <v>420.23333333333329</v>
      </c>
      <c r="G23" s="278">
        <v>414.81666666666661</v>
      </c>
      <c r="H23" s="278">
        <v>433.51666666666665</v>
      </c>
      <c r="I23" s="278">
        <v>438.93333333333328</v>
      </c>
      <c r="J23" s="278">
        <v>442.86666666666667</v>
      </c>
      <c r="K23" s="276">
        <v>435</v>
      </c>
      <c r="L23" s="276">
        <v>425.65</v>
      </c>
      <c r="M23" s="276">
        <v>4.0134600000000002</v>
      </c>
    </row>
    <row r="24" spans="1:13">
      <c r="A24" s="267">
        <v>14</v>
      </c>
      <c r="B24" s="276" t="s">
        <v>299</v>
      </c>
      <c r="C24" s="277">
        <v>325.25</v>
      </c>
      <c r="D24" s="278">
        <v>326.75</v>
      </c>
      <c r="E24" s="278">
        <v>322.5</v>
      </c>
      <c r="F24" s="278">
        <v>319.75</v>
      </c>
      <c r="G24" s="278">
        <v>315.5</v>
      </c>
      <c r="H24" s="278">
        <v>329.5</v>
      </c>
      <c r="I24" s="278">
        <v>333.75</v>
      </c>
      <c r="J24" s="278">
        <v>336.5</v>
      </c>
      <c r="K24" s="276">
        <v>331</v>
      </c>
      <c r="L24" s="276">
        <v>324</v>
      </c>
      <c r="M24" s="276">
        <v>1.24878</v>
      </c>
    </row>
    <row r="25" spans="1:13">
      <c r="A25" s="267">
        <v>15</v>
      </c>
      <c r="B25" s="276" t="s">
        <v>300</v>
      </c>
      <c r="C25" s="277">
        <v>245.8</v>
      </c>
      <c r="D25" s="278">
        <v>246.15</v>
      </c>
      <c r="E25" s="278">
        <v>241.4</v>
      </c>
      <c r="F25" s="278">
        <v>237</v>
      </c>
      <c r="G25" s="278">
        <v>232.25</v>
      </c>
      <c r="H25" s="278">
        <v>250.55</v>
      </c>
      <c r="I25" s="278">
        <v>255.3</v>
      </c>
      <c r="J25" s="278">
        <v>259.70000000000005</v>
      </c>
      <c r="K25" s="276">
        <v>250.9</v>
      </c>
      <c r="L25" s="276">
        <v>241.75</v>
      </c>
      <c r="M25" s="276">
        <v>2.6480100000000002</v>
      </c>
    </row>
    <row r="26" spans="1:13">
      <c r="A26" s="267">
        <v>16</v>
      </c>
      <c r="B26" s="276" t="s">
        <v>832</v>
      </c>
      <c r="C26" s="277">
        <v>3827.7</v>
      </c>
      <c r="D26" s="278">
        <v>3845.9</v>
      </c>
      <c r="E26" s="278">
        <v>3781.8</v>
      </c>
      <c r="F26" s="278">
        <v>3735.9</v>
      </c>
      <c r="G26" s="278">
        <v>3671.8</v>
      </c>
      <c r="H26" s="278">
        <v>3891.8</v>
      </c>
      <c r="I26" s="278">
        <v>3955.8999999999996</v>
      </c>
      <c r="J26" s="278">
        <v>4001.8</v>
      </c>
      <c r="K26" s="276">
        <v>3910</v>
      </c>
      <c r="L26" s="276">
        <v>3800</v>
      </c>
      <c r="M26" s="276">
        <v>0.48901</v>
      </c>
    </row>
    <row r="27" spans="1:13">
      <c r="A27" s="267">
        <v>17</v>
      </c>
      <c r="B27" s="276" t="s">
        <v>292</v>
      </c>
      <c r="C27" s="277">
        <v>1996.4</v>
      </c>
      <c r="D27" s="278">
        <v>2002.1666666666667</v>
      </c>
      <c r="E27" s="278">
        <v>1971.0333333333335</v>
      </c>
      <c r="F27" s="278">
        <v>1945.6666666666667</v>
      </c>
      <c r="G27" s="278">
        <v>1914.5333333333335</v>
      </c>
      <c r="H27" s="278">
        <v>2027.5333333333335</v>
      </c>
      <c r="I27" s="278">
        <v>2058.666666666667</v>
      </c>
      <c r="J27" s="278">
        <v>2084.0333333333338</v>
      </c>
      <c r="K27" s="276">
        <v>2033.3</v>
      </c>
      <c r="L27" s="276">
        <v>1976.8</v>
      </c>
      <c r="M27" s="276">
        <v>0.46278999999999998</v>
      </c>
    </row>
    <row r="28" spans="1:13">
      <c r="A28" s="267">
        <v>18</v>
      </c>
      <c r="B28" s="276" t="s">
        <v>229</v>
      </c>
      <c r="C28" s="277">
        <v>1672.05</v>
      </c>
      <c r="D28" s="278">
        <v>1655.6833333333334</v>
      </c>
      <c r="E28" s="278">
        <v>1636.3666666666668</v>
      </c>
      <c r="F28" s="278">
        <v>1600.6833333333334</v>
      </c>
      <c r="G28" s="278">
        <v>1581.3666666666668</v>
      </c>
      <c r="H28" s="278">
        <v>1691.3666666666668</v>
      </c>
      <c r="I28" s="278">
        <v>1710.6833333333334</v>
      </c>
      <c r="J28" s="278">
        <v>1746.3666666666668</v>
      </c>
      <c r="K28" s="276">
        <v>1675</v>
      </c>
      <c r="L28" s="276">
        <v>1620</v>
      </c>
      <c r="M28" s="276">
        <v>0.97672999999999999</v>
      </c>
    </row>
    <row r="29" spans="1:13">
      <c r="A29" s="267">
        <v>19</v>
      </c>
      <c r="B29" s="276" t="s">
        <v>301</v>
      </c>
      <c r="C29" s="277">
        <v>2234.15</v>
      </c>
      <c r="D29" s="278">
        <v>2230.4</v>
      </c>
      <c r="E29" s="278">
        <v>2220.25</v>
      </c>
      <c r="F29" s="278">
        <v>2206.35</v>
      </c>
      <c r="G29" s="278">
        <v>2196.1999999999998</v>
      </c>
      <c r="H29" s="278">
        <v>2244.3000000000002</v>
      </c>
      <c r="I29" s="278">
        <v>2254.4500000000007</v>
      </c>
      <c r="J29" s="278">
        <v>2268.3500000000004</v>
      </c>
      <c r="K29" s="276">
        <v>2240.5500000000002</v>
      </c>
      <c r="L29" s="276">
        <v>2216.5</v>
      </c>
      <c r="M29" s="276">
        <v>0.12196</v>
      </c>
    </row>
    <row r="30" spans="1:13">
      <c r="A30" s="267">
        <v>20</v>
      </c>
      <c r="B30" s="276" t="s">
        <v>230</v>
      </c>
      <c r="C30" s="277">
        <v>2916</v>
      </c>
      <c r="D30" s="278">
        <v>2898.3666666666668</v>
      </c>
      <c r="E30" s="278">
        <v>2867.7333333333336</v>
      </c>
      <c r="F30" s="278">
        <v>2819.4666666666667</v>
      </c>
      <c r="G30" s="278">
        <v>2788.8333333333335</v>
      </c>
      <c r="H30" s="278">
        <v>2946.6333333333337</v>
      </c>
      <c r="I30" s="278">
        <v>2977.2666666666669</v>
      </c>
      <c r="J30" s="278">
        <v>3025.5333333333338</v>
      </c>
      <c r="K30" s="276">
        <v>2929</v>
      </c>
      <c r="L30" s="276">
        <v>2850.1</v>
      </c>
      <c r="M30" s="276">
        <v>0.40675</v>
      </c>
    </row>
    <row r="31" spans="1:13">
      <c r="A31" s="267">
        <v>21</v>
      </c>
      <c r="B31" s="276" t="s">
        <v>870</v>
      </c>
      <c r="C31" s="277">
        <v>3936</v>
      </c>
      <c r="D31" s="278">
        <v>3948.7000000000003</v>
      </c>
      <c r="E31" s="278">
        <v>3877.4000000000005</v>
      </c>
      <c r="F31" s="278">
        <v>3818.8</v>
      </c>
      <c r="G31" s="278">
        <v>3747.5000000000005</v>
      </c>
      <c r="H31" s="278">
        <v>4007.3000000000006</v>
      </c>
      <c r="I31" s="278">
        <v>4078.6000000000008</v>
      </c>
      <c r="J31" s="278">
        <v>4137.2000000000007</v>
      </c>
      <c r="K31" s="276">
        <v>4020</v>
      </c>
      <c r="L31" s="276">
        <v>3890.1</v>
      </c>
      <c r="M31" s="276">
        <v>0.30621999999999999</v>
      </c>
    </row>
    <row r="32" spans="1:13">
      <c r="A32" s="267">
        <v>22</v>
      </c>
      <c r="B32" s="276" t="s">
        <v>303</v>
      </c>
      <c r="C32" s="277">
        <v>132.19999999999999</v>
      </c>
      <c r="D32" s="278">
        <v>133.73333333333332</v>
      </c>
      <c r="E32" s="278">
        <v>129.46666666666664</v>
      </c>
      <c r="F32" s="278">
        <v>126.73333333333332</v>
      </c>
      <c r="G32" s="278">
        <v>122.46666666666664</v>
      </c>
      <c r="H32" s="278">
        <v>136.46666666666664</v>
      </c>
      <c r="I32" s="278">
        <v>140.73333333333335</v>
      </c>
      <c r="J32" s="278">
        <v>143.46666666666664</v>
      </c>
      <c r="K32" s="276">
        <v>138</v>
      </c>
      <c r="L32" s="276">
        <v>131</v>
      </c>
      <c r="M32" s="276">
        <v>3.5149900000000001</v>
      </c>
    </row>
    <row r="33" spans="1:13">
      <c r="A33" s="267">
        <v>23</v>
      </c>
      <c r="B33" s="276" t="s">
        <v>45</v>
      </c>
      <c r="C33" s="277">
        <v>934.7</v>
      </c>
      <c r="D33" s="278">
        <v>941.44999999999993</v>
      </c>
      <c r="E33" s="278">
        <v>924.39999999999986</v>
      </c>
      <c r="F33" s="278">
        <v>914.09999999999991</v>
      </c>
      <c r="G33" s="278">
        <v>897.04999999999984</v>
      </c>
      <c r="H33" s="278">
        <v>951.74999999999989</v>
      </c>
      <c r="I33" s="278">
        <v>968.79999999999984</v>
      </c>
      <c r="J33" s="278">
        <v>979.09999999999991</v>
      </c>
      <c r="K33" s="276">
        <v>958.5</v>
      </c>
      <c r="L33" s="276">
        <v>931.15</v>
      </c>
      <c r="M33" s="276">
        <v>4.5405100000000003</v>
      </c>
    </row>
    <row r="34" spans="1:13">
      <c r="A34" s="267">
        <v>24</v>
      </c>
      <c r="B34" s="276" t="s">
        <v>304</v>
      </c>
      <c r="C34" s="277">
        <v>2343.35</v>
      </c>
      <c r="D34" s="278">
        <v>2345.0833333333335</v>
      </c>
      <c r="E34" s="278">
        <v>2312.2666666666669</v>
      </c>
      <c r="F34" s="278">
        <v>2281.1833333333334</v>
      </c>
      <c r="G34" s="278">
        <v>2248.3666666666668</v>
      </c>
      <c r="H34" s="278">
        <v>2376.166666666667</v>
      </c>
      <c r="I34" s="278">
        <v>2408.9833333333336</v>
      </c>
      <c r="J34" s="278">
        <v>2440.0666666666671</v>
      </c>
      <c r="K34" s="276">
        <v>2377.9</v>
      </c>
      <c r="L34" s="276">
        <v>2314</v>
      </c>
      <c r="M34" s="276">
        <v>0.83457999999999999</v>
      </c>
    </row>
    <row r="35" spans="1:13">
      <c r="A35" s="267">
        <v>25</v>
      </c>
      <c r="B35" s="276" t="s">
        <v>46</v>
      </c>
      <c r="C35" s="277">
        <v>246.7</v>
      </c>
      <c r="D35" s="278">
        <v>250.86666666666665</v>
      </c>
      <c r="E35" s="278">
        <v>240.83333333333331</v>
      </c>
      <c r="F35" s="278">
        <v>234.96666666666667</v>
      </c>
      <c r="G35" s="278">
        <v>224.93333333333334</v>
      </c>
      <c r="H35" s="278">
        <v>256.73333333333329</v>
      </c>
      <c r="I35" s="278">
        <v>266.76666666666665</v>
      </c>
      <c r="J35" s="278">
        <v>272.63333333333327</v>
      </c>
      <c r="K35" s="276">
        <v>260.89999999999998</v>
      </c>
      <c r="L35" s="276">
        <v>245</v>
      </c>
      <c r="M35" s="276">
        <v>241.51514</v>
      </c>
    </row>
    <row r="36" spans="1:13">
      <c r="A36" s="267">
        <v>26</v>
      </c>
      <c r="B36" s="276" t="s">
        <v>293</v>
      </c>
      <c r="C36" s="277">
        <v>761</v>
      </c>
      <c r="D36" s="278">
        <v>761.94999999999993</v>
      </c>
      <c r="E36" s="278">
        <v>754.04999999999984</v>
      </c>
      <c r="F36" s="278">
        <v>747.09999999999991</v>
      </c>
      <c r="G36" s="278">
        <v>739.19999999999982</v>
      </c>
      <c r="H36" s="278">
        <v>768.89999999999986</v>
      </c>
      <c r="I36" s="278">
        <v>776.8</v>
      </c>
      <c r="J36" s="278">
        <v>783.74999999999989</v>
      </c>
      <c r="K36" s="276">
        <v>769.85</v>
      </c>
      <c r="L36" s="276">
        <v>755</v>
      </c>
      <c r="M36" s="276">
        <v>1.37662</v>
      </c>
    </row>
    <row r="37" spans="1:13">
      <c r="A37" s="267">
        <v>27</v>
      </c>
      <c r="B37" s="276" t="s">
        <v>302</v>
      </c>
      <c r="C37" s="277">
        <v>1072.25</v>
      </c>
      <c r="D37" s="278">
        <v>1074.3</v>
      </c>
      <c r="E37" s="278">
        <v>1064.0999999999999</v>
      </c>
      <c r="F37" s="278">
        <v>1055.95</v>
      </c>
      <c r="G37" s="278">
        <v>1045.75</v>
      </c>
      <c r="H37" s="278">
        <v>1082.4499999999998</v>
      </c>
      <c r="I37" s="278">
        <v>1092.6500000000001</v>
      </c>
      <c r="J37" s="278">
        <v>1100.7999999999997</v>
      </c>
      <c r="K37" s="276">
        <v>1084.5</v>
      </c>
      <c r="L37" s="276">
        <v>1066.1500000000001</v>
      </c>
      <c r="M37" s="276">
        <v>1.2982899999999999</v>
      </c>
    </row>
    <row r="38" spans="1:13">
      <c r="A38" s="267">
        <v>28</v>
      </c>
      <c r="B38" s="276" t="s">
        <v>47</v>
      </c>
      <c r="C38" s="277">
        <v>2413.0500000000002</v>
      </c>
      <c r="D38" s="278">
        <v>2423.7333333333331</v>
      </c>
      <c r="E38" s="278">
        <v>2394.6166666666663</v>
      </c>
      <c r="F38" s="278">
        <v>2376.1833333333334</v>
      </c>
      <c r="G38" s="278">
        <v>2347.0666666666666</v>
      </c>
      <c r="H38" s="278">
        <v>2442.1666666666661</v>
      </c>
      <c r="I38" s="278">
        <v>2471.2833333333328</v>
      </c>
      <c r="J38" s="278">
        <v>2489.7166666666658</v>
      </c>
      <c r="K38" s="276">
        <v>2452.85</v>
      </c>
      <c r="L38" s="276">
        <v>2405.3000000000002</v>
      </c>
      <c r="M38" s="276">
        <v>5.4315699999999998</v>
      </c>
    </row>
    <row r="39" spans="1:13">
      <c r="A39" s="267">
        <v>29</v>
      </c>
      <c r="B39" s="276" t="s">
        <v>48</v>
      </c>
      <c r="C39" s="277">
        <v>175.4</v>
      </c>
      <c r="D39" s="278">
        <v>177.13333333333333</v>
      </c>
      <c r="E39" s="278">
        <v>173.01666666666665</v>
      </c>
      <c r="F39" s="278">
        <v>170.63333333333333</v>
      </c>
      <c r="G39" s="278">
        <v>166.51666666666665</v>
      </c>
      <c r="H39" s="278">
        <v>179.51666666666665</v>
      </c>
      <c r="I39" s="278">
        <v>183.63333333333333</v>
      </c>
      <c r="J39" s="278">
        <v>186.01666666666665</v>
      </c>
      <c r="K39" s="276">
        <v>181.25</v>
      </c>
      <c r="L39" s="276">
        <v>174.75</v>
      </c>
      <c r="M39" s="276">
        <v>69.134950000000003</v>
      </c>
    </row>
    <row r="40" spans="1:13">
      <c r="A40" s="267">
        <v>30</v>
      </c>
      <c r="B40" s="276" t="s">
        <v>305</v>
      </c>
      <c r="C40" s="277">
        <v>152.94999999999999</v>
      </c>
      <c r="D40" s="278">
        <v>152.58333333333334</v>
      </c>
      <c r="E40" s="278">
        <v>149.36666666666667</v>
      </c>
      <c r="F40" s="278">
        <v>145.78333333333333</v>
      </c>
      <c r="G40" s="278">
        <v>142.56666666666666</v>
      </c>
      <c r="H40" s="278">
        <v>156.16666666666669</v>
      </c>
      <c r="I40" s="278">
        <v>159.38333333333333</v>
      </c>
      <c r="J40" s="278">
        <v>162.9666666666667</v>
      </c>
      <c r="K40" s="276">
        <v>155.80000000000001</v>
      </c>
      <c r="L40" s="276">
        <v>149</v>
      </c>
      <c r="M40" s="276">
        <v>3.4633799999999999</v>
      </c>
    </row>
    <row r="41" spans="1:13">
      <c r="A41" s="267">
        <v>31</v>
      </c>
      <c r="B41" s="276" t="s">
        <v>937</v>
      </c>
      <c r="C41" s="277">
        <v>272.8</v>
      </c>
      <c r="D41" s="278">
        <v>273.61666666666662</v>
      </c>
      <c r="E41" s="278">
        <v>251.23333333333323</v>
      </c>
      <c r="F41" s="278">
        <v>229.66666666666663</v>
      </c>
      <c r="G41" s="278">
        <v>207.28333333333325</v>
      </c>
      <c r="H41" s="278">
        <v>295.18333333333322</v>
      </c>
      <c r="I41" s="278">
        <v>317.56666666666655</v>
      </c>
      <c r="J41" s="278">
        <v>339.13333333333321</v>
      </c>
      <c r="K41" s="276">
        <v>296</v>
      </c>
      <c r="L41" s="276">
        <v>252.05</v>
      </c>
      <c r="M41" s="276">
        <v>22.873999999999999</v>
      </c>
    </row>
    <row r="42" spans="1:13">
      <c r="A42" s="267">
        <v>32</v>
      </c>
      <c r="B42" s="276" t="s">
        <v>306</v>
      </c>
      <c r="C42" s="277">
        <v>93</v>
      </c>
      <c r="D42" s="278">
        <v>94</v>
      </c>
      <c r="E42" s="278">
        <v>91</v>
      </c>
      <c r="F42" s="278">
        <v>89</v>
      </c>
      <c r="G42" s="278">
        <v>86</v>
      </c>
      <c r="H42" s="278">
        <v>96</v>
      </c>
      <c r="I42" s="278">
        <v>99</v>
      </c>
      <c r="J42" s="278">
        <v>101</v>
      </c>
      <c r="K42" s="276">
        <v>97</v>
      </c>
      <c r="L42" s="276">
        <v>92</v>
      </c>
      <c r="M42" s="276">
        <v>23.307189999999999</v>
      </c>
    </row>
    <row r="43" spans="1:13">
      <c r="A43" s="267">
        <v>33</v>
      </c>
      <c r="B43" s="276" t="s">
        <v>49</v>
      </c>
      <c r="C43" s="277">
        <v>95.25</v>
      </c>
      <c r="D43" s="278">
        <v>95.600000000000009</v>
      </c>
      <c r="E43" s="278">
        <v>94.450000000000017</v>
      </c>
      <c r="F43" s="278">
        <v>93.65</v>
      </c>
      <c r="G43" s="278">
        <v>92.500000000000014</v>
      </c>
      <c r="H43" s="278">
        <v>96.40000000000002</v>
      </c>
      <c r="I43" s="278">
        <v>97.550000000000026</v>
      </c>
      <c r="J43" s="278">
        <v>98.350000000000023</v>
      </c>
      <c r="K43" s="276">
        <v>96.75</v>
      </c>
      <c r="L43" s="276">
        <v>94.8</v>
      </c>
      <c r="M43" s="276">
        <v>185.50355999999999</v>
      </c>
    </row>
    <row r="44" spans="1:13">
      <c r="A44" s="267">
        <v>34</v>
      </c>
      <c r="B44" s="276" t="s">
        <v>51</v>
      </c>
      <c r="C44" s="277">
        <v>2648.25</v>
      </c>
      <c r="D44" s="278">
        <v>2639.75</v>
      </c>
      <c r="E44" s="278">
        <v>2621.5</v>
      </c>
      <c r="F44" s="278">
        <v>2594.75</v>
      </c>
      <c r="G44" s="278">
        <v>2576.5</v>
      </c>
      <c r="H44" s="278">
        <v>2666.5</v>
      </c>
      <c r="I44" s="278">
        <v>2684.75</v>
      </c>
      <c r="J44" s="278">
        <v>2711.5</v>
      </c>
      <c r="K44" s="276">
        <v>2658</v>
      </c>
      <c r="L44" s="276">
        <v>2613</v>
      </c>
      <c r="M44" s="276">
        <v>11.43202</v>
      </c>
    </row>
    <row r="45" spans="1:13">
      <c r="A45" s="267">
        <v>35</v>
      </c>
      <c r="B45" s="276" t="s">
        <v>307</v>
      </c>
      <c r="C45" s="277">
        <v>165.5</v>
      </c>
      <c r="D45" s="278">
        <v>166.5</v>
      </c>
      <c r="E45" s="278">
        <v>162</v>
      </c>
      <c r="F45" s="278">
        <v>158.5</v>
      </c>
      <c r="G45" s="278">
        <v>154</v>
      </c>
      <c r="H45" s="278">
        <v>170</v>
      </c>
      <c r="I45" s="278">
        <v>174.5</v>
      </c>
      <c r="J45" s="278">
        <v>178</v>
      </c>
      <c r="K45" s="276">
        <v>171</v>
      </c>
      <c r="L45" s="276">
        <v>163</v>
      </c>
      <c r="M45" s="276">
        <v>0.93493000000000004</v>
      </c>
    </row>
    <row r="46" spans="1:13">
      <c r="A46" s="267">
        <v>36</v>
      </c>
      <c r="B46" s="276" t="s">
        <v>309</v>
      </c>
      <c r="C46" s="277">
        <v>1586.4</v>
      </c>
      <c r="D46" s="278">
        <v>1597.9833333333333</v>
      </c>
      <c r="E46" s="278">
        <v>1561.4166666666667</v>
      </c>
      <c r="F46" s="278">
        <v>1536.4333333333334</v>
      </c>
      <c r="G46" s="278">
        <v>1499.8666666666668</v>
      </c>
      <c r="H46" s="278">
        <v>1622.9666666666667</v>
      </c>
      <c r="I46" s="278">
        <v>1659.5333333333333</v>
      </c>
      <c r="J46" s="278">
        <v>1684.5166666666667</v>
      </c>
      <c r="K46" s="276">
        <v>1634.55</v>
      </c>
      <c r="L46" s="276">
        <v>1573</v>
      </c>
      <c r="M46" s="276">
        <v>1.6656500000000001</v>
      </c>
    </row>
    <row r="47" spans="1:13">
      <c r="A47" s="267">
        <v>37</v>
      </c>
      <c r="B47" s="276" t="s">
        <v>308</v>
      </c>
      <c r="C47" s="277">
        <v>4319.8500000000004</v>
      </c>
      <c r="D47" s="278">
        <v>4349.6166666666668</v>
      </c>
      <c r="E47" s="278">
        <v>4280.2333333333336</v>
      </c>
      <c r="F47" s="278">
        <v>4240.6166666666668</v>
      </c>
      <c r="G47" s="278">
        <v>4171.2333333333336</v>
      </c>
      <c r="H47" s="278">
        <v>4389.2333333333336</v>
      </c>
      <c r="I47" s="278">
        <v>4458.6166666666668</v>
      </c>
      <c r="J47" s="278">
        <v>4498.2333333333336</v>
      </c>
      <c r="K47" s="276">
        <v>4419</v>
      </c>
      <c r="L47" s="276">
        <v>4310</v>
      </c>
      <c r="M47" s="276">
        <v>0.77054999999999996</v>
      </c>
    </row>
    <row r="48" spans="1:13">
      <c r="A48" s="267">
        <v>38</v>
      </c>
      <c r="B48" s="276" t="s">
        <v>310</v>
      </c>
      <c r="C48" s="277">
        <v>6501.8</v>
      </c>
      <c r="D48" s="278">
        <v>6557.9333333333334</v>
      </c>
      <c r="E48" s="278">
        <v>6415.8666666666668</v>
      </c>
      <c r="F48" s="278">
        <v>6329.9333333333334</v>
      </c>
      <c r="G48" s="278">
        <v>6187.8666666666668</v>
      </c>
      <c r="H48" s="278">
        <v>6643.8666666666668</v>
      </c>
      <c r="I48" s="278">
        <v>6785.9333333333343</v>
      </c>
      <c r="J48" s="278">
        <v>6871.8666666666668</v>
      </c>
      <c r="K48" s="276">
        <v>6700</v>
      </c>
      <c r="L48" s="276">
        <v>6472</v>
      </c>
      <c r="M48" s="276">
        <v>0.39506999999999998</v>
      </c>
    </row>
    <row r="49" spans="1:13">
      <c r="A49" s="267">
        <v>39</v>
      </c>
      <c r="B49" s="276" t="s">
        <v>226</v>
      </c>
      <c r="C49" s="277">
        <v>867.85</v>
      </c>
      <c r="D49" s="278">
        <v>866.98333333333323</v>
      </c>
      <c r="E49" s="278">
        <v>853.96666666666647</v>
      </c>
      <c r="F49" s="278">
        <v>840.08333333333326</v>
      </c>
      <c r="G49" s="278">
        <v>827.06666666666649</v>
      </c>
      <c r="H49" s="278">
        <v>880.86666666666645</v>
      </c>
      <c r="I49" s="278">
        <v>893.8833333333331</v>
      </c>
      <c r="J49" s="278">
        <v>907.76666666666642</v>
      </c>
      <c r="K49" s="276">
        <v>880</v>
      </c>
      <c r="L49" s="276">
        <v>853.1</v>
      </c>
      <c r="M49" s="276">
        <v>7.9347899999999996</v>
      </c>
    </row>
    <row r="50" spans="1:13">
      <c r="A50" s="267">
        <v>40</v>
      </c>
      <c r="B50" s="276" t="s">
        <v>53</v>
      </c>
      <c r="C50" s="277">
        <v>909</v>
      </c>
      <c r="D50" s="278">
        <v>899.75</v>
      </c>
      <c r="E50" s="278">
        <v>887.5</v>
      </c>
      <c r="F50" s="278">
        <v>866</v>
      </c>
      <c r="G50" s="278">
        <v>853.75</v>
      </c>
      <c r="H50" s="278">
        <v>921.25</v>
      </c>
      <c r="I50" s="278">
        <v>933.5</v>
      </c>
      <c r="J50" s="278">
        <v>955</v>
      </c>
      <c r="K50" s="276">
        <v>912</v>
      </c>
      <c r="L50" s="276">
        <v>878.25</v>
      </c>
      <c r="M50" s="276">
        <v>41.766629999999999</v>
      </c>
    </row>
    <row r="51" spans="1:13">
      <c r="A51" s="267">
        <v>41</v>
      </c>
      <c r="B51" s="276" t="s">
        <v>311</v>
      </c>
      <c r="C51" s="277">
        <v>514.95000000000005</v>
      </c>
      <c r="D51" s="278">
        <v>515.75</v>
      </c>
      <c r="E51" s="278">
        <v>509.20000000000005</v>
      </c>
      <c r="F51" s="278">
        <v>503.45000000000005</v>
      </c>
      <c r="G51" s="278">
        <v>496.90000000000009</v>
      </c>
      <c r="H51" s="278">
        <v>521.5</v>
      </c>
      <c r="I51" s="278">
        <v>528.04999999999995</v>
      </c>
      <c r="J51" s="278">
        <v>533.79999999999995</v>
      </c>
      <c r="K51" s="276">
        <v>522.29999999999995</v>
      </c>
      <c r="L51" s="276">
        <v>510</v>
      </c>
      <c r="M51" s="276">
        <v>3.1338499999999998</v>
      </c>
    </row>
    <row r="52" spans="1:13">
      <c r="A52" s="267">
        <v>42</v>
      </c>
      <c r="B52" s="276" t="s">
        <v>55</v>
      </c>
      <c r="C52" s="277">
        <v>610.20000000000005</v>
      </c>
      <c r="D52" s="278">
        <v>606.11666666666667</v>
      </c>
      <c r="E52" s="278">
        <v>598.23333333333335</v>
      </c>
      <c r="F52" s="278">
        <v>586.26666666666665</v>
      </c>
      <c r="G52" s="278">
        <v>578.38333333333333</v>
      </c>
      <c r="H52" s="278">
        <v>618.08333333333337</v>
      </c>
      <c r="I52" s="278">
        <v>625.96666666666681</v>
      </c>
      <c r="J52" s="278">
        <v>637.93333333333339</v>
      </c>
      <c r="K52" s="276">
        <v>614</v>
      </c>
      <c r="L52" s="276">
        <v>594.15</v>
      </c>
      <c r="M52" s="276">
        <v>154.88083</v>
      </c>
    </row>
    <row r="53" spans="1:13">
      <c r="A53" s="267">
        <v>43</v>
      </c>
      <c r="B53" s="276" t="s">
        <v>56</v>
      </c>
      <c r="C53" s="277">
        <v>3374.75</v>
      </c>
      <c r="D53" s="278">
        <v>3371.4500000000003</v>
      </c>
      <c r="E53" s="278">
        <v>3319.3500000000004</v>
      </c>
      <c r="F53" s="278">
        <v>3263.9500000000003</v>
      </c>
      <c r="G53" s="278">
        <v>3211.8500000000004</v>
      </c>
      <c r="H53" s="278">
        <v>3426.8500000000004</v>
      </c>
      <c r="I53" s="278">
        <v>3478.95</v>
      </c>
      <c r="J53" s="278">
        <v>3534.3500000000004</v>
      </c>
      <c r="K53" s="276">
        <v>3423.55</v>
      </c>
      <c r="L53" s="276">
        <v>3316.05</v>
      </c>
      <c r="M53" s="276">
        <v>15.676360000000001</v>
      </c>
    </row>
    <row r="54" spans="1:13">
      <c r="A54" s="267">
        <v>44</v>
      </c>
      <c r="B54" s="276" t="s">
        <v>315</v>
      </c>
      <c r="C54" s="277">
        <v>212.9</v>
      </c>
      <c r="D54" s="278">
        <v>214.6</v>
      </c>
      <c r="E54" s="278">
        <v>209.29999999999998</v>
      </c>
      <c r="F54" s="278">
        <v>205.7</v>
      </c>
      <c r="G54" s="278">
        <v>200.39999999999998</v>
      </c>
      <c r="H54" s="278">
        <v>218.2</v>
      </c>
      <c r="I54" s="278">
        <v>223.5</v>
      </c>
      <c r="J54" s="278">
        <v>227.1</v>
      </c>
      <c r="K54" s="276">
        <v>219.9</v>
      </c>
      <c r="L54" s="276">
        <v>211</v>
      </c>
      <c r="M54" s="276">
        <v>2.7506900000000001</v>
      </c>
    </row>
    <row r="55" spans="1:13">
      <c r="A55" s="267">
        <v>45</v>
      </c>
      <c r="B55" s="276" t="s">
        <v>316</v>
      </c>
      <c r="C55" s="277">
        <v>611.1</v>
      </c>
      <c r="D55" s="278">
        <v>613.1</v>
      </c>
      <c r="E55" s="278">
        <v>603.20000000000005</v>
      </c>
      <c r="F55" s="278">
        <v>595.30000000000007</v>
      </c>
      <c r="G55" s="278">
        <v>585.40000000000009</v>
      </c>
      <c r="H55" s="278">
        <v>621</v>
      </c>
      <c r="I55" s="278">
        <v>630.89999999999986</v>
      </c>
      <c r="J55" s="278">
        <v>638.79999999999995</v>
      </c>
      <c r="K55" s="276">
        <v>623</v>
      </c>
      <c r="L55" s="276">
        <v>605.20000000000005</v>
      </c>
      <c r="M55" s="276">
        <v>0.96860999999999997</v>
      </c>
    </row>
    <row r="56" spans="1:13">
      <c r="A56" s="267">
        <v>46</v>
      </c>
      <c r="B56" s="276" t="s">
        <v>58</v>
      </c>
      <c r="C56" s="277">
        <v>8992.5499999999993</v>
      </c>
      <c r="D56" s="278">
        <v>9026.8666666666668</v>
      </c>
      <c r="E56" s="278">
        <v>8929.7833333333328</v>
      </c>
      <c r="F56" s="278">
        <v>8867.0166666666664</v>
      </c>
      <c r="G56" s="278">
        <v>8769.9333333333325</v>
      </c>
      <c r="H56" s="278">
        <v>9089.6333333333332</v>
      </c>
      <c r="I56" s="278">
        <v>9186.7166666666653</v>
      </c>
      <c r="J56" s="278">
        <v>9249.4833333333336</v>
      </c>
      <c r="K56" s="276">
        <v>9123.9500000000007</v>
      </c>
      <c r="L56" s="276">
        <v>8964.1</v>
      </c>
      <c r="M56" s="276">
        <v>4.9839700000000002</v>
      </c>
    </row>
    <row r="57" spans="1:13">
      <c r="A57" s="267">
        <v>47</v>
      </c>
      <c r="B57" s="276" t="s">
        <v>232</v>
      </c>
      <c r="C57" s="277">
        <v>3073.05</v>
      </c>
      <c r="D57" s="278">
        <v>3078.6833333333329</v>
      </c>
      <c r="E57" s="278">
        <v>3046.4166666666661</v>
      </c>
      <c r="F57" s="278">
        <v>3019.7833333333333</v>
      </c>
      <c r="G57" s="278">
        <v>2987.5166666666664</v>
      </c>
      <c r="H57" s="278">
        <v>3105.3166666666657</v>
      </c>
      <c r="I57" s="278">
        <v>3137.583333333333</v>
      </c>
      <c r="J57" s="278">
        <v>3164.2166666666653</v>
      </c>
      <c r="K57" s="276">
        <v>3110.95</v>
      </c>
      <c r="L57" s="276">
        <v>3052.05</v>
      </c>
      <c r="M57" s="276">
        <v>0.25067</v>
      </c>
    </row>
    <row r="58" spans="1:13">
      <c r="A58" s="267">
        <v>48</v>
      </c>
      <c r="B58" s="276" t="s">
        <v>59</v>
      </c>
      <c r="C58" s="277">
        <v>5184.8999999999996</v>
      </c>
      <c r="D58" s="278">
        <v>5169.95</v>
      </c>
      <c r="E58" s="278">
        <v>5120.95</v>
      </c>
      <c r="F58" s="278">
        <v>5057</v>
      </c>
      <c r="G58" s="278">
        <v>5008</v>
      </c>
      <c r="H58" s="278">
        <v>5233.8999999999996</v>
      </c>
      <c r="I58" s="278">
        <v>5282.9</v>
      </c>
      <c r="J58" s="278">
        <v>5346.8499999999995</v>
      </c>
      <c r="K58" s="276">
        <v>5218.95</v>
      </c>
      <c r="L58" s="276">
        <v>5106</v>
      </c>
      <c r="M58" s="276">
        <v>26.255590000000002</v>
      </c>
    </row>
    <row r="59" spans="1:13">
      <c r="A59" s="267">
        <v>49</v>
      </c>
      <c r="B59" s="276" t="s">
        <v>60</v>
      </c>
      <c r="C59" s="277">
        <v>1555.8</v>
      </c>
      <c r="D59" s="278">
        <v>1563.8999999999999</v>
      </c>
      <c r="E59" s="278">
        <v>1544.1499999999996</v>
      </c>
      <c r="F59" s="278">
        <v>1532.4999999999998</v>
      </c>
      <c r="G59" s="278">
        <v>1512.7499999999995</v>
      </c>
      <c r="H59" s="278">
        <v>1575.5499999999997</v>
      </c>
      <c r="I59" s="278">
        <v>1595.3000000000002</v>
      </c>
      <c r="J59" s="278">
        <v>1606.9499999999998</v>
      </c>
      <c r="K59" s="276">
        <v>1583.65</v>
      </c>
      <c r="L59" s="276">
        <v>1552.25</v>
      </c>
      <c r="M59" s="276">
        <v>3.1983799999999998</v>
      </c>
    </row>
    <row r="60" spans="1:13" ht="12" customHeight="1">
      <c r="A60" s="267">
        <v>50</v>
      </c>
      <c r="B60" s="276" t="s">
        <v>317</v>
      </c>
      <c r="C60" s="277">
        <v>116.15</v>
      </c>
      <c r="D60" s="278">
        <v>116.31666666666666</v>
      </c>
      <c r="E60" s="278">
        <v>114.83333333333333</v>
      </c>
      <c r="F60" s="278">
        <v>113.51666666666667</v>
      </c>
      <c r="G60" s="278">
        <v>112.03333333333333</v>
      </c>
      <c r="H60" s="278">
        <v>117.63333333333333</v>
      </c>
      <c r="I60" s="278">
        <v>119.11666666666667</v>
      </c>
      <c r="J60" s="278">
        <v>120.43333333333332</v>
      </c>
      <c r="K60" s="276">
        <v>117.8</v>
      </c>
      <c r="L60" s="276">
        <v>115</v>
      </c>
      <c r="M60" s="276">
        <v>2.4117000000000002</v>
      </c>
    </row>
    <row r="61" spans="1:13">
      <c r="A61" s="267">
        <v>51</v>
      </c>
      <c r="B61" s="276" t="s">
        <v>318</v>
      </c>
      <c r="C61" s="277">
        <v>175.3</v>
      </c>
      <c r="D61" s="278">
        <v>175.68333333333331</v>
      </c>
      <c r="E61" s="278">
        <v>171.76666666666662</v>
      </c>
      <c r="F61" s="278">
        <v>168.23333333333332</v>
      </c>
      <c r="G61" s="278">
        <v>164.31666666666663</v>
      </c>
      <c r="H61" s="278">
        <v>179.21666666666661</v>
      </c>
      <c r="I61" s="278">
        <v>183.1333333333333</v>
      </c>
      <c r="J61" s="278">
        <v>186.6666666666666</v>
      </c>
      <c r="K61" s="276">
        <v>179.6</v>
      </c>
      <c r="L61" s="276">
        <v>172.15</v>
      </c>
      <c r="M61" s="276">
        <v>11.95635</v>
      </c>
    </row>
    <row r="62" spans="1:13">
      <c r="A62" s="267">
        <v>52</v>
      </c>
      <c r="B62" s="276" t="s">
        <v>233</v>
      </c>
      <c r="C62" s="277">
        <v>398.15</v>
      </c>
      <c r="D62" s="278">
        <v>400.7</v>
      </c>
      <c r="E62" s="278">
        <v>392.4</v>
      </c>
      <c r="F62" s="278">
        <v>386.65</v>
      </c>
      <c r="G62" s="278">
        <v>378.34999999999997</v>
      </c>
      <c r="H62" s="278">
        <v>406.45</v>
      </c>
      <c r="I62" s="278">
        <v>414.75000000000006</v>
      </c>
      <c r="J62" s="278">
        <v>420.5</v>
      </c>
      <c r="K62" s="276">
        <v>409</v>
      </c>
      <c r="L62" s="276">
        <v>394.95</v>
      </c>
      <c r="M62" s="276">
        <v>52.556429999999999</v>
      </c>
    </row>
    <row r="63" spans="1:13">
      <c r="A63" s="267">
        <v>53</v>
      </c>
      <c r="B63" s="276" t="s">
        <v>61</v>
      </c>
      <c r="C63" s="277">
        <v>60.85</v>
      </c>
      <c r="D63" s="278">
        <v>61.566666666666663</v>
      </c>
      <c r="E63" s="278">
        <v>59.883333333333326</v>
      </c>
      <c r="F63" s="278">
        <v>58.916666666666664</v>
      </c>
      <c r="G63" s="278">
        <v>57.233333333333327</v>
      </c>
      <c r="H63" s="278">
        <v>62.533333333333324</v>
      </c>
      <c r="I63" s="278">
        <v>64.216666666666669</v>
      </c>
      <c r="J63" s="278">
        <v>65.183333333333323</v>
      </c>
      <c r="K63" s="276">
        <v>63.25</v>
      </c>
      <c r="L63" s="276">
        <v>60.6</v>
      </c>
      <c r="M63" s="276">
        <v>390.83562999999998</v>
      </c>
    </row>
    <row r="64" spans="1:13">
      <c r="A64" s="267">
        <v>54</v>
      </c>
      <c r="B64" s="276" t="s">
        <v>62</v>
      </c>
      <c r="C64" s="277">
        <v>48.9</v>
      </c>
      <c r="D64" s="278">
        <v>49.083333333333336</v>
      </c>
      <c r="E64" s="278">
        <v>48.416666666666671</v>
      </c>
      <c r="F64" s="278">
        <v>47.933333333333337</v>
      </c>
      <c r="G64" s="278">
        <v>47.266666666666673</v>
      </c>
      <c r="H64" s="278">
        <v>49.56666666666667</v>
      </c>
      <c r="I64" s="278">
        <v>50.233333333333341</v>
      </c>
      <c r="J64" s="278">
        <v>50.716666666666669</v>
      </c>
      <c r="K64" s="276">
        <v>49.75</v>
      </c>
      <c r="L64" s="276">
        <v>48.6</v>
      </c>
      <c r="M64" s="276">
        <v>26.88514</v>
      </c>
    </row>
    <row r="65" spans="1:13">
      <c r="A65" s="267">
        <v>55</v>
      </c>
      <c r="B65" s="276" t="s">
        <v>312</v>
      </c>
      <c r="C65" s="277">
        <v>1584.35</v>
      </c>
      <c r="D65" s="278">
        <v>1575.5666666666666</v>
      </c>
      <c r="E65" s="278">
        <v>1553.7333333333331</v>
      </c>
      <c r="F65" s="278">
        <v>1523.1166666666666</v>
      </c>
      <c r="G65" s="278">
        <v>1501.2833333333331</v>
      </c>
      <c r="H65" s="278">
        <v>1606.1833333333332</v>
      </c>
      <c r="I65" s="278">
        <v>1628.0166666666667</v>
      </c>
      <c r="J65" s="278">
        <v>1658.6333333333332</v>
      </c>
      <c r="K65" s="276">
        <v>1597.4</v>
      </c>
      <c r="L65" s="276">
        <v>1544.95</v>
      </c>
      <c r="M65" s="276">
        <v>0.12250999999999999</v>
      </c>
    </row>
    <row r="66" spans="1:13">
      <c r="A66" s="267">
        <v>56</v>
      </c>
      <c r="B66" s="276" t="s">
        <v>63</v>
      </c>
      <c r="C66" s="277">
        <v>1567.85</v>
      </c>
      <c r="D66" s="278">
        <v>1572.1666666666667</v>
      </c>
      <c r="E66" s="278">
        <v>1552.6833333333334</v>
      </c>
      <c r="F66" s="278">
        <v>1537.5166666666667</v>
      </c>
      <c r="G66" s="278">
        <v>1518.0333333333333</v>
      </c>
      <c r="H66" s="278">
        <v>1587.3333333333335</v>
      </c>
      <c r="I66" s="278">
        <v>1606.8166666666666</v>
      </c>
      <c r="J66" s="278">
        <v>1621.9833333333336</v>
      </c>
      <c r="K66" s="276">
        <v>1591.65</v>
      </c>
      <c r="L66" s="276">
        <v>1557</v>
      </c>
      <c r="M66" s="276">
        <v>3.9753500000000002</v>
      </c>
    </row>
    <row r="67" spans="1:13">
      <c r="A67" s="267">
        <v>57</v>
      </c>
      <c r="B67" s="276" t="s">
        <v>320</v>
      </c>
      <c r="C67" s="277">
        <v>5493.1</v>
      </c>
      <c r="D67" s="278">
        <v>5427.7</v>
      </c>
      <c r="E67" s="278">
        <v>5340.4</v>
      </c>
      <c r="F67" s="278">
        <v>5187.7</v>
      </c>
      <c r="G67" s="278">
        <v>5100.3999999999996</v>
      </c>
      <c r="H67" s="278">
        <v>5580.4</v>
      </c>
      <c r="I67" s="278">
        <v>5667.7000000000007</v>
      </c>
      <c r="J67" s="278">
        <v>5820.4</v>
      </c>
      <c r="K67" s="276">
        <v>5515</v>
      </c>
      <c r="L67" s="276">
        <v>5275</v>
      </c>
      <c r="M67" s="276">
        <v>0.56372</v>
      </c>
    </row>
    <row r="68" spans="1:13">
      <c r="A68" s="267">
        <v>58</v>
      </c>
      <c r="B68" s="276" t="s">
        <v>234</v>
      </c>
      <c r="C68" s="277">
        <v>1266.8</v>
      </c>
      <c r="D68" s="278">
        <v>1272.5</v>
      </c>
      <c r="E68" s="278">
        <v>1256.3</v>
      </c>
      <c r="F68" s="278">
        <v>1245.8</v>
      </c>
      <c r="G68" s="278">
        <v>1229.5999999999999</v>
      </c>
      <c r="H68" s="278">
        <v>1283</v>
      </c>
      <c r="I68" s="278">
        <v>1299.1999999999998</v>
      </c>
      <c r="J68" s="278">
        <v>1309.7</v>
      </c>
      <c r="K68" s="276">
        <v>1288.7</v>
      </c>
      <c r="L68" s="276">
        <v>1262</v>
      </c>
      <c r="M68" s="276">
        <v>0.34005999999999997</v>
      </c>
    </row>
    <row r="69" spans="1:13">
      <c r="A69" s="267">
        <v>59</v>
      </c>
      <c r="B69" s="276" t="s">
        <v>321</v>
      </c>
      <c r="C69" s="277">
        <v>329.05</v>
      </c>
      <c r="D69" s="278">
        <v>328.5</v>
      </c>
      <c r="E69" s="278">
        <v>325</v>
      </c>
      <c r="F69" s="278">
        <v>320.95</v>
      </c>
      <c r="G69" s="278">
        <v>317.45</v>
      </c>
      <c r="H69" s="278">
        <v>332.55</v>
      </c>
      <c r="I69" s="278">
        <v>336.05</v>
      </c>
      <c r="J69" s="278">
        <v>340.1</v>
      </c>
      <c r="K69" s="276">
        <v>332</v>
      </c>
      <c r="L69" s="276">
        <v>324.45</v>
      </c>
      <c r="M69" s="276">
        <v>1.9260999999999999</v>
      </c>
    </row>
    <row r="70" spans="1:13">
      <c r="A70" s="267">
        <v>60</v>
      </c>
      <c r="B70" s="276" t="s">
        <v>65</v>
      </c>
      <c r="C70" s="277">
        <v>114.9</v>
      </c>
      <c r="D70" s="278">
        <v>115.78333333333335</v>
      </c>
      <c r="E70" s="278">
        <v>113.41666666666669</v>
      </c>
      <c r="F70" s="278">
        <v>111.93333333333334</v>
      </c>
      <c r="G70" s="278">
        <v>109.56666666666668</v>
      </c>
      <c r="H70" s="278">
        <v>117.26666666666669</v>
      </c>
      <c r="I70" s="278">
        <v>119.63333333333334</v>
      </c>
      <c r="J70" s="278">
        <v>121.1166666666667</v>
      </c>
      <c r="K70" s="276">
        <v>118.15</v>
      </c>
      <c r="L70" s="276">
        <v>114.3</v>
      </c>
      <c r="M70" s="276">
        <v>94.187240000000003</v>
      </c>
    </row>
    <row r="71" spans="1:13">
      <c r="A71" s="267">
        <v>61</v>
      </c>
      <c r="B71" s="276" t="s">
        <v>313</v>
      </c>
      <c r="C71" s="277">
        <v>984.9</v>
      </c>
      <c r="D71" s="278">
        <v>1003.9666666666667</v>
      </c>
      <c r="E71" s="278">
        <v>954.93333333333339</v>
      </c>
      <c r="F71" s="278">
        <v>924.9666666666667</v>
      </c>
      <c r="G71" s="278">
        <v>875.93333333333339</v>
      </c>
      <c r="H71" s="278">
        <v>1033.9333333333334</v>
      </c>
      <c r="I71" s="278">
        <v>1082.9666666666667</v>
      </c>
      <c r="J71" s="278">
        <v>1112.9333333333334</v>
      </c>
      <c r="K71" s="276">
        <v>1053</v>
      </c>
      <c r="L71" s="276">
        <v>974</v>
      </c>
      <c r="M71" s="276">
        <v>43.88702</v>
      </c>
    </row>
    <row r="72" spans="1:13">
      <c r="A72" s="267">
        <v>62</v>
      </c>
      <c r="B72" s="276" t="s">
        <v>66</v>
      </c>
      <c r="C72" s="277">
        <v>731.05</v>
      </c>
      <c r="D72" s="278">
        <v>730.38333333333333</v>
      </c>
      <c r="E72" s="278">
        <v>722.31666666666661</v>
      </c>
      <c r="F72" s="278">
        <v>713.58333333333326</v>
      </c>
      <c r="G72" s="278">
        <v>705.51666666666654</v>
      </c>
      <c r="H72" s="278">
        <v>739.11666666666667</v>
      </c>
      <c r="I72" s="278">
        <v>747.18333333333351</v>
      </c>
      <c r="J72" s="278">
        <v>755.91666666666674</v>
      </c>
      <c r="K72" s="276">
        <v>738.45</v>
      </c>
      <c r="L72" s="276">
        <v>721.65</v>
      </c>
      <c r="M72" s="276">
        <v>9.92652</v>
      </c>
    </row>
    <row r="73" spans="1:13">
      <c r="A73" s="267">
        <v>63</v>
      </c>
      <c r="B73" s="276" t="s">
        <v>67</v>
      </c>
      <c r="C73" s="277">
        <v>526.6</v>
      </c>
      <c r="D73" s="278">
        <v>524.16666666666663</v>
      </c>
      <c r="E73" s="278">
        <v>507.43333333333328</v>
      </c>
      <c r="F73" s="278">
        <v>488.26666666666665</v>
      </c>
      <c r="G73" s="278">
        <v>471.5333333333333</v>
      </c>
      <c r="H73" s="278">
        <v>543.33333333333326</v>
      </c>
      <c r="I73" s="278">
        <v>560.06666666666661</v>
      </c>
      <c r="J73" s="278">
        <v>579.23333333333323</v>
      </c>
      <c r="K73" s="276">
        <v>540.9</v>
      </c>
      <c r="L73" s="276">
        <v>505</v>
      </c>
      <c r="M73" s="276">
        <v>45.67503</v>
      </c>
    </row>
    <row r="74" spans="1:13">
      <c r="A74" s="267">
        <v>64</v>
      </c>
      <c r="B74" s="276" t="s">
        <v>1045</v>
      </c>
      <c r="C74" s="277">
        <v>9295.7000000000007</v>
      </c>
      <c r="D74" s="278">
        <v>9370.75</v>
      </c>
      <c r="E74" s="278">
        <v>9184.9500000000007</v>
      </c>
      <c r="F74" s="278">
        <v>9074.2000000000007</v>
      </c>
      <c r="G74" s="278">
        <v>8888.4000000000015</v>
      </c>
      <c r="H74" s="278">
        <v>9481.5</v>
      </c>
      <c r="I74" s="278">
        <v>9667.2999999999993</v>
      </c>
      <c r="J74" s="278">
        <v>9778.0499999999993</v>
      </c>
      <c r="K74" s="276">
        <v>9556.5499999999993</v>
      </c>
      <c r="L74" s="276">
        <v>9260</v>
      </c>
      <c r="M74" s="276">
        <v>2.291E-2</v>
      </c>
    </row>
    <row r="75" spans="1:13">
      <c r="A75" s="267">
        <v>65</v>
      </c>
      <c r="B75" s="276" t="s">
        <v>69</v>
      </c>
      <c r="C75" s="277">
        <v>517.29999999999995</v>
      </c>
      <c r="D75" s="278">
        <v>516.91666666666663</v>
      </c>
      <c r="E75" s="278">
        <v>510.83333333333326</v>
      </c>
      <c r="F75" s="278">
        <v>504.36666666666662</v>
      </c>
      <c r="G75" s="278">
        <v>498.28333333333325</v>
      </c>
      <c r="H75" s="278">
        <v>523.38333333333321</v>
      </c>
      <c r="I75" s="278">
        <v>529.46666666666647</v>
      </c>
      <c r="J75" s="278">
        <v>535.93333333333328</v>
      </c>
      <c r="K75" s="276">
        <v>523</v>
      </c>
      <c r="L75" s="276">
        <v>510.45</v>
      </c>
      <c r="M75" s="276">
        <v>208.49597</v>
      </c>
    </row>
    <row r="76" spans="1:13" s="16" customFormat="1">
      <c r="A76" s="267">
        <v>66</v>
      </c>
      <c r="B76" s="276" t="s">
        <v>70</v>
      </c>
      <c r="C76" s="277">
        <v>33.799999999999997</v>
      </c>
      <c r="D76" s="278">
        <v>33.983333333333327</v>
      </c>
      <c r="E76" s="278">
        <v>33.416666666666657</v>
      </c>
      <c r="F76" s="278">
        <v>33.033333333333331</v>
      </c>
      <c r="G76" s="278">
        <v>32.466666666666661</v>
      </c>
      <c r="H76" s="278">
        <v>34.366666666666653</v>
      </c>
      <c r="I76" s="278">
        <v>34.93333333333333</v>
      </c>
      <c r="J76" s="278">
        <v>35.316666666666649</v>
      </c>
      <c r="K76" s="276">
        <v>34.549999999999997</v>
      </c>
      <c r="L76" s="276">
        <v>33.6</v>
      </c>
      <c r="M76" s="276">
        <v>290.09899999999999</v>
      </c>
    </row>
    <row r="77" spans="1:13" s="16" customFormat="1">
      <c r="A77" s="267">
        <v>67</v>
      </c>
      <c r="B77" s="276" t="s">
        <v>71</v>
      </c>
      <c r="C77" s="277">
        <v>481.95</v>
      </c>
      <c r="D77" s="278">
        <v>480.36666666666662</v>
      </c>
      <c r="E77" s="278">
        <v>474.48333333333323</v>
      </c>
      <c r="F77" s="278">
        <v>467.01666666666659</v>
      </c>
      <c r="G77" s="278">
        <v>461.13333333333321</v>
      </c>
      <c r="H77" s="278">
        <v>487.83333333333326</v>
      </c>
      <c r="I77" s="278">
        <v>493.71666666666658</v>
      </c>
      <c r="J77" s="278">
        <v>501.18333333333328</v>
      </c>
      <c r="K77" s="276">
        <v>486.25</v>
      </c>
      <c r="L77" s="276">
        <v>472.9</v>
      </c>
      <c r="M77" s="276">
        <v>25.111689999999999</v>
      </c>
    </row>
    <row r="78" spans="1:13" s="16" customFormat="1">
      <c r="A78" s="267">
        <v>68</v>
      </c>
      <c r="B78" s="276" t="s">
        <v>322</v>
      </c>
      <c r="C78" s="277">
        <v>701.95</v>
      </c>
      <c r="D78" s="278">
        <v>708.93333333333339</v>
      </c>
      <c r="E78" s="278">
        <v>693.01666666666677</v>
      </c>
      <c r="F78" s="278">
        <v>684.08333333333337</v>
      </c>
      <c r="G78" s="278">
        <v>668.16666666666674</v>
      </c>
      <c r="H78" s="278">
        <v>717.86666666666679</v>
      </c>
      <c r="I78" s="278">
        <v>733.7833333333333</v>
      </c>
      <c r="J78" s="278">
        <v>742.71666666666681</v>
      </c>
      <c r="K78" s="276">
        <v>724.85</v>
      </c>
      <c r="L78" s="276">
        <v>700</v>
      </c>
      <c r="M78" s="276">
        <v>1.5482100000000001</v>
      </c>
    </row>
    <row r="79" spans="1:13" s="16" customFormat="1">
      <c r="A79" s="267">
        <v>69</v>
      </c>
      <c r="B79" s="276" t="s">
        <v>324</v>
      </c>
      <c r="C79" s="277">
        <v>186.1</v>
      </c>
      <c r="D79" s="278">
        <v>183.78333333333333</v>
      </c>
      <c r="E79" s="278">
        <v>180.56666666666666</v>
      </c>
      <c r="F79" s="278">
        <v>175.03333333333333</v>
      </c>
      <c r="G79" s="278">
        <v>171.81666666666666</v>
      </c>
      <c r="H79" s="278">
        <v>189.31666666666666</v>
      </c>
      <c r="I79" s="278">
        <v>192.5333333333333</v>
      </c>
      <c r="J79" s="278">
        <v>198.06666666666666</v>
      </c>
      <c r="K79" s="276">
        <v>187</v>
      </c>
      <c r="L79" s="276">
        <v>178.25</v>
      </c>
      <c r="M79" s="276">
        <v>10.63278</v>
      </c>
    </row>
    <row r="80" spans="1:13" s="16" customFormat="1">
      <c r="A80" s="267">
        <v>70</v>
      </c>
      <c r="B80" s="276" t="s">
        <v>325</v>
      </c>
      <c r="C80" s="277">
        <v>3925.7</v>
      </c>
      <c r="D80" s="278">
        <v>3915.25</v>
      </c>
      <c r="E80" s="278">
        <v>3885.45</v>
      </c>
      <c r="F80" s="278">
        <v>3845.2</v>
      </c>
      <c r="G80" s="278">
        <v>3815.3999999999996</v>
      </c>
      <c r="H80" s="278">
        <v>3955.5</v>
      </c>
      <c r="I80" s="278">
        <v>3985.3</v>
      </c>
      <c r="J80" s="278">
        <v>4025.55</v>
      </c>
      <c r="K80" s="276">
        <v>3945.05</v>
      </c>
      <c r="L80" s="276">
        <v>3875</v>
      </c>
      <c r="M80" s="276">
        <v>0.58506999999999998</v>
      </c>
    </row>
    <row r="81" spans="1:13" s="16" customFormat="1">
      <c r="A81" s="267">
        <v>71</v>
      </c>
      <c r="B81" s="276" t="s">
        <v>326</v>
      </c>
      <c r="C81" s="277">
        <v>788.95</v>
      </c>
      <c r="D81" s="278">
        <v>795.31666666666661</v>
      </c>
      <c r="E81" s="278">
        <v>775.63333333333321</v>
      </c>
      <c r="F81" s="278">
        <v>762.31666666666661</v>
      </c>
      <c r="G81" s="278">
        <v>742.63333333333321</v>
      </c>
      <c r="H81" s="278">
        <v>808.63333333333321</v>
      </c>
      <c r="I81" s="278">
        <v>828.31666666666661</v>
      </c>
      <c r="J81" s="278">
        <v>841.63333333333321</v>
      </c>
      <c r="K81" s="276">
        <v>815</v>
      </c>
      <c r="L81" s="276">
        <v>782</v>
      </c>
      <c r="M81" s="276">
        <v>1.1638500000000001</v>
      </c>
    </row>
    <row r="82" spans="1:13" s="16" customFormat="1">
      <c r="A82" s="267">
        <v>72</v>
      </c>
      <c r="B82" s="276" t="s">
        <v>327</v>
      </c>
      <c r="C82" s="277">
        <v>74.8</v>
      </c>
      <c r="D82" s="278">
        <v>75.566666666666663</v>
      </c>
      <c r="E82" s="278">
        <v>73.23333333333332</v>
      </c>
      <c r="F82" s="278">
        <v>71.666666666666657</v>
      </c>
      <c r="G82" s="278">
        <v>69.333333333333314</v>
      </c>
      <c r="H82" s="278">
        <v>77.133333333333326</v>
      </c>
      <c r="I82" s="278">
        <v>79.466666666666669</v>
      </c>
      <c r="J82" s="278">
        <v>81.033333333333331</v>
      </c>
      <c r="K82" s="276">
        <v>77.900000000000006</v>
      </c>
      <c r="L82" s="276">
        <v>74</v>
      </c>
      <c r="M82" s="276">
        <v>20.05707</v>
      </c>
    </row>
    <row r="83" spans="1:13" s="16" customFormat="1">
      <c r="A83" s="267">
        <v>73</v>
      </c>
      <c r="B83" s="276" t="s">
        <v>72</v>
      </c>
      <c r="C83" s="277">
        <v>12686.3</v>
      </c>
      <c r="D83" s="278">
        <v>12745.583333333334</v>
      </c>
      <c r="E83" s="278">
        <v>12587.216666666667</v>
      </c>
      <c r="F83" s="278">
        <v>12488.133333333333</v>
      </c>
      <c r="G83" s="278">
        <v>12329.766666666666</v>
      </c>
      <c r="H83" s="278">
        <v>12844.666666666668</v>
      </c>
      <c r="I83" s="278">
        <v>13003.033333333333</v>
      </c>
      <c r="J83" s="278">
        <v>13102.116666666669</v>
      </c>
      <c r="K83" s="276">
        <v>12903.95</v>
      </c>
      <c r="L83" s="276">
        <v>12646.5</v>
      </c>
      <c r="M83" s="276">
        <v>0.46405999999999997</v>
      </c>
    </row>
    <row r="84" spans="1:13" s="16" customFormat="1">
      <c r="A84" s="267">
        <v>74</v>
      </c>
      <c r="B84" s="276" t="s">
        <v>74</v>
      </c>
      <c r="C84" s="277">
        <v>377.55</v>
      </c>
      <c r="D84" s="278">
        <v>378.11666666666662</v>
      </c>
      <c r="E84" s="278">
        <v>374.98333333333323</v>
      </c>
      <c r="F84" s="278">
        <v>372.41666666666663</v>
      </c>
      <c r="G84" s="278">
        <v>369.28333333333325</v>
      </c>
      <c r="H84" s="278">
        <v>380.68333333333322</v>
      </c>
      <c r="I84" s="278">
        <v>383.81666666666655</v>
      </c>
      <c r="J84" s="278">
        <v>386.38333333333321</v>
      </c>
      <c r="K84" s="276">
        <v>381.25</v>
      </c>
      <c r="L84" s="276">
        <v>375.55</v>
      </c>
      <c r="M84" s="276">
        <v>60.658859999999997</v>
      </c>
    </row>
    <row r="85" spans="1:13" s="16" customFormat="1">
      <c r="A85" s="267">
        <v>75</v>
      </c>
      <c r="B85" s="276" t="s">
        <v>328</v>
      </c>
      <c r="C85" s="277">
        <v>247.25</v>
      </c>
      <c r="D85" s="278">
        <v>244.88333333333333</v>
      </c>
      <c r="E85" s="278">
        <v>241.01666666666665</v>
      </c>
      <c r="F85" s="278">
        <v>234.78333333333333</v>
      </c>
      <c r="G85" s="278">
        <v>230.91666666666666</v>
      </c>
      <c r="H85" s="278">
        <v>251.11666666666665</v>
      </c>
      <c r="I85" s="278">
        <v>254.98333333333332</v>
      </c>
      <c r="J85" s="278">
        <v>261.21666666666664</v>
      </c>
      <c r="K85" s="276">
        <v>248.75</v>
      </c>
      <c r="L85" s="276">
        <v>238.65</v>
      </c>
      <c r="M85" s="276">
        <v>1.41516</v>
      </c>
    </row>
    <row r="86" spans="1:13" s="16" customFormat="1">
      <c r="A86" s="267">
        <v>76</v>
      </c>
      <c r="B86" s="276" t="s">
        <v>75</v>
      </c>
      <c r="C86" s="277">
        <v>3618.25</v>
      </c>
      <c r="D86" s="278">
        <v>3630.7333333333336</v>
      </c>
      <c r="E86" s="278">
        <v>3577.5666666666671</v>
      </c>
      <c r="F86" s="278">
        <v>3536.8833333333337</v>
      </c>
      <c r="G86" s="278">
        <v>3483.7166666666672</v>
      </c>
      <c r="H86" s="278">
        <v>3671.416666666667</v>
      </c>
      <c r="I86" s="278">
        <v>3724.583333333333</v>
      </c>
      <c r="J86" s="278">
        <v>3765.2666666666669</v>
      </c>
      <c r="K86" s="276">
        <v>3683.9</v>
      </c>
      <c r="L86" s="276">
        <v>3590.05</v>
      </c>
      <c r="M86" s="276">
        <v>5.7976700000000001</v>
      </c>
    </row>
    <row r="87" spans="1:13" s="16" customFormat="1">
      <c r="A87" s="267">
        <v>77</v>
      </c>
      <c r="B87" s="276" t="s">
        <v>314</v>
      </c>
      <c r="C87" s="277">
        <v>616.15</v>
      </c>
      <c r="D87" s="278">
        <v>618.76666666666665</v>
      </c>
      <c r="E87" s="278">
        <v>610.68333333333328</v>
      </c>
      <c r="F87" s="278">
        <v>605.21666666666658</v>
      </c>
      <c r="G87" s="278">
        <v>597.13333333333321</v>
      </c>
      <c r="H87" s="278">
        <v>624.23333333333335</v>
      </c>
      <c r="I87" s="278">
        <v>632.31666666666683</v>
      </c>
      <c r="J87" s="278">
        <v>637.78333333333342</v>
      </c>
      <c r="K87" s="276">
        <v>626.85</v>
      </c>
      <c r="L87" s="276">
        <v>613.29999999999995</v>
      </c>
      <c r="M87" s="276">
        <v>3.8197299999999998</v>
      </c>
    </row>
    <row r="88" spans="1:13" s="16" customFormat="1">
      <c r="A88" s="267">
        <v>78</v>
      </c>
      <c r="B88" s="276" t="s">
        <v>323</v>
      </c>
      <c r="C88" s="277">
        <v>254.7</v>
      </c>
      <c r="D88" s="278">
        <v>260.7166666666667</v>
      </c>
      <c r="E88" s="278">
        <v>245.43333333333339</v>
      </c>
      <c r="F88" s="278">
        <v>236.16666666666669</v>
      </c>
      <c r="G88" s="278">
        <v>220.88333333333338</v>
      </c>
      <c r="H88" s="278">
        <v>269.98333333333341</v>
      </c>
      <c r="I88" s="278">
        <v>285.26666666666671</v>
      </c>
      <c r="J88" s="278">
        <v>294.53333333333342</v>
      </c>
      <c r="K88" s="276">
        <v>276</v>
      </c>
      <c r="L88" s="276">
        <v>251.45</v>
      </c>
      <c r="M88" s="276">
        <v>38.277839999999998</v>
      </c>
    </row>
    <row r="89" spans="1:13" s="16" customFormat="1">
      <c r="A89" s="267">
        <v>79</v>
      </c>
      <c r="B89" s="276" t="s">
        <v>76</v>
      </c>
      <c r="C89" s="277">
        <v>489.5</v>
      </c>
      <c r="D89" s="278">
        <v>483.73333333333335</v>
      </c>
      <c r="E89" s="278">
        <v>475.76666666666671</v>
      </c>
      <c r="F89" s="278">
        <v>462.03333333333336</v>
      </c>
      <c r="G89" s="278">
        <v>454.06666666666672</v>
      </c>
      <c r="H89" s="278">
        <v>497.4666666666667</v>
      </c>
      <c r="I89" s="278">
        <v>505.43333333333339</v>
      </c>
      <c r="J89" s="278">
        <v>519.16666666666674</v>
      </c>
      <c r="K89" s="276">
        <v>491.7</v>
      </c>
      <c r="L89" s="276">
        <v>470</v>
      </c>
      <c r="M89" s="276">
        <v>52.548999999999999</v>
      </c>
    </row>
    <row r="90" spans="1:13" s="16" customFormat="1">
      <c r="A90" s="267">
        <v>80</v>
      </c>
      <c r="B90" s="276" t="s">
        <v>77</v>
      </c>
      <c r="C90" s="277">
        <v>120.75</v>
      </c>
      <c r="D90" s="278">
        <v>120.66666666666667</v>
      </c>
      <c r="E90" s="278">
        <v>118.58333333333334</v>
      </c>
      <c r="F90" s="278">
        <v>116.41666666666667</v>
      </c>
      <c r="G90" s="278">
        <v>114.33333333333334</v>
      </c>
      <c r="H90" s="278">
        <v>122.83333333333334</v>
      </c>
      <c r="I90" s="278">
        <v>124.91666666666669</v>
      </c>
      <c r="J90" s="278">
        <v>127.08333333333334</v>
      </c>
      <c r="K90" s="276">
        <v>122.75</v>
      </c>
      <c r="L90" s="276">
        <v>118.5</v>
      </c>
      <c r="M90" s="276">
        <v>160.40047000000001</v>
      </c>
    </row>
    <row r="91" spans="1:13" s="16" customFormat="1">
      <c r="A91" s="267">
        <v>81</v>
      </c>
      <c r="B91" s="276" t="s">
        <v>332</v>
      </c>
      <c r="C91" s="277">
        <v>487.3</v>
      </c>
      <c r="D91" s="278">
        <v>484.14999999999992</v>
      </c>
      <c r="E91" s="278">
        <v>479.29999999999984</v>
      </c>
      <c r="F91" s="278">
        <v>471.2999999999999</v>
      </c>
      <c r="G91" s="278">
        <v>466.44999999999982</v>
      </c>
      <c r="H91" s="278">
        <v>492.14999999999986</v>
      </c>
      <c r="I91" s="278">
        <v>496.99999999999989</v>
      </c>
      <c r="J91" s="278">
        <v>504.99999999999989</v>
      </c>
      <c r="K91" s="276">
        <v>489</v>
      </c>
      <c r="L91" s="276">
        <v>476.15</v>
      </c>
      <c r="M91" s="276">
        <v>2.4720800000000001</v>
      </c>
    </row>
    <row r="92" spans="1:13" s="16" customFormat="1">
      <c r="A92" s="267">
        <v>82</v>
      </c>
      <c r="B92" s="276" t="s">
        <v>333</v>
      </c>
      <c r="C92" s="277">
        <v>506.6</v>
      </c>
      <c r="D92" s="278">
        <v>508.60000000000008</v>
      </c>
      <c r="E92" s="278">
        <v>502.10000000000014</v>
      </c>
      <c r="F92" s="278">
        <v>497.60000000000008</v>
      </c>
      <c r="G92" s="278">
        <v>491.10000000000014</v>
      </c>
      <c r="H92" s="278">
        <v>513.10000000000014</v>
      </c>
      <c r="I92" s="278">
        <v>519.6</v>
      </c>
      <c r="J92" s="278">
        <v>524.10000000000014</v>
      </c>
      <c r="K92" s="276">
        <v>515.1</v>
      </c>
      <c r="L92" s="276">
        <v>504.1</v>
      </c>
      <c r="M92" s="276">
        <v>2.3526199999999999</v>
      </c>
    </row>
    <row r="93" spans="1:13" s="16" customFormat="1">
      <c r="A93" s="267">
        <v>83</v>
      </c>
      <c r="B93" s="276" t="s">
        <v>335</v>
      </c>
      <c r="C93" s="277">
        <v>387.25</v>
      </c>
      <c r="D93" s="278">
        <v>383.75</v>
      </c>
      <c r="E93" s="278">
        <v>379.5</v>
      </c>
      <c r="F93" s="278">
        <v>371.75</v>
      </c>
      <c r="G93" s="278">
        <v>367.5</v>
      </c>
      <c r="H93" s="278">
        <v>391.5</v>
      </c>
      <c r="I93" s="278">
        <v>395.75</v>
      </c>
      <c r="J93" s="278">
        <v>403.5</v>
      </c>
      <c r="K93" s="276">
        <v>388</v>
      </c>
      <c r="L93" s="276">
        <v>376</v>
      </c>
      <c r="M93" s="276">
        <v>1.3515299999999999</v>
      </c>
    </row>
    <row r="94" spans="1:13" s="16" customFormat="1">
      <c r="A94" s="267">
        <v>84</v>
      </c>
      <c r="B94" s="276" t="s">
        <v>329</v>
      </c>
      <c r="C94" s="277">
        <v>517.1</v>
      </c>
      <c r="D94" s="278">
        <v>519.51666666666665</v>
      </c>
      <c r="E94" s="278">
        <v>512.0333333333333</v>
      </c>
      <c r="F94" s="278">
        <v>506.9666666666667</v>
      </c>
      <c r="G94" s="278">
        <v>499.48333333333335</v>
      </c>
      <c r="H94" s="278">
        <v>524.58333333333326</v>
      </c>
      <c r="I94" s="278">
        <v>532.06666666666661</v>
      </c>
      <c r="J94" s="278">
        <v>537.13333333333321</v>
      </c>
      <c r="K94" s="276">
        <v>527</v>
      </c>
      <c r="L94" s="276">
        <v>514.45000000000005</v>
      </c>
      <c r="M94" s="276">
        <v>1.17197</v>
      </c>
    </row>
    <row r="95" spans="1:13" s="16" customFormat="1">
      <c r="A95" s="267">
        <v>85</v>
      </c>
      <c r="B95" s="276" t="s">
        <v>78</v>
      </c>
      <c r="C95" s="277">
        <v>124.4</v>
      </c>
      <c r="D95" s="278">
        <v>124.76666666666667</v>
      </c>
      <c r="E95" s="278">
        <v>123.63333333333333</v>
      </c>
      <c r="F95" s="278">
        <v>122.86666666666666</v>
      </c>
      <c r="G95" s="278">
        <v>121.73333333333332</v>
      </c>
      <c r="H95" s="278">
        <v>125.53333333333333</v>
      </c>
      <c r="I95" s="278">
        <v>126.66666666666669</v>
      </c>
      <c r="J95" s="278">
        <v>127.43333333333334</v>
      </c>
      <c r="K95" s="276">
        <v>125.9</v>
      </c>
      <c r="L95" s="276">
        <v>124</v>
      </c>
      <c r="M95" s="276">
        <v>8.3804599999999994</v>
      </c>
    </row>
    <row r="96" spans="1:13" s="16" customFormat="1">
      <c r="A96" s="267">
        <v>86</v>
      </c>
      <c r="B96" s="276" t="s">
        <v>330</v>
      </c>
      <c r="C96" s="277">
        <v>263.8</v>
      </c>
      <c r="D96" s="278">
        <v>264.76666666666665</v>
      </c>
      <c r="E96" s="278">
        <v>262.0333333333333</v>
      </c>
      <c r="F96" s="278">
        <v>260.26666666666665</v>
      </c>
      <c r="G96" s="278">
        <v>257.5333333333333</v>
      </c>
      <c r="H96" s="278">
        <v>266.5333333333333</v>
      </c>
      <c r="I96" s="278">
        <v>269.26666666666665</v>
      </c>
      <c r="J96" s="278">
        <v>271.0333333333333</v>
      </c>
      <c r="K96" s="276">
        <v>267.5</v>
      </c>
      <c r="L96" s="276">
        <v>263</v>
      </c>
      <c r="M96" s="276">
        <v>0.78595000000000004</v>
      </c>
    </row>
    <row r="97" spans="1:13" s="16" customFormat="1">
      <c r="A97" s="267">
        <v>87</v>
      </c>
      <c r="B97" s="276" t="s">
        <v>338</v>
      </c>
      <c r="C97" s="277">
        <v>517.85</v>
      </c>
      <c r="D97" s="278">
        <v>517.94999999999993</v>
      </c>
      <c r="E97" s="278">
        <v>513.04999999999984</v>
      </c>
      <c r="F97" s="278">
        <v>508.24999999999989</v>
      </c>
      <c r="G97" s="278">
        <v>503.3499999999998</v>
      </c>
      <c r="H97" s="278">
        <v>522.74999999999989</v>
      </c>
      <c r="I97" s="278">
        <v>527.65</v>
      </c>
      <c r="J97" s="278">
        <v>532.44999999999993</v>
      </c>
      <c r="K97" s="276">
        <v>522.85</v>
      </c>
      <c r="L97" s="276">
        <v>513.15</v>
      </c>
      <c r="M97" s="276">
        <v>5.5666200000000003</v>
      </c>
    </row>
    <row r="98" spans="1:13" s="16" customFormat="1">
      <c r="A98" s="267">
        <v>88</v>
      </c>
      <c r="B98" s="276" t="s">
        <v>336</v>
      </c>
      <c r="C98" s="277">
        <v>1060.4000000000001</v>
      </c>
      <c r="D98" s="278">
        <v>1065.3999999999999</v>
      </c>
      <c r="E98" s="278">
        <v>1046.7499999999998</v>
      </c>
      <c r="F98" s="278">
        <v>1033.0999999999999</v>
      </c>
      <c r="G98" s="278">
        <v>1014.4499999999998</v>
      </c>
      <c r="H98" s="278">
        <v>1079.0499999999997</v>
      </c>
      <c r="I98" s="278">
        <v>1097.6999999999998</v>
      </c>
      <c r="J98" s="278">
        <v>1111.3499999999997</v>
      </c>
      <c r="K98" s="276">
        <v>1084.05</v>
      </c>
      <c r="L98" s="276">
        <v>1051.75</v>
      </c>
      <c r="M98" s="276">
        <v>1.3585700000000001</v>
      </c>
    </row>
    <row r="99" spans="1:13" s="16" customFormat="1">
      <c r="A99" s="267">
        <v>89</v>
      </c>
      <c r="B99" s="276" t="s">
        <v>337</v>
      </c>
      <c r="C99" s="277">
        <v>13.85</v>
      </c>
      <c r="D99" s="278">
        <v>14.1</v>
      </c>
      <c r="E99" s="278">
        <v>13.5</v>
      </c>
      <c r="F99" s="278">
        <v>13.15</v>
      </c>
      <c r="G99" s="278">
        <v>12.55</v>
      </c>
      <c r="H99" s="278">
        <v>14.45</v>
      </c>
      <c r="I99" s="278">
        <v>15.049999999999997</v>
      </c>
      <c r="J99" s="278">
        <v>15.399999999999999</v>
      </c>
      <c r="K99" s="276">
        <v>14.7</v>
      </c>
      <c r="L99" s="276">
        <v>13.75</v>
      </c>
      <c r="M99" s="276">
        <v>58.738349999999997</v>
      </c>
    </row>
    <row r="100" spans="1:13" s="16" customFormat="1">
      <c r="A100" s="267">
        <v>90</v>
      </c>
      <c r="B100" s="276" t="s">
        <v>339</v>
      </c>
      <c r="C100" s="277">
        <v>241</v>
      </c>
      <c r="D100" s="278">
        <v>239.20000000000002</v>
      </c>
      <c r="E100" s="278">
        <v>234.30000000000004</v>
      </c>
      <c r="F100" s="278">
        <v>227.60000000000002</v>
      </c>
      <c r="G100" s="278">
        <v>222.70000000000005</v>
      </c>
      <c r="H100" s="278">
        <v>245.90000000000003</v>
      </c>
      <c r="I100" s="278">
        <v>250.8</v>
      </c>
      <c r="J100" s="278">
        <v>257.5</v>
      </c>
      <c r="K100" s="276">
        <v>244.1</v>
      </c>
      <c r="L100" s="276">
        <v>232.5</v>
      </c>
      <c r="M100" s="276">
        <v>4.3210800000000003</v>
      </c>
    </row>
    <row r="101" spans="1:13">
      <c r="A101" s="267">
        <v>91</v>
      </c>
      <c r="B101" s="276" t="s">
        <v>80</v>
      </c>
      <c r="C101" s="277">
        <v>392.5</v>
      </c>
      <c r="D101" s="278">
        <v>393</v>
      </c>
      <c r="E101" s="278">
        <v>386.5</v>
      </c>
      <c r="F101" s="278">
        <v>380.5</v>
      </c>
      <c r="G101" s="278">
        <v>374</v>
      </c>
      <c r="H101" s="278">
        <v>399</v>
      </c>
      <c r="I101" s="278">
        <v>405.5</v>
      </c>
      <c r="J101" s="278">
        <v>411.5</v>
      </c>
      <c r="K101" s="276">
        <v>399.5</v>
      </c>
      <c r="L101" s="276">
        <v>387</v>
      </c>
      <c r="M101" s="276">
        <v>9.8583099999999995</v>
      </c>
    </row>
    <row r="102" spans="1:13">
      <c r="A102" s="267">
        <v>92</v>
      </c>
      <c r="B102" s="276" t="s">
        <v>340</v>
      </c>
      <c r="C102" s="277">
        <v>3439.15</v>
      </c>
      <c r="D102" s="278">
        <v>3417.6999999999994</v>
      </c>
      <c r="E102" s="278">
        <v>3280.3999999999987</v>
      </c>
      <c r="F102" s="278">
        <v>3121.6499999999992</v>
      </c>
      <c r="G102" s="278">
        <v>2984.3499999999985</v>
      </c>
      <c r="H102" s="278">
        <v>3576.4499999999989</v>
      </c>
      <c r="I102" s="278">
        <v>3713.7499999999991</v>
      </c>
      <c r="J102" s="278">
        <v>3872.4999999999991</v>
      </c>
      <c r="K102" s="276">
        <v>3555</v>
      </c>
      <c r="L102" s="276">
        <v>3258.95</v>
      </c>
      <c r="M102" s="276">
        <v>0.41632000000000002</v>
      </c>
    </row>
    <row r="103" spans="1:13">
      <c r="A103" s="267">
        <v>93</v>
      </c>
      <c r="B103" s="276" t="s">
        <v>81</v>
      </c>
      <c r="C103" s="277">
        <v>605.4</v>
      </c>
      <c r="D103" s="278">
        <v>605.01666666666677</v>
      </c>
      <c r="E103" s="278">
        <v>596.53333333333353</v>
      </c>
      <c r="F103" s="278">
        <v>587.66666666666674</v>
      </c>
      <c r="G103" s="278">
        <v>579.18333333333351</v>
      </c>
      <c r="H103" s="278">
        <v>613.88333333333355</v>
      </c>
      <c r="I103" s="278">
        <v>622.3666666666669</v>
      </c>
      <c r="J103" s="278">
        <v>631.23333333333358</v>
      </c>
      <c r="K103" s="276">
        <v>613.5</v>
      </c>
      <c r="L103" s="276">
        <v>596.15</v>
      </c>
      <c r="M103" s="276">
        <v>2.7150599999999998</v>
      </c>
    </row>
    <row r="104" spans="1:13">
      <c r="A104" s="267">
        <v>94</v>
      </c>
      <c r="B104" s="276" t="s">
        <v>334</v>
      </c>
      <c r="C104" s="277">
        <v>306.10000000000002</v>
      </c>
      <c r="D104" s="278">
        <v>308.36666666666667</v>
      </c>
      <c r="E104" s="278">
        <v>299.23333333333335</v>
      </c>
      <c r="F104" s="278">
        <v>292.36666666666667</v>
      </c>
      <c r="G104" s="278">
        <v>283.23333333333335</v>
      </c>
      <c r="H104" s="278">
        <v>315.23333333333335</v>
      </c>
      <c r="I104" s="278">
        <v>324.36666666666667</v>
      </c>
      <c r="J104" s="278">
        <v>331.23333333333335</v>
      </c>
      <c r="K104" s="276">
        <v>317.5</v>
      </c>
      <c r="L104" s="276">
        <v>301.5</v>
      </c>
      <c r="M104" s="276">
        <v>1.1402099999999999</v>
      </c>
    </row>
    <row r="105" spans="1:13">
      <c r="A105" s="267">
        <v>95</v>
      </c>
      <c r="B105" s="276" t="s">
        <v>342</v>
      </c>
      <c r="C105" s="277">
        <v>230.2</v>
      </c>
      <c r="D105" s="278">
        <v>228.95000000000002</v>
      </c>
      <c r="E105" s="278">
        <v>224.50000000000003</v>
      </c>
      <c r="F105" s="278">
        <v>218.8</v>
      </c>
      <c r="G105" s="278">
        <v>214.35000000000002</v>
      </c>
      <c r="H105" s="278">
        <v>234.65000000000003</v>
      </c>
      <c r="I105" s="278">
        <v>239.10000000000002</v>
      </c>
      <c r="J105" s="278">
        <v>244.80000000000004</v>
      </c>
      <c r="K105" s="276">
        <v>233.4</v>
      </c>
      <c r="L105" s="276">
        <v>223.25</v>
      </c>
      <c r="M105" s="276">
        <v>8.5485399999999991</v>
      </c>
    </row>
    <row r="106" spans="1:13">
      <c r="A106" s="267">
        <v>96</v>
      </c>
      <c r="B106" s="276" t="s">
        <v>343</v>
      </c>
      <c r="C106" s="277">
        <v>104.4</v>
      </c>
      <c r="D106" s="278">
        <v>103.39999999999999</v>
      </c>
      <c r="E106" s="278">
        <v>99.999999999999986</v>
      </c>
      <c r="F106" s="278">
        <v>95.6</v>
      </c>
      <c r="G106" s="278">
        <v>92.199999999999989</v>
      </c>
      <c r="H106" s="278">
        <v>107.79999999999998</v>
      </c>
      <c r="I106" s="278">
        <v>111.19999999999999</v>
      </c>
      <c r="J106" s="278">
        <v>115.59999999999998</v>
      </c>
      <c r="K106" s="276">
        <v>106.8</v>
      </c>
      <c r="L106" s="276">
        <v>99</v>
      </c>
      <c r="M106" s="276">
        <v>26.199069999999999</v>
      </c>
    </row>
    <row r="107" spans="1:13">
      <c r="A107" s="267">
        <v>97</v>
      </c>
      <c r="B107" s="276" t="s">
        <v>82</v>
      </c>
      <c r="C107" s="277">
        <v>376.35</v>
      </c>
      <c r="D107" s="278">
        <v>377.88333333333338</v>
      </c>
      <c r="E107" s="278">
        <v>372.71666666666675</v>
      </c>
      <c r="F107" s="278">
        <v>369.08333333333337</v>
      </c>
      <c r="G107" s="278">
        <v>363.91666666666674</v>
      </c>
      <c r="H107" s="278">
        <v>381.51666666666677</v>
      </c>
      <c r="I107" s="278">
        <v>386.68333333333339</v>
      </c>
      <c r="J107" s="278">
        <v>390.31666666666678</v>
      </c>
      <c r="K107" s="276">
        <v>383.05</v>
      </c>
      <c r="L107" s="276">
        <v>374.25</v>
      </c>
      <c r="M107" s="276">
        <v>30.98846</v>
      </c>
    </row>
    <row r="108" spans="1:13">
      <c r="A108" s="267">
        <v>98</v>
      </c>
      <c r="B108" s="284" t="s">
        <v>344</v>
      </c>
      <c r="C108" s="277">
        <v>538.45000000000005</v>
      </c>
      <c r="D108" s="278">
        <v>540.29999999999995</v>
      </c>
      <c r="E108" s="278">
        <v>530.69999999999993</v>
      </c>
      <c r="F108" s="278">
        <v>522.94999999999993</v>
      </c>
      <c r="G108" s="278">
        <v>513.34999999999991</v>
      </c>
      <c r="H108" s="278">
        <v>548.04999999999995</v>
      </c>
      <c r="I108" s="278">
        <v>557.64999999999986</v>
      </c>
      <c r="J108" s="278">
        <v>565.4</v>
      </c>
      <c r="K108" s="276">
        <v>549.9</v>
      </c>
      <c r="L108" s="276">
        <v>532.54999999999995</v>
      </c>
      <c r="M108" s="276">
        <v>1.88642</v>
      </c>
    </row>
    <row r="109" spans="1:13">
      <c r="A109" s="267">
        <v>99</v>
      </c>
      <c r="B109" s="276" t="s">
        <v>83</v>
      </c>
      <c r="C109" s="277">
        <v>833.2</v>
      </c>
      <c r="D109" s="278">
        <v>827.79999999999984</v>
      </c>
      <c r="E109" s="278">
        <v>820.6999999999997</v>
      </c>
      <c r="F109" s="278">
        <v>808.19999999999982</v>
      </c>
      <c r="G109" s="278">
        <v>801.09999999999968</v>
      </c>
      <c r="H109" s="278">
        <v>840.29999999999973</v>
      </c>
      <c r="I109" s="278">
        <v>847.39999999999986</v>
      </c>
      <c r="J109" s="278">
        <v>859.89999999999975</v>
      </c>
      <c r="K109" s="276">
        <v>834.9</v>
      </c>
      <c r="L109" s="276">
        <v>815.3</v>
      </c>
      <c r="M109" s="276">
        <v>72.945779999999999</v>
      </c>
    </row>
    <row r="110" spans="1:13">
      <c r="A110" s="267">
        <v>100</v>
      </c>
      <c r="B110" s="276" t="s">
        <v>84</v>
      </c>
      <c r="C110" s="277">
        <v>136.25</v>
      </c>
      <c r="D110" s="278">
        <v>136.98333333333335</v>
      </c>
      <c r="E110" s="278">
        <v>134.8666666666667</v>
      </c>
      <c r="F110" s="278">
        <v>133.48333333333335</v>
      </c>
      <c r="G110" s="278">
        <v>131.3666666666667</v>
      </c>
      <c r="H110" s="278">
        <v>138.3666666666667</v>
      </c>
      <c r="I110" s="278">
        <v>140.48333333333338</v>
      </c>
      <c r="J110" s="278">
        <v>141.8666666666667</v>
      </c>
      <c r="K110" s="276">
        <v>139.1</v>
      </c>
      <c r="L110" s="276">
        <v>135.6</v>
      </c>
      <c r="M110" s="276">
        <v>145.18171000000001</v>
      </c>
    </row>
    <row r="111" spans="1:13">
      <c r="A111" s="267">
        <v>101</v>
      </c>
      <c r="B111" s="276" t="s">
        <v>345</v>
      </c>
      <c r="C111" s="277">
        <v>352.15</v>
      </c>
      <c r="D111" s="278">
        <v>353.9666666666667</v>
      </c>
      <c r="E111" s="278">
        <v>348.43333333333339</v>
      </c>
      <c r="F111" s="278">
        <v>344.7166666666667</v>
      </c>
      <c r="G111" s="278">
        <v>339.18333333333339</v>
      </c>
      <c r="H111" s="278">
        <v>357.68333333333339</v>
      </c>
      <c r="I111" s="278">
        <v>363.2166666666667</v>
      </c>
      <c r="J111" s="278">
        <v>366.93333333333339</v>
      </c>
      <c r="K111" s="276">
        <v>359.5</v>
      </c>
      <c r="L111" s="276">
        <v>350.25</v>
      </c>
      <c r="M111" s="276">
        <v>2.9214600000000002</v>
      </c>
    </row>
    <row r="112" spans="1:13">
      <c r="A112" s="267">
        <v>102</v>
      </c>
      <c r="B112" s="276" t="s">
        <v>3634</v>
      </c>
      <c r="C112" s="277">
        <v>2652.55</v>
      </c>
      <c r="D112" s="278">
        <v>2643.2833333333333</v>
      </c>
      <c r="E112" s="278">
        <v>2599.5666666666666</v>
      </c>
      <c r="F112" s="278">
        <v>2546.5833333333335</v>
      </c>
      <c r="G112" s="278">
        <v>2502.8666666666668</v>
      </c>
      <c r="H112" s="278">
        <v>2696.2666666666664</v>
      </c>
      <c r="I112" s="278">
        <v>2739.9833333333327</v>
      </c>
      <c r="J112" s="278">
        <v>2792.9666666666662</v>
      </c>
      <c r="K112" s="276">
        <v>2687</v>
      </c>
      <c r="L112" s="276">
        <v>2590.3000000000002</v>
      </c>
      <c r="M112" s="276">
        <v>6.0217999999999998</v>
      </c>
    </row>
    <row r="113" spans="1:13">
      <c r="A113" s="267">
        <v>103</v>
      </c>
      <c r="B113" s="276" t="s">
        <v>85</v>
      </c>
      <c r="C113" s="277">
        <v>1568.85</v>
      </c>
      <c r="D113" s="278">
        <v>1567.0833333333333</v>
      </c>
      <c r="E113" s="278">
        <v>1554.8166666666666</v>
      </c>
      <c r="F113" s="278">
        <v>1540.7833333333333</v>
      </c>
      <c r="G113" s="278">
        <v>1528.5166666666667</v>
      </c>
      <c r="H113" s="278">
        <v>1581.1166666666666</v>
      </c>
      <c r="I113" s="278">
        <v>1593.3833333333334</v>
      </c>
      <c r="J113" s="278">
        <v>1607.4166666666665</v>
      </c>
      <c r="K113" s="276">
        <v>1579.35</v>
      </c>
      <c r="L113" s="276">
        <v>1553.05</v>
      </c>
      <c r="M113" s="276">
        <v>2.22933</v>
      </c>
    </row>
    <row r="114" spans="1:13">
      <c r="A114" s="267">
        <v>104</v>
      </c>
      <c r="B114" s="276" t="s">
        <v>86</v>
      </c>
      <c r="C114" s="277">
        <v>392.2</v>
      </c>
      <c r="D114" s="278">
        <v>392.84999999999997</v>
      </c>
      <c r="E114" s="278">
        <v>389.34999999999991</v>
      </c>
      <c r="F114" s="278">
        <v>386.49999999999994</v>
      </c>
      <c r="G114" s="278">
        <v>382.99999999999989</v>
      </c>
      <c r="H114" s="278">
        <v>395.69999999999993</v>
      </c>
      <c r="I114" s="278">
        <v>399.20000000000005</v>
      </c>
      <c r="J114" s="278">
        <v>402.04999999999995</v>
      </c>
      <c r="K114" s="276">
        <v>396.35</v>
      </c>
      <c r="L114" s="276">
        <v>390</v>
      </c>
      <c r="M114" s="276">
        <v>13.786009999999999</v>
      </c>
    </row>
    <row r="115" spans="1:13">
      <c r="A115" s="267">
        <v>105</v>
      </c>
      <c r="B115" s="276" t="s">
        <v>236</v>
      </c>
      <c r="C115" s="277">
        <v>802.1</v>
      </c>
      <c r="D115" s="278">
        <v>798.43333333333339</v>
      </c>
      <c r="E115" s="278">
        <v>789.66666666666674</v>
      </c>
      <c r="F115" s="278">
        <v>777.23333333333335</v>
      </c>
      <c r="G115" s="278">
        <v>768.4666666666667</v>
      </c>
      <c r="H115" s="278">
        <v>810.86666666666679</v>
      </c>
      <c r="I115" s="278">
        <v>819.63333333333344</v>
      </c>
      <c r="J115" s="278">
        <v>832.06666666666683</v>
      </c>
      <c r="K115" s="276">
        <v>807.2</v>
      </c>
      <c r="L115" s="276">
        <v>786</v>
      </c>
      <c r="M115" s="276">
        <v>3.1389999999999998</v>
      </c>
    </row>
    <row r="116" spans="1:13">
      <c r="A116" s="267">
        <v>106</v>
      </c>
      <c r="B116" s="276" t="s">
        <v>346</v>
      </c>
      <c r="C116" s="277">
        <v>777.85</v>
      </c>
      <c r="D116" s="278">
        <v>785.80000000000007</v>
      </c>
      <c r="E116" s="278">
        <v>762.15000000000009</v>
      </c>
      <c r="F116" s="278">
        <v>746.45</v>
      </c>
      <c r="G116" s="278">
        <v>722.80000000000007</v>
      </c>
      <c r="H116" s="278">
        <v>801.50000000000011</v>
      </c>
      <c r="I116" s="278">
        <v>825.15</v>
      </c>
      <c r="J116" s="278">
        <v>840.85000000000014</v>
      </c>
      <c r="K116" s="276">
        <v>809.45</v>
      </c>
      <c r="L116" s="276">
        <v>770.1</v>
      </c>
      <c r="M116" s="276">
        <v>1.8444100000000001</v>
      </c>
    </row>
    <row r="117" spans="1:13">
      <c r="A117" s="267">
        <v>107</v>
      </c>
      <c r="B117" s="276" t="s">
        <v>331</v>
      </c>
      <c r="C117" s="277">
        <v>1897.05</v>
      </c>
      <c r="D117" s="278">
        <v>1904.5666666666668</v>
      </c>
      <c r="E117" s="278">
        <v>1887.1333333333337</v>
      </c>
      <c r="F117" s="278">
        <v>1877.2166666666669</v>
      </c>
      <c r="G117" s="278">
        <v>1859.7833333333338</v>
      </c>
      <c r="H117" s="278">
        <v>1914.4833333333336</v>
      </c>
      <c r="I117" s="278">
        <v>1931.9166666666665</v>
      </c>
      <c r="J117" s="278">
        <v>1941.8333333333335</v>
      </c>
      <c r="K117" s="276">
        <v>1922</v>
      </c>
      <c r="L117" s="276">
        <v>1894.65</v>
      </c>
      <c r="M117" s="276">
        <v>0.10263</v>
      </c>
    </row>
    <row r="118" spans="1:13">
      <c r="A118" s="267">
        <v>108</v>
      </c>
      <c r="B118" s="276" t="s">
        <v>237</v>
      </c>
      <c r="C118" s="277">
        <v>356.35</v>
      </c>
      <c r="D118" s="278">
        <v>355.78333333333336</v>
      </c>
      <c r="E118" s="278">
        <v>352.01666666666671</v>
      </c>
      <c r="F118" s="278">
        <v>347.68333333333334</v>
      </c>
      <c r="G118" s="278">
        <v>343.91666666666669</v>
      </c>
      <c r="H118" s="278">
        <v>360.11666666666673</v>
      </c>
      <c r="I118" s="278">
        <v>363.88333333333338</v>
      </c>
      <c r="J118" s="278">
        <v>368.21666666666675</v>
      </c>
      <c r="K118" s="276">
        <v>359.55</v>
      </c>
      <c r="L118" s="276">
        <v>351.45</v>
      </c>
      <c r="M118" s="276">
        <v>12.35974</v>
      </c>
    </row>
    <row r="119" spans="1:13">
      <c r="A119" s="267">
        <v>109</v>
      </c>
      <c r="B119" s="276" t="s">
        <v>2995</v>
      </c>
      <c r="C119" s="277">
        <v>221.8</v>
      </c>
      <c r="D119" s="278">
        <v>223.43333333333331</v>
      </c>
      <c r="E119" s="278">
        <v>218.86666666666662</v>
      </c>
      <c r="F119" s="278">
        <v>215.93333333333331</v>
      </c>
      <c r="G119" s="278">
        <v>211.36666666666662</v>
      </c>
      <c r="H119" s="278">
        <v>226.36666666666662</v>
      </c>
      <c r="I119" s="278">
        <v>230.93333333333328</v>
      </c>
      <c r="J119" s="278">
        <v>233.86666666666662</v>
      </c>
      <c r="K119" s="276">
        <v>228</v>
      </c>
      <c r="L119" s="276">
        <v>220.5</v>
      </c>
      <c r="M119" s="276">
        <v>3.7029399999999999</v>
      </c>
    </row>
    <row r="120" spans="1:13">
      <c r="A120" s="267">
        <v>110</v>
      </c>
      <c r="B120" s="276" t="s">
        <v>235</v>
      </c>
      <c r="C120" s="277">
        <v>178.2</v>
      </c>
      <c r="D120" s="278">
        <v>178.96666666666667</v>
      </c>
      <c r="E120" s="278">
        <v>174.98333333333335</v>
      </c>
      <c r="F120" s="278">
        <v>171.76666666666668</v>
      </c>
      <c r="G120" s="278">
        <v>167.78333333333336</v>
      </c>
      <c r="H120" s="278">
        <v>182.18333333333334</v>
      </c>
      <c r="I120" s="278">
        <v>186.16666666666663</v>
      </c>
      <c r="J120" s="278">
        <v>189.38333333333333</v>
      </c>
      <c r="K120" s="276">
        <v>182.95</v>
      </c>
      <c r="L120" s="276">
        <v>175.75</v>
      </c>
      <c r="M120" s="276">
        <v>14.89723</v>
      </c>
    </row>
    <row r="121" spans="1:13">
      <c r="A121" s="267">
        <v>111</v>
      </c>
      <c r="B121" s="276" t="s">
        <v>87</v>
      </c>
      <c r="C121" s="277">
        <v>574.54999999999995</v>
      </c>
      <c r="D121" s="278">
        <v>579.79999999999995</v>
      </c>
      <c r="E121" s="278">
        <v>566.04999999999995</v>
      </c>
      <c r="F121" s="278">
        <v>557.54999999999995</v>
      </c>
      <c r="G121" s="278">
        <v>543.79999999999995</v>
      </c>
      <c r="H121" s="278">
        <v>588.29999999999995</v>
      </c>
      <c r="I121" s="278">
        <v>602.04999999999995</v>
      </c>
      <c r="J121" s="278">
        <v>610.54999999999995</v>
      </c>
      <c r="K121" s="276">
        <v>593.54999999999995</v>
      </c>
      <c r="L121" s="276">
        <v>571.29999999999995</v>
      </c>
      <c r="M121" s="276">
        <v>11.793340000000001</v>
      </c>
    </row>
    <row r="122" spans="1:13">
      <c r="A122" s="267">
        <v>112</v>
      </c>
      <c r="B122" s="276" t="s">
        <v>347</v>
      </c>
      <c r="C122" s="277">
        <v>508.55</v>
      </c>
      <c r="D122" s="278">
        <v>511.73333333333335</v>
      </c>
      <c r="E122" s="278">
        <v>502.56666666666672</v>
      </c>
      <c r="F122" s="278">
        <v>496.58333333333337</v>
      </c>
      <c r="G122" s="278">
        <v>487.41666666666674</v>
      </c>
      <c r="H122" s="278">
        <v>517.7166666666667</v>
      </c>
      <c r="I122" s="278">
        <v>526.88333333333321</v>
      </c>
      <c r="J122" s="278">
        <v>532.86666666666667</v>
      </c>
      <c r="K122" s="276">
        <v>520.9</v>
      </c>
      <c r="L122" s="276">
        <v>505.75</v>
      </c>
      <c r="M122" s="276">
        <v>3.0086599999999999</v>
      </c>
    </row>
    <row r="123" spans="1:13">
      <c r="A123" s="267">
        <v>113</v>
      </c>
      <c r="B123" s="276" t="s">
        <v>88</v>
      </c>
      <c r="C123" s="277">
        <v>514.54999999999995</v>
      </c>
      <c r="D123" s="278">
        <v>512.86666666666667</v>
      </c>
      <c r="E123" s="278">
        <v>509.98333333333335</v>
      </c>
      <c r="F123" s="278">
        <v>505.41666666666669</v>
      </c>
      <c r="G123" s="278">
        <v>502.53333333333336</v>
      </c>
      <c r="H123" s="278">
        <v>517.43333333333339</v>
      </c>
      <c r="I123" s="278">
        <v>520.31666666666683</v>
      </c>
      <c r="J123" s="278">
        <v>524.88333333333333</v>
      </c>
      <c r="K123" s="276">
        <v>515.75</v>
      </c>
      <c r="L123" s="276">
        <v>508.3</v>
      </c>
      <c r="M123" s="276">
        <v>28.943300000000001</v>
      </c>
    </row>
    <row r="124" spans="1:13">
      <c r="A124" s="267">
        <v>114</v>
      </c>
      <c r="B124" s="276" t="s">
        <v>238</v>
      </c>
      <c r="C124" s="277">
        <v>1026.3</v>
      </c>
      <c r="D124" s="278">
        <v>1034.7666666666667</v>
      </c>
      <c r="E124" s="278">
        <v>1006.5333333333333</v>
      </c>
      <c r="F124" s="278">
        <v>986.76666666666665</v>
      </c>
      <c r="G124" s="278">
        <v>958.5333333333333</v>
      </c>
      <c r="H124" s="278">
        <v>1054.5333333333333</v>
      </c>
      <c r="I124" s="278">
        <v>1082.7666666666664</v>
      </c>
      <c r="J124" s="278">
        <v>1102.5333333333333</v>
      </c>
      <c r="K124" s="276">
        <v>1063</v>
      </c>
      <c r="L124" s="276">
        <v>1015</v>
      </c>
      <c r="M124" s="276">
        <v>1.20764</v>
      </c>
    </row>
    <row r="125" spans="1:13">
      <c r="A125" s="267">
        <v>115</v>
      </c>
      <c r="B125" s="276" t="s">
        <v>348</v>
      </c>
      <c r="C125" s="277">
        <v>81.2</v>
      </c>
      <c r="D125" s="278">
        <v>81.683333333333337</v>
      </c>
      <c r="E125" s="278">
        <v>80.51666666666668</v>
      </c>
      <c r="F125" s="278">
        <v>79.833333333333343</v>
      </c>
      <c r="G125" s="278">
        <v>78.666666666666686</v>
      </c>
      <c r="H125" s="278">
        <v>82.366666666666674</v>
      </c>
      <c r="I125" s="278">
        <v>83.533333333333331</v>
      </c>
      <c r="J125" s="278">
        <v>84.216666666666669</v>
      </c>
      <c r="K125" s="276">
        <v>82.85</v>
      </c>
      <c r="L125" s="276">
        <v>81</v>
      </c>
      <c r="M125" s="276">
        <v>1.37646</v>
      </c>
    </row>
    <row r="126" spans="1:13">
      <c r="A126" s="267">
        <v>116</v>
      </c>
      <c r="B126" s="276" t="s">
        <v>355</v>
      </c>
      <c r="C126" s="277">
        <v>389.25</v>
      </c>
      <c r="D126" s="278">
        <v>388.25</v>
      </c>
      <c r="E126" s="278">
        <v>384.5</v>
      </c>
      <c r="F126" s="278">
        <v>379.75</v>
      </c>
      <c r="G126" s="278">
        <v>376</v>
      </c>
      <c r="H126" s="278">
        <v>393</v>
      </c>
      <c r="I126" s="278">
        <v>396.75</v>
      </c>
      <c r="J126" s="278">
        <v>401.5</v>
      </c>
      <c r="K126" s="276">
        <v>392</v>
      </c>
      <c r="L126" s="276">
        <v>383.5</v>
      </c>
      <c r="M126" s="276">
        <v>1.6813199999999999</v>
      </c>
    </row>
    <row r="127" spans="1:13">
      <c r="A127" s="267">
        <v>117</v>
      </c>
      <c r="B127" s="276" t="s">
        <v>356</v>
      </c>
      <c r="C127" s="277">
        <v>140.4</v>
      </c>
      <c r="D127" s="278">
        <v>141.38333333333333</v>
      </c>
      <c r="E127" s="278">
        <v>138.11666666666665</v>
      </c>
      <c r="F127" s="278">
        <v>135.83333333333331</v>
      </c>
      <c r="G127" s="278">
        <v>132.56666666666663</v>
      </c>
      <c r="H127" s="278">
        <v>143.66666666666666</v>
      </c>
      <c r="I127" s="278">
        <v>146.93333333333331</v>
      </c>
      <c r="J127" s="278">
        <v>149.21666666666667</v>
      </c>
      <c r="K127" s="276">
        <v>144.65</v>
      </c>
      <c r="L127" s="276">
        <v>139.1</v>
      </c>
      <c r="M127" s="276">
        <v>4.0079399999999996</v>
      </c>
    </row>
    <row r="128" spans="1:13">
      <c r="A128" s="267">
        <v>118</v>
      </c>
      <c r="B128" s="276" t="s">
        <v>349</v>
      </c>
      <c r="C128" s="277">
        <v>115.55</v>
      </c>
      <c r="D128" s="278">
        <v>115.25</v>
      </c>
      <c r="E128" s="278">
        <v>113.9</v>
      </c>
      <c r="F128" s="278">
        <v>112.25</v>
      </c>
      <c r="G128" s="278">
        <v>110.9</v>
      </c>
      <c r="H128" s="278">
        <v>116.9</v>
      </c>
      <c r="I128" s="278">
        <v>118.25</v>
      </c>
      <c r="J128" s="278">
        <v>119.9</v>
      </c>
      <c r="K128" s="276">
        <v>116.6</v>
      </c>
      <c r="L128" s="276">
        <v>113.6</v>
      </c>
      <c r="M128" s="276">
        <v>15.02689</v>
      </c>
    </row>
    <row r="129" spans="1:13">
      <c r="A129" s="267">
        <v>119</v>
      </c>
      <c r="B129" s="276" t="s">
        <v>350</v>
      </c>
      <c r="C129" s="277">
        <v>381.5</v>
      </c>
      <c r="D129" s="278">
        <v>382.83333333333331</v>
      </c>
      <c r="E129" s="278">
        <v>376.66666666666663</v>
      </c>
      <c r="F129" s="278">
        <v>371.83333333333331</v>
      </c>
      <c r="G129" s="278">
        <v>365.66666666666663</v>
      </c>
      <c r="H129" s="278">
        <v>387.66666666666663</v>
      </c>
      <c r="I129" s="278">
        <v>393.83333333333326</v>
      </c>
      <c r="J129" s="278">
        <v>398.66666666666663</v>
      </c>
      <c r="K129" s="276">
        <v>389</v>
      </c>
      <c r="L129" s="276">
        <v>378</v>
      </c>
      <c r="M129" s="276">
        <v>2.28328</v>
      </c>
    </row>
    <row r="130" spans="1:13">
      <c r="A130" s="267">
        <v>120</v>
      </c>
      <c r="B130" s="276" t="s">
        <v>351</v>
      </c>
      <c r="C130" s="277">
        <v>908</v>
      </c>
      <c r="D130" s="278">
        <v>914.33333333333337</v>
      </c>
      <c r="E130" s="278">
        <v>893.66666666666674</v>
      </c>
      <c r="F130" s="278">
        <v>879.33333333333337</v>
      </c>
      <c r="G130" s="278">
        <v>858.66666666666674</v>
      </c>
      <c r="H130" s="278">
        <v>928.66666666666674</v>
      </c>
      <c r="I130" s="278">
        <v>949.33333333333348</v>
      </c>
      <c r="J130" s="278">
        <v>963.66666666666674</v>
      </c>
      <c r="K130" s="276">
        <v>935</v>
      </c>
      <c r="L130" s="276">
        <v>900</v>
      </c>
      <c r="M130" s="276">
        <v>5.8141400000000001</v>
      </c>
    </row>
    <row r="131" spans="1:13">
      <c r="A131" s="267">
        <v>121</v>
      </c>
      <c r="B131" s="276" t="s">
        <v>352</v>
      </c>
      <c r="C131" s="277">
        <v>160.4</v>
      </c>
      <c r="D131" s="278">
        <v>159.61666666666667</v>
      </c>
      <c r="E131" s="278">
        <v>157.28333333333336</v>
      </c>
      <c r="F131" s="278">
        <v>154.16666666666669</v>
      </c>
      <c r="G131" s="278">
        <v>151.83333333333337</v>
      </c>
      <c r="H131" s="278">
        <v>162.73333333333335</v>
      </c>
      <c r="I131" s="278">
        <v>165.06666666666666</v>
      </c>
      <c r="J131" s="278">
        <v>168.18333333333334</v>
      </c>
      <c r="K131" s="276">
        <v>161.94999999999999</v>
      </c>
      <c r="L131" s="276">
        <v>156.5</v>
      </c>
      <c r="M131" s="276">
        <v>27.682860000000002</v>
      </c>
    </row>
    <row r="132" spans="1:13">
      <c r="A132" s="267">
        <v>122</v>
      </c>
      <c r="B132" s="276" t="s">
        <v>1220</v>
      </c>
      <c r="C132" s="277">
        <v>737.2</v>
      </c>
      <c r="D132" s="278">
        <v>739.54999999999984</v>
      </c>
      <c r="E132" s="278">
        <v>731.1999999999997</v>
      </c>
      <c r="F132" s="278">
        <v>725.19999999999982</v>
      </c>
      <c r="G132" s="278">
        <v>716.84999999999968</v>
      </c>
      <c r="H132" s="278">
        <v>745.54999999999973</v>
      </c>
      <c r="I132" s="278">
        <v>753.89999999999986</v>
      </c>
      <c r="J132" s="278">
        <v>759.89999999999975</v>
      </c>
      <c r="K132" s="276">
        <v>747.9</v>
      </c>
      <c r="L132" s="276">
        <v>733.55</v>
      </c>
      <c r="M132" s="276">
        <v>0.39412000000000003</v>
      </c>
    </row>
    <row r="133" spans="1:13">
      <c r="A133" s="267">
        <v>123</v>
      </c>
      <c r="B133" s="276" t="s">
        <v>90</v>
      </c>
      <c r="C133" s="277">
        <v>14.75</v>
      </c>
      <c r="D133" s="278">
        <v>15.133333333333333</v>
      </c>
      <c r="E133" s="278">
        <v>14.066666666666666</v>
      </c>
      <c r="F133" s="278">
        <v>13.383333333333333</v>
      </c>
      <c r="G133" s="278">
        <v>12.316666666666666</v>
      </c>
      <c r="H133" s="278">
        <v>15.816666666666666</v>
      </c>
      <c r="I133" s="278">
        <v>16.883333333333333</v>
      </c>
      <c r="J133" s="278">
        <v>17.566666666666666</v>
      </c>
      <c r="K133" s="276">
        <v>16.2</v>
      </c>
      <c r="L133" s="276">
        <v>14.45</v>
      </c>
      <c r="M133" s="276">
        <v>374.28715</v>
      </c>
    </row>
    <row r="134" spans="1:13">
      <c r="A134" s="267">
        <v>124</v>
      </c>
      <c r="B134" s="276" t="s">
        <v>91</v>
      </c>
      <c r="C134" s="277">
        <v>3749.6</v>
      </c>
      <c r="D134" s="278">
        <v>3732.8833333333337</v>
      </c>
      <c r="E134" s="278">
        <v>3708.7666666666673</v>
      </c>
      <c r="F134" s="278">
        <v>3667.9333333333338</v>
      </c>
      <c r="G134" s="278">
        <v>3643.8166666666675</v>
      </c>
      <c r="H134" s="278">
        <v>3773.7166666666672</v>
      </c>
      <c r="I134" s="278">
        <v>3797.833333333333</v>
      </c>
      <c r="J134" s="278">
        <v>3838.666666666667</v>
      </c>
      <c r="K134" s="276">
        <v>3757</v>
      </c>
      <c r="L134" s="276">
        <v>3692.05</v>
      </c>
      <c r="M134" s="276">
        <v>6.5670599999999997</v>
      </c>
    </row>
    <row r="135" spans="1:13">
      <c r="A135" s="267">
        <v>125</v>
      </c>
      <c r="B135" s="276" t="s">
        <v>357</v>
      </c>
      <c r="C135" s="277">
        <v>12718</v>
      </c>
      <c r="D135" s="278">
        <v>12795.616666666667</v>
      </c>
      <c r="E135" s="278">
        <v>12622.383333333333</v>
      </c>
      <c r="F135" s="278">
        <v>12526.766666666666</v>
      </c>
      <c r="G135" s="278">
        <v>12353.533333333333</v>
      </c>
      <c r="H135" s="278">
        <v>12891.233333333334</v>
      </c>
      <c r="I135" s="278">
        <v>13064.466666666667</v>
      </c>
      <c r="J135" s="278">
        <v>13160.083333333334</v>
      </c>
      <c r="K135" s="276">
        <v>12968.85</v>
      </c>
      <c r="L135" s="276">
        <v>12700</v>
      </c>
      <c r="M135" s="276">
        <v>0.33290999999999998</v>
      </c>
    </row>
    <row r="136" spans="1:13">
      <c r="A136" s="267">
        <v>126</v>
      </c>
      <c r="B136" s="276" t="s">
        <v>93</v>
      </c>
      <c r="C136" s="277">
        <v>226.1</v>
      </c>
      <c r="D136" s="278">
        <v>227.88333333333335</v>
      </c>
      <c r="E136" s="278">
        <v>222.51666666666671</v>
      </c>
      <c r="F136" s="278">
        <v>218.93333333333337</v>
      </c>
      <c r="G136" s="278">
        <v>213.56666666666672</v>
      </c>
      <c r="H136" s="278">
        <v>231.4666666666667</v>
      </c>
      <c r="I136" s="278">
        <v>236.83333333333331</v>
      </c>
      <c r="J136" s="278">
        <v>240.41666666666669</v>
      </c>
      <c r="K136" s="276">
        <v>233.25</v>
      </c>
      <c r="L136" s="276">
        <v>224.3</v>
      </c>
      <c r="M136" s="276">
        <v>124.34884</v>
      </c>
    </row>
    <row r="137" spans="1:13">
      <c r="A137" s="267">
        <v>127</v>
      </c>
      <c r="B137" s="276" t="s">
        <v>231</v>
      </c>
      <c r="C137" s="277">
        <v>2673.1</v>
      </c>
      <c r="D137" s="278">
        <v>2659.3</v>
      </c>
      <c r="E137" s="278">
        <v>2618.6000000000004</v>
      </c>
      <c r="F137" s="278">
        <v>2564.1000000000004</v>
      </c>
      <c r="G137" s="278">
        <v>2523.4000000000005</v>
      </c>
      <c r="H137" s="278">
        <v>2713.8</v>
      </c>
      <c r="I137" s="278">
        <v>2754.5</v>
      </c>
      <c r="J137" s="278">
        <v>2809</v>
      </c>
      <c r="K137" s="276">
        <v>2700</v>
      </c>
      <c r="L137" s="276">
        <v>2604.8000000000002</v>
      </c>
      <c r="M137" s="276">
        <v>4.3216200000000002</v>
      </c>
    </row>
    <row r="138" spans="1:13">
      <c r="A138" s="267">
        <v>128</v>
      </c>
      <c r="B138" s="276" t="s">
        <v>94</v>
      </c>
      <c r="C138" s="277">
        <v>5201.8</v>
      </c>
      <c r="D138" s="278">
        <v>5204.5999999999995</v>
      </c>
      <c r="E138" s="278">
        <v>5162.1999999999989</v>
      </c>
      <c r="F138" s="278">
        <v>5122.5999999999995</v>
      </c>
      <c r="G138" s="278">
        <v>5080.1999999999989</v>
      </c>
      <c r="H138" s="278">
        <v>5244.1999999999989</v>
      </c>
      <c r="I138" s="278">
        <v>5286.5999999999985</v>
      </c>
      <c r="J138" s="278">
        <v>5326.1999999999989</v>
      </c>
      <c r="K138" s="276">
        <v>5247</v>
      </c>
      <c r="L138" s="276">
        <v>5165</v>
      </c>
      <c r="M138" s="276">
        <v>6.7563599999999999</v>
      </c>
    </row>
    <row r="139" spans="1:13">
      <c r="A139" s="267">
        <v>129</v>
      </c>
      <c r="B139" s="276" t="s">
        <v>1263</v>
      </c>
      <c r="C139" s="277">
        <v>878.05</v>
      </c>
      <c r="D139" s="278">
        <v>878.01666666666677</v>
      </c>
      <c r="E139" s="278">
        <v>851.03333333333353</v>
      </c>
      <c r="F139" s="278">
        <v>824.01666666666677</v>
      </c>
      <c r="G139" s="278">
        <v>797.03333333333353</v>
      </c>
      <c r="H139" s="278">
        <v>905.03333333333353</v>
      </c>
      <c r="I139" s="278">
        <v>932.01666666666688</v>
      </c>
      <c r="J139" s="278">
        <v>959.03333333333353</v>
      </c>
      <c r="K139" s="276">
        <v>905</v>
      </c>
      <c r="L139" s="276">
        <v>851</v>
      </c>
      <c r="M139" s="276">
        <v>4.1394000000000002</v>
      </c>
    </row>
    <row r="140" spans="1:13">
      <c r="A140" s="267">
        <v>130</v>
      </c>
      <c r="B140" s="276" t="s">
        <v>239</v>
      </c>
      <c r="C140" s="277">
        <v>70.95</v>
      </c>
      <c r="D140" s="278">
        <v>70.933333333333337</v>
      </c>
      <c r="E140" s="278">
        <v>69.01666666666668</v>
      </c>
      <c r="F140" s="278">
        <v>67.083333333333343</v>
      </c>
      <c r="G140" s="278">
        <v>65.166666666666686</v>
      </c>
      <c r="H140" s="278">
        <v>72.866666666666674</v>
      </c>
      <c r="I140" s="278">
        <v>74.783333333333331</v>
      </c>
      <c r="J140" s="278">
        <v>76.716666666666669</v>
      </c>
      <c r="K140" s="276">
        <v>72.849999999999994</v>
      </c>
      <c r="L140" s="276">
        <v>69</v>
      </c>
      <c r="M140" s="276">
        <v>5.9637399999999996</v>
      </c>
    </row>
    <row r="141" spans="1:13">
      <c r="A141" s="267">
        <v>131</v>
      </c>
      <c r="B141" s="276" t="s">
        <v>95</v>
      </c>
      <c r="C141" s="277">
        <v>2436.75</v>
      </c>
      <c r="D141" s="278">
        <v>2446.0833333333335</v>
      </c>
      <c r="E141" s="278">
        <v>2418.166666666667</v>
      </c>
      <c r="F141" s="278">
        <v>2399.5833333333335</v>
      </c>
      <c r="G141" s="278">
        <v>2371.666666666667</v>
      </c>
      <c r="H141" s="278">
        <v>2464.666666666667</v>
      </c>
      <c r="I141" s="278">
        <v>2492.5833333333339</v>
      </c>
      <c r="J141" s="278">
        <v>2511.166666666667</v>
      </c>
      <c r="K141" s="276">
        <v>2474</v>
      </c>
      <c r="L141" s="276">
        <v>2427.5</v>
      </c>
      <c r="M141" s="276">
        <v>5.9938599999999997</v>
      </c>
    </row>
    <row r="142" spans="1:13">
      <c r="A142" s="267">
        <v>132</v>
      </c>
      <c r="B142" s="276" t="s">
        <v>359</v>
      </c>
      <c r="C142" s="277">
        <v>323.8</v>
      </c>
      <c r="D142" s="278">
        <v>324.86666666666667</v>
      </c>
      <c r="E142" s="278">
        <v>319.93333333333334</v>
      </c>
      <c r="F142" s="278">
        <v>316.06666666666666</v>
      </c>
      <c r="G142" s="278">
        <v>311.13333333333333</v>
      </c>
      <c r="H142" s="278">
        <v>328.73333333333335</v>
      </c>
      <c r="I142" s="278">
        <v>333.66666666666674</v>
      </c>
      <c r="J142" s="278">
        <v>337.53333333333336</v>
      </c>
      <c r="K142" s="276">
        <v>329.8</v>
      </c>
      <c r="L142" s="276">
        <v>321</v>
      </c>
      <c r="M142" s="276">
        <v>2.1330800000000001</v>
      </c>
    </row>
    <row r="143" spans="1:13">
      <c r="A143" s="267">
        <v>133</v>
      </c>
      <c r="B143" s="276" t="s">
        <v>360</v>
      </c>
      <c r="C143" s="277">
        <v>91.15</v>
      </c>
      <c r="D143" s="278">
        <v>92.416666666666671</v>
      </c>
      <c r="E143" s="278">
        <v>89.333333333333343</v>
      </c>
      <c r="F143" s="278">
        <v>87.516666666666666</v>
      </c>
      <c r="G143" s="278">
        <v>84.433333333333337</v>
      </c>
      <c r="H143" s="278">
        <v>94.233333333333348</v>
      </c>
      <c r="I143" s="278">
        <v>97.316666666666691</v>
      </c>
      <c r="J143" s="278">
        <v>99.133333333333354</v>
      </c>
      <c r="K143" s="276">
        <v>95.5</v>
      </c>
      <c r="L143" s="276">
        <v>90.6</v>
      </c>
      <c r="M143" s="276">
        <v>5.1942500000000003</v>
      </c>
    </row>
    <row r="144" spans="1:13">
      <c r="A144" s="267">
        <v>134</v>
      </c>
      <c r="B144" s="276" t="s">
        <v>361</v>
      </c>
      <c r="C144" s="277">
        <v>158.19999999999999</v>
      </c>
      <c r="D144" s="278">
        <v>157.85</v>
      </c>
      <c r="E144" s="278">
        <v>155.35</v>
      </c>
      <c r="F144" s="278">
        <v>152.5</v>
      </c>
      <c r="G144" s="278">
        <v>150</v>
      </c>
      <c r="H144" s="278">
        <v>160.69999999999999</v>
      </c>
      <c r="I144" s="278">
        <v>163.19999999999999</v>
      </c>
      <c r="J144" s="278">
        <v>166.04999999999998</v>
      </c>
      <c r="K144" s="276">
        <v>160.35</v>
      </c>
      <c r="L144" s="276">
        <v>155</v>
      </c>
      <c r="M144" s="276">
        <v>1.19842</v>
      </c>
    </row>
    <row r="145" spans="1:13">
      <c r="A145" s="267">
        <v>135</v>
      </c>
      <c r="B145" s="276" t="s">
        <v>240</v>
      </c>
      <c r="C145" s="277">
        <v>428.25</v>
      </c>
      <c r="D145" s="278">
        <v>426.65000000000003</v>
      </c>
      <c r="E145" s="278">
        <v>419.45000000000005</v>
      </c>
      <c r="F145" s="278">
        <v>410.65000000000003</v>
      </c>
      <c r="G145" s="278">
        <v>403.45000000000005</v>
      </c>
      <c r="H145" s="278">
        <v>435.45000000000005</v>
      </c>
      <c r="I145" s="278">
        <v>442.65</v>
      </c>
      <c r="J145" s="278">
        <v>451.45000000000005</v>
      </c>
      <c r="K145" s="276">
        <v>433.85</v>
      </c>
      <c r="L145" s="276">
        <v>417.85</v>
      </c>
      <c r="M145" s="276">
        <v>3.8292899999999999</v>
      </c>
    </row>
    <row r="146" spans="1:13">
      <c r="A146" s="267">
        <v>136</v>
      </c>
      <c r="B146" s="276" t="s">
        <v>241</v>
      </c>
      <c r="C146" s="277">
        <v>1240.5999999999999</v>
      </c>
      <c r="D146" s="278">
        <v>1224.7</v>
      </c>
      <c r="E146" s="278">
        <v>1199.4000000000001</v>
      </c>
      <c r="F146" s="278">
        <v>1158.2</v>
      </c>
      <c r="G146" s="278">
        <v>1132.9000000000001</v>
      </c>
      <c r="H146" s="278">
        <v>1265.9000000000001</v>
      </c>
      <c r="I146" s="278">
        <v>1291.1999999999998</v>
      </c>
      <c r="J146" s="278">
        <v>1332.4</v>
      </c>
      <c r="K146" s="276">
        <v>1250</v>
      </c>
      <c r="L146" s="276">
        <v>1183.5</v>
      </c>
      <c r="M146" s="276">
        <v>3.1086399999999998</v>
      </c>
    </row>
    <row r="147" spans="1:13">
      <c r="A147" s="267">
        <v>137</v>
      </c>
      <c r="B147" s="276" t="s">
        <v>242</v>
      </c>
      <c r="C147" s="277">
        <v>76.95</v>
      </c>
      <c r="D147" s="278">
        <v>77.100000000000009</v>
      </c>
      <c r="E147" s="278">
        <v>76.600000000000023</v>
      </c>
      <c r="F147" s="278">
        <v>76.250000000000014</v>
      </c>
      <c r="G147" s="278">
        <v>75.750000000000028</v>
      </c>
      <c r="H147" s="278">
        <v>77.450000000000017</v>
      </c>
      <c r="I147" s="278">
        <v>77.949999999999989</v>
      </c>
      <c r="J147" s="278">
        <v>78.300000000000011</v>
      </c>
      <c r="K147" s="276">
        <v>77.599999999999994</v>
      </c>
      <c r="L147" s="276">
        <v>76.75</v>
      </c>
      <c r="M147" s="276">
        <v>18.329730000000001</v>
      </c>
    </row>
    <row r="148" spans="1:13">
      <c r="A148" s="267">
        <v>138</v>
      </c>
      <c r="B148" s="276" t="s">
        <v>96</v>
      </c>
      <c r="C148" s="277">
        <v>66.05</v>
      </c>
      <c r="D148" s="278">
        <v>66.850000000000009</v>
      </c>
      <c r="E148" s="278">
        <v>65.200000000000017</v>
      </c>
      <c r="F148" s="278">
        <v>64.350000000000009</v>
      </c>
      <c r="G148" s="278">
        <v>62.700000000000017</v>
      </c>
      <c r="H148" s="278">
        <v>67.700000000000017</v>
      </c>
      <c r="I148" s="278">
        <v>69.350000000000023</v>
      </c>
      <c r="J148" s="278">
        <v>70.200000000000017</v>
      </c>
      <c r="K148" s="276">
        <v>68.5</v>
      </c>
      <c r="L148" s="276">
        <v>66</v>
      </c>
      <c r="M148" s="276">
        <v>15.39306</v>
      </c>
    </row>
    <row r="149" spans="1:13">
      <c r="A149" s="267">
        <v>139</v>
      </c>
      <c r="B149" s="276" t="s">
        <v>362</v>
      </c>
      <c r="C149" s="277">
        <v>595.15</v>
      </c>
      <c r="D149" s="278">
        <v>595.33333333333337</v>
      </c>
      <c r="E149" s="278">
        <v>585.66666666666674</v>
      </c>
      <c r="F149" s="278">
        <v>576.18333333333339</v>
      </c>
      <c r="G149" s="278">
        <v>566.51666666666677</v>
      </c>
      <c r="H149" s="278">
        <v>604.81666666666672</v>
      </c>
      <c r="I149" s="278">
        <v>614.48333333333346</v>
      </c>
      <c r="J149" s="278">
        <v>623.9666666666667</v>
      </c>
      <c r="K149" s="276">
        <v>605</v>
      </c>
      <c r="L149" s="276">
        <v>585.85</v>
      </c>
      <c r="M149" s="276">
        <v>3.78857</v>
      </c>
    </row>
    <row r="150" spans="1:13">
      <c r="A150" s="267">
        <v>140</v>
      </c>
      <c r="B150" s="276" t="s">
        <v>1297</v>
      </c>
      <c r="C150" s="277">
        <v>1782.45</v>
      </c>
      <c r="D150" s="278">
        <v>1774.8333333333333</v>
      </c>
      <c r="E150" s="278">
        <v>1759.6666666666665</v>
      </c>
      <c r="F150" s="278">
        <v>1736.8833333333332</v>
      </c>
      <c r="G150" s="278">
        <v>1721.7166666666665</v>
      </c>
      <c r="H150" s="278">
        <v>1797.6166666666666</v>
      </c>
      <c r="I150" s="278">
        <v>1812.7833333333331</v>
      </c>
      <c r="J150" s="278">
        <v>1835.5666666666666</v>
      </c>
      <c r="K150" s="276">
        <v>1790</v>
      </c>
      <c r="L150" s="276">
        <v>1752.05</v>
      </c>
      <c r="M150" s="276">
        <v>9.035E-2</v>
      </c>
    </row>
    <row r="151" spans="1:13">
      <c r="A151" s="267">
        <v>141</v>
      </c>
      <c r="B151" s="276" t="s">
        <v>97</v>
      </c>
      <c r="C151" s="277">
        <v>1259.75</v>
      </c>
      <c r="D151" s="278">
        <v>1260.55</v>
      </c>
      <c r="E151" s="278">
        <v>1239.75</v>
      </c>
      <c r="F151" s="278">
        <v>1219.75</v>
      </c>
      <c r="G151" s="278">
        <v>1198.95</v>
      </c>
      <c r="H151" s="278">
        <v>1280.55</v>
      </c>
      <c r="I151" s="278">
        <v>1301.3499999999997</v>
      </c>
      <c r="J151" s="278">
        <v>1321.35</v>
      </c>
      <c r="K151" s="276">
        <v>1281.3499999999999</v>
      </c>
      <c r="L151" s="276">
        <v>1240.55</v>
      </c>
      <c r="M151" s="276">
        <v>13.72662</v>
      </c>
    </row>
    <row r="152" spans="1:13">
      <c r="A152" s="267">
        <v>143</v>
      </c>
      <c r="B152" s="276" t="s">
        <v>98</v>
      </c>
      <c r="C152" s="277">
        <v>183.4</v>
      </c>
      <c r="D152" s="278">
        <v>184.93333333333331</v>
      </c>
      <c r="E152" s="278">
        <v>181.46666666666661</v>
      </c>
      <c r="F152" s="278">
        <v>179.5333333333333</v>
      </c>
      <c r="G152" s="278">
        <v>176.06666666666661</v>
      </c>
      <c r="H152" s="278">
        <v>186.86666666666662</v>
      </c>
      <c r="I152" s="278">
        <v>190.33333333333331</v>
      </c>
      <c r="J152" s="278">
        <v>192.26666666666662</v>
      </c>
      <c r="K152" s="276">
        <v>188.4</v>
      </c>
      <c r="L152" s="276">
        <v>183</v>
      </c>
      <c r="M152" s="276">
        <v>34.761139999999997</v>
      </c>
    </row>
    <row r="153" spans="1:13">
      <c r="A153" s="267">
        <v>144</v>
      </c>
      <c r="B153" s="276" t="s">
        <v>243</v>
      </c>
      <c r="C153" s="277">
        <v>8.35</v>
      </c>
      <c r="D153" s="278">
        <v>8.35</v>
      </c>
      <c r="E153" s="278">
        <v>8.1499999999999986</v>
      </c>
      <c r="F153" s="278">
        <v>7.9499999999999993</v>
      </c>
      <c r="G153" s="278">
        <v>7.7499999999999982</v>
      </c>
      <c r="H153" s="278">
        <v>8.5499999999999989</v>
      </c>
      <c r="I153" s="278">
        <v>8.7499999999999982</v>
      </c>
      <c r="J153" s="278">
        <v>8.9499999999999993</v>
      </c>
      <c r="K153" s="276">
        <v>8.5500000000000007</v>
      </c>
      <c r="L153" s="276">
        <v>8.15</v>
      </c>
      <c r="M153" s="276">
        <v>59.93291</v>
      </c>
    </row>
    <row r="154" spans="1:13">
      <c r="A154" s="267">
        <v>145</v>
      </c>
      <c r="B154" s="276" t="s">
        <v>364</v>
      </c>
      <c r="C154" s="277">
        <v>331</v>
      </c>
      <c r="D154" s="278">
        <v>330.86666666666667</v>
      </c>
      <c r="E154" s="278">
        <v>328.23333333333335</v>
      </c>
      <c r="F154" s="278">
        <v>325.4666666666667</v>
      </c>
      <c r="G154" s="278">
        <v>322.83333333333337</v>
      </c>
      <c r="H154" s="278">
        <v>333.63333333333333</v>
      </c>
      <c r="I154" s="278">
        <v>336.26666666666665</v>
      </c>
      <c r="J154" s="278">
        <v>339.0333333333333</v>
      </c>
      <c r="K154" s="276">
        <v>333.5</v>
      </c>
      <c r="L154" s="276">
        <v>328.1</v>
      </c>
      <c r="M154" s="276">
        <v>1.39273</v>
      </c>
    </row>
    <row r="155" spans="1:13">
      <c r="A155" s="267">
        <v>146</v>
      </c>
      <c r="B155" s="276" t="s">
        <v>99</v>
      </c>
      <c r="C155" s="277">
        <v>65.2</v>
      </c>
      <c r="D155" s="278">
        <v>65.183333333333337</v>
      </c>
      <c r="E155" s="278">
        <v>64.316666666666677</v>
      </c>
      <c r="F155" s="278">
        <v>63.433333333333337</v>
      </c>
      <c r="G155" s="278">
        <v>62.566666666666677</v>
      </c>
      <c r="H155" s="278">
        <v>66.066666666666677</v>
      </c>
      <c r="I155" s="278">
        <v>66.933333333333351</v>
      </c>
      <c r="J155" s="278">
        <v>67.816666666666677</v>
      </c>
      <c r="K155" s="276">
        <v>66.05</v>
      </c>
      <c r="L155" s="276">
        <v>64.3</v>
      </c>
      <c r="M155" s="276">
        <v>277.30531000000002</v>
      </c>
    </row>
    <row r="156" spans="1:13">
      <c r="A156" s="267">
        <v>147</v>
      </c>
      <c r="B156" s="276" t="s">
        <v>367</v>
      </c>
      <c r="C156" s="277">
        <v>349.85</v>
      </c>
      <c r="D156" s="278">
        <v>346.4666666666667</v>
      </c>
      <c r="E156" s="278">
        <v>340.98333333333341</v>
      </c>
      <c r="F156" s="278">
        <v>332.11666666666673</v>
      </c>
      <c r="G156" s="278">
        <v>326.63333333333344</v>
      </c>
      <c r="H156" s="278">
        <v>355.33333333333337</v>
      </c>
      <c r="I156" s="278">
        <v>360.81666666666672</v>
      </c>
      <c r="J156" s="278">
        <v>369.68333333333334</v>
      </c>
      <c r="K156" s="276">
        <v>351.95</v>
      </c>
      <c r="L156" s="276">
        <v>337.6</v>
      </c>
      <c r="M156" s="276">
        <v>2.3154599999999999</v>
      </c>
    </row>
    <row r="157" spans="1:13">
      <c r="A157" s="267">
        <v>148</v>
      </c>
      <c r="B157" s="276" t="s">
        <v>366</v>
      </c>
      <c r="C157" s="277">
        <v>2468.25</v>
      </c>
      <c r="D157" s="278">
        <v>2435.1333333333332</v>
      </c>
      <c r="E157" s="278">
        <v>2395.2666666666664</v>
      </c>
      <c r="F157" s="278">
        <v>2322.2833333333333</v>
      </c>
      <c r="G157" s="278">
        <v>2282.4166666666665</v>
      </c>
      <c r="H157" s="278">
        <v>2508.1166666666663</v>
      </c>
      <c r="I157" s="278">
        <v>2547.9833333333331</v>
      </c>
      <c r="J157" s="278">
        <v>2620.9666666666662</v>
      </c>
      <c r="K157" s="276">
        <v>2475</v>
      </c>
      <c r="L157" s="276">
        <v>2362.15</v>
      </c>
      <c r="M157" s="276">
        <v>0.37204999999999999</v>
      </c>
    </row>
    <row r="158" spans="1:13">
      <c r="A158" s="267">
        <v>149</v>
      </c>
      <c r="B158" s="276" t="s">
        <v>368</v>
      </c>
      <c r="C158" s="277">
        <v>615.25</v>
      </c>
      <c r="D158" s="278">
        <v>619.85</v>
      </c>
      <c r="E158" s="278">
        <v>606.05000000000007</v>
      </c>
      <c r="F158" s="278">
        <v>596.85</v>
      </c>
      <c r="G158" s="278">
        <v>583.05000000000007</v>
      </c>
      <c r="H158" s="278">
        <v>629.05000000000007</v>
      </c>
      <c r="I158" s="278">
        <v>642.85</v>
      </c>
      <c r="J158" s="278">
        <v>652.05000000000007</v>
      </c>
      <c r="K158" s="276">
        <v>633.65</v>
      </c>
      <c r="L158" s="276">
        <v>610.65</v>
      </c>
      <c r="M158" s="276">
        <v>0.40405000000000002</v>
      </c>
    </row>
    <row r="159" spans="1:13">
      <c r="A159" s="267">
        <v>150</v>
      </c>
      <c r="B159" s="276" t="s">
        <v>2940</v>
      </c>
      <c r="C159" s="277">
        <v>563.45000000000005</v>
      </c>
      <c r="D159" s="278">
        <v>567.18333333333339</v>
      </c>
      <c r="E159" s="278">
        <v>556.36666666666679</v>
      </c>
      <c r="F159" s="278">
        <v>549.28333333333342</v>
      </c>
      <c r="G159" s="278">
        <v>538.46666666666681</v>
      </c>
      <c r="H159" s="278">
        <v>574.26666666666677</v>
      </c>
      <c r="I159" s="278">
        <v>585.08333333333337</v>
      </c>
      <c r="J159" s="278">
        <v>592.16666666666674</v>
      </c>
      <c r="K159" s="276">
        <v>578</v>
      </c>
      <c r="L159" s="276">
        <v>560.1</v>
      </c>
      <c r="M159" s="276">
        <v>0.23937</v>
      </c>
    </row>
    <row r="160" spans="1:13">
      <c r="A160" s="267">
        <v>151</v>
      </c>
      <c r="B160" s="276" t="s">
        <v>370</v>
      </c>
      <c r="C160" s="277">
        <v>154.05000000000001</v>
      </c>
      <c r="D160" s="278">
        <v>154.78333333333333</v>
      </c>
      <c r="E160" s="278">
        <v>152.46666666666667</v>
      </c>
      <c r="F160" s="278">
        <v>150.88333333333333</v>
      </c>
      <c r="G160" s="278">
        <v>148.56666666666666</v>
      </c>
      <c r="H160" s="278">
        <v>156.36666666666667</v>
      </c>
      <c r="I160" s="278">
        <v>158.68333333333334</v>
      </c>
      <c r="J160" s="278">
        <v>160.26666666666668</v>
      </c>
      <c r="K160" s="276">
        <v>157.1</v>
      </c>
      <c r="L160" s="276">
        <v>153.19999999999999</v>
      </c>
      <c r="M160" s="276">
        <v>13.28722</v>
      </c>
    </row>
    <row r="161" spans="1:13">
      <c r="A161" s="267">
        <v>152</v>
      </c>
      <c r="B161" s="276" t="s">
        <v>244</v>
      </c>
      <c r="C161" s="277">
        <v>77.05</v>
      </c>
      <c r="D161" s="278">
        <v>77.183333333333323</v>
      </c>
      <c r="E161" s="278">
        <v>76.016666666666652</v>
      </c>
      <c r="F161" s="278">
        <v>74.983333333333334</v>
      </c>
      <c r="G161" s="278">
        <v>73.816666666666663</v>
      </c>
      <c r="H161" s="278">
        <v>78.21666666666664</v>
      </c>
      <c r="I161" s="278">
        <v>79.383333333333297</v>
      </c>
      <c r="J161" s="278">
        <v>80.416666666666629</v>
      </c>
      <c r="K161" s="276">
        <v>78.349999999999994</v>
      </c>
      <c r="L161" s="276">
        <v>76.150000000000006</v>
      </c>
      <c r="M161" s="276">
        <v>28.624310000000001</v>
      </c>
    </row>
    <row r="162" spans="1:13">
      <c r="A162" s="267">
        <v>153</v>
      </c>
      <c r="B162" s="276" t="s">
        <v>369</v>
      </c>
      <c r="C162" s="277">
        <v>91.9</v>
      </c>
      <c r="D162" s="278">
        <v>88.733333333333348</v>
      </c>
      <c r="E162" s="278">
        <v>83.266666666666694</v>
      </c>
      <c r="F162" s="278">
        <v>74.63333333333334</v>
      </c>
      <c r="G162" s="278">
        <v>69.166666666666686</v>
      </c>
      <c r="H162" s="278">
        <v>97.366666666666703</v>
      </c>
      <c r="I162" s="278">
        <v>102.83333333333334</v>
      </c>
      <c r="J162" s="278">
        <v>111.46666666666671</v>
      </c>
      <c r="K162" s="276">
        <v>94.2</v>
      </c>
      <c r="L162" s="276">
        <v>80.099999999999994</v>
      </c>
      <c r="M162" s="276">
        <v>219.1798</v>
      </c>
    </row>
    <row r="163" spans="1:13">
      <c r="A163" s="267">
        <v>154</v>
      </c>
      <c r="B163" s="276" t="s">
        <v>100</v>
      </c>
      <c r="C163" s="277">
        <v>120.15</v>
      </c>
      <c r="D163" s="278">
        <v>120.71666666666665</v>
      </c>
      <c r="E163" s="278">
        <v>118.43333333333331</v>
      </c>
      <c r="F163" s="278">
        <v>116.71666666666665</v>
      </c>
      <c r="G163" s="278">
        <v>114.43333333333331</v>
      </c>
      <c r="H163" s="278">
        <v>122.43333333333331</v>
      </c>
      <c r="I163" s="278">
        <v>124.71666666666664</v>
      </c>
      <c r="J163" s="278">
        <v>126.43333333333331</v>
      </c>
      <c r="K163" s="276">
        <v>123</v>
      </c>
      <c r="L163" s="276">
        <v>119</v>
      </c>
      <c r="M163" s="276">
        <v>206.10640000000001</v>
      </c>
    </row>
    <row r="164" spans="1:13">
      <c r="A164" s="267">
        <v>155</v>
      </c>
      <c r="B164" s="276" t="s">
        <v>375</v>
      </c>
      <c r="C164" s="277">
        <v>1944.15</v>
      </c>
      <c r="D164" s="278">
        <v>1938.3500000000001</v>
      </c>
      <c r="E164" s="278">
        <v>1897.7000000000003</v>
      </c>
      <c r="F164" s="278">
        <v>1851.2500000000002</v>
      </c>
      <c r="G164" s="278">
        <v>1810.6000000000004</v>
      </c>
      <c r="H164" s="278">
        <v>1984.8000000000002</v>
      </c>
      <c r="I164" s="278">
        <v>2025.4500000000003</v>
      </c>
      <c r="J164" s="278">
        <v>2071.9</v>
      </c>
      <c r="K164" s="276">
        <v>1979</v>
      </c>
      <c r="L164" s="276">
        <v>1891.9</v>
      </c>
      <c r="M164" s="276">
        <v>1.22607</v>
      </c>
    </row>
    <row r="165" spans="1:13">
      <c r="A165" s="267">
        <v>156</v>
      </c>
      <c r="B165" s="276" t="s">
        <v>376</v>
      </c>
      <c r="C165" s="277">
        <v>2179.75</v>
      </c>
      <c r="D165" s="278">
        <v>2177.0833333333335</v>
      </c>
      <c r="E165" s="278">
        <v>2156.2666666666669</v>
      </c>
      <c r="F165" s="278">
        <v>2132.7833333333333</v>
      </c>
      <c r="G165" s="278">
        <v>2111.9666666666667</v>
      </c>
      <c r="H165" s="278">
        <v>2200.5666666666671</v>
      </c>
      <c r="I165" s="278">
        <v>2221.3833333333337</v>
      </c>
      <c r="J165" s="278">
        <v>2244.8666666666672</v>
      </c>
      <c r="K165" s="276">
        <v>2197.9</v>
      </c>
      <c r="L165" s="276">
        <v>2153.6</v>
      </c>
      <c r="M165" s="276">
        <v>7.5539999999999996E-2</v>
      </c>
    </row>
    <row r="166" spans="1:13">
      <c r="A166" s="267">
        <v>157</v>
      </c>
      <c r="B166" s="276" t="s">
        <v>372</v>
      </c>
      <c r="C166" s="277">
        <v>284.35000000000002</v>
      </c>
      <c r="D166" s="278">
        <v>285.33333333333331</v>
      </c>
      <c r="E166" s="278">
        <v>279.66666666666663</v>
      </c>
      <c r="F166" s="278">
        <v>274.98333333333329</v>
      </c>
      <c r="G166" s="278">
        <v>269.31666666666661</v>
      </c>
      <c r="H166" s="278">
        <v>290.01666666666665</v>
      </c>
      <c r="I166" s="278">
        <v>295.68333333333328</v>
      </c>
      <c r="J166" s="278">
        <v>300.36666666666667</v>
      </c>
      <c r="K166" s="276">
        <v>291</v>
      </c>
      <c r="L166" s="276">
        <v>280.64999999999998</v>
      </c>
      <c r="M166" s="276">
        <v>0.73682000000000003</v>
      </c>
    </row>
    <row r="167" spans="1:13">
      <c r="A167" s="267">
        <v>158</v>
      </c>
      <c r="B167" s="276" t="s">
        <v>382</v>
      </c>
      <c r="C167" s="277">
        <v>257.25</v>
      </c>
      <c r="D167" s="278">
        <v>258.08333333333331</v>
      </c>
      <c r="E167" s="278">
        <v>253.71666666666664</v>
      </c>
      <c r="F167" s="278">
        <v>250.18333333333334</v>
      </c>
      <c r="G167" s="278">
        <v>245.81666666666666</v>
      </c>
      <c r="H167" s="278">
        <v>261.61666666666662</v>
      </c>
      <c r="I167" s="278">
        <v>265.98333333333329</v>
      </c>
      <c r="J167" s="278">
        <v>269.51666666666659</v>
      </c>
      <c r="K167" s="276">
        <v>262.45</v>
      </c>
      <c r="L167" s="276">
        <v>254.55</v>
      </c>
      <c r="M167" s="276">
        <v>1.30905</v>
      </c>
    </row>
    <row r="168" spans="1:13">
      <c r="A168" s="267">
        <v>159</v>
      </c>
      <c r="B168" s="276" t="s">
        <v>373</v>
      </c>
      <c r="C168" s="277">
        <v>116.3</v>
      </c>
      <c r="D168" s="278">
        <v>116.18333333333332</v>
      </c>
      <c r="E168" s="278">
        <v>113.96666666666664</v>
      </c>
      <c r="F168" s="278">
        <v>111.63333333333331</v>
      </c>
      <c r="G168" s="278">
        <v>109.41666666666663</v>
      </c>
      <c r="H168" s="278">
        <v>118.51666666666665</v>
      </c>
      <c r="I168" s="278">
        <v>120.73333333333332</v>
      </c>
      <c r="J168" s="278">
        <v>123.06666666666666</v>
      </c>
      <c r="K168" s="276">
        <v>118.4</v>
      </c>
      <c r="L168" s="276">
        <v>113.85</v>
      </c>
      <c r="M168" s="276">
        <v>1.11619</v>
      </c>
    </row>
    <row r="169" spans="1:13">
      <c r="A169" s="267">
        <v>160</v>
      </c>
      <c r="B169" s="276" t="s">
        <v>374</v>
      </c>
      <c r="C169" s="277">
        <v>199.6</v>
      </c>
      <c r="D169" s="278">
        <v>198.14999999999998</v>
      </c>
      <c r="E169" s="278">
        <v>195.09999999999997</v>
      </c>
      <c r="F169" s="278">
        <v>190.6</v>
      </c>
      <c r="G169" s="278">
        <v>187.54999999999998</v>
      </c>
      <c r="H169" s="278">
        <v>202.64999999999995</v>
      </c>
      <c r="I169" s="278">
        <v>205.69999999999996</v>
      </c>
      <c r="J169" s="278">
        <v>210.19999999999993</v>
      </c>
      <c r="K169" s="276">
        <v>201.2</v>
      </c>
      <c r="L169" s="276">
        <v>193.65</v>
      </c>
      <c r="M169" s="276">
        <v>2.1071200000000001</v>
      </c>
    </row>
    <row r="170" spans="1:13">
      <c r="A170" s="267">
        <v>161</v>
      </c>
      <c r="B170" s="276" t="s">
        <v>245</v>
      </c>
      <c r="C170" s="277">
        <v>141.05000000000001</v>
      </c>
      <c r="D170" s="278">
        <v>142.33333333333334</v>
      </c>
      <c r="E170" s="278">
        <v>138.26666666666668</v>
      </c>
      <c r="F170" s="278">
        <v>135.48333333333335</v>
      </c>
      <c r="G170" s="278">
        <v>131.41666666666669</v>
      </c>
      <c r="H170" s="278">
        <v>145.11666666666667</v>
      </c>
      <c r="I170" s="278">
        <v>149.18333333333334</v>
      </c>
      <c r="J170" s="278">
        <v>151.96666666666667</v>
      </c>
      <c r="K170" s="276">
        <v>146.4</v>
      </c>
      <c r="L170" s="276">
        <v>139.55000000000001</v>
      </c>
      <c r="M170" s="276">
        <v>13.411060000000001</v>
      </c>
    </row>
    <row r="171" spans="1:13">
      <c r="A171" s="267">
        <v>162</v>
      </c>
      <c r="B171" s="276" t="s">
        <v>378</v>
      </c>
      <c r="C171" s="277">
        <v>5823.9</v>
      </c>
      <c r="D171" s="278">
        <v>5846.2833333333328</v>
      </c>
      <c r="E171" s="278">
        <v>5772.6166666666659</v>
      </c>
      <c r="F171" s="278">
        <v>5721.333333333333</v>
      </c>
      <c r="G171" s="278">
        <v>5647.6666666666661</v>
      </c>
      <c r="H171" s="278">
        <v>5897.5666666666657</v>
      </c>
      <c r="I171" s="278">
        <v>5971.2333333333336</v>
      </c>
      <c r="J171" s="278">
        <v>6022.5166666666655</v>
      </c>
      <c r="K171" s="276">
        <v>5919.95</v>
      </c>
      <c r="L171" s="276">
        <v>5795</v>
      </c>
      <c r="M171" s="276">
        <v>5.8250000000000003E-2</v>
      </c>
    </row>
    <row r="172" spans="1:13">
      <c r="A172" s="267">
        <v>163</v>
      </c>
      <c r="B172" s="276" t="s">
        <v>379</v>
      </c>
      <c r="C172" s="277">
        <v>1532.5</v>
      </c>
      <c r="D172" s="278">
        <v>1536.1166666666668</v>
      </c>
      <c r="E172" s="278">
        <v>1522.3833333333337</v>
      </c>
      <c r="F172" s="278">
        <v>1512.2666666666669</v>
      </c>
      <c r="G172" s="278">
        <v>1498.5333333333338</v>
      </c>
      <c r="H172" s="278">
        <v>1546.2333333333336</v>
      </c>
      <c r="I172" s="278">
        <v>1559.9666666666667</v>
      </c>
      <c r="J172" s="278">
        <v>1570.0833333333335</v>
      </c>
      <c r="K172" s="276">
        <v>1549.85</v>
      </c>
      <c r="L172" s="276">
        <v>1526</v>
      </c>
      <c r="M172" s="276">
        <v>0.22344</v>
      </c>
    </row>
    <row r="173" spans="1:13">
      <c r="A173" s="267">
        <v>164</v>
      </c>
      <c r="B173" s="276" t="s">
        <v>101</v>
      </c>
      <c r="C173" s="277">
        <v>496.2</v>
      </c>
      <c r="D173" s="278">
        <v>496.89999999999992</v>
      </c>
      <c r="E173" s="278">
        <v>488.89999999999986</v>
      </c>
      <c r="F173" s="278">
        <v>481.59999999999997</v>
      </c>
      <c r="G173" s="278">
        <v>473.59999999999991</v>
      </c>
      <c r="H173" s="278">
        <v>504.19999999999982</v>
      </c>
      <c r="I173" s="278">
        <v>512.19999999999993</v>
      </c>
      <c r="J173" s="278">
        <v>519.49999999999977</v>
      </c>
      <c r="K173" s="276">
        <v>504.9</v>
      </c>
      <c r="L173" s="276">
        <v>489.6</v>
      </c>
      <c r="M173" s="276">
        <v>19.406860000000002</v>
      </c>
    </row>
    <row r="174" spans="1:13">
      <c r="A174" s="267">
        <v>165</v>
      </c>
      <c r="B174" s="276" t="s">
        <v>387</v>
      </c>
      <c r="C174" s="277">
        <v>49.75</v>
      </c>
      <c r="D174" s="278">
        <v>50.083333333333336</v>
      </c>
      <c r="E174" s="278">
        <v>48.966666666666669</v>
      </c>
      <c r="F174" s="278">
        <v>48.18333333333333</v>
      </c>
      <c r="G174" s="278">
        <v>47.066666666666663</v>
      </c>
      <c r="H174" s="278">
        <v>50.866666666666674</v>
      </c>
      <c r="I174" s="278">
        <v>51.983333333333334</v>
      </c>
      <c r="J174" s="278">
        <v>52.76666666666668</v>
      </c>
      <c r="K174" s="276">
        <v>51.2</v>
      </c>
      <c r="L174" s="276">
        <v>49.3</v>
      </c>
      <c r="M174" s="276">
        <v>11.13237</v>
      </c>
    </row>
    <row r="175" spans="1:13">
      <c r="A175" s="267">
        <v>166</v>
      </c>
      <c r="B175" s="276" t="s">
        <v>1396</v>
      </c>
      <c r="C175" s="277">
        <v>3583.55</v>
      </c>
      <c r="D175" s="278">
        <v>3589.5</v>
      </c>
      <c r="E175" s="278">
        <v>3559.05</v>
      </c>
      <c r="F175" s="278">
        <v>3534.55</v>
      </c>
      <c r="G175" s="278">
        <v>3504.1000000000004</v>
      </c>
      <c r="H175" s="278">
        <v>3614</v>
      </c>
      <c r="I175" s="278">
        <v>3644.45</v>
      </c>
      <c r="J175" s="278">
        <v>3668.95</v>
      </c>
      <c r="K175" s="276">
        <v>3619.95</v>
      </c>
      <c r="L175" s="276">
        <v>3565</v>
      </c>
      <c r="M175" s="276">
        <v>0.26227</v>
      </c>
    </row>
    <row r="176" spans="1:13">
      <c r="A176" s="267">
        <v>167</v>
      </c>
      <c r="B176" s="276" t="s">
        <v>103</v>
      </c>
      <c r="C176" s="277">
        <v>25.8</v>
      </c>
      <c r="D176" s="278">
        <v>25.883333333333336</v>
      </c>
      <c r="E176" s="278">
        <v>25.366666666666674</v>
      </c>
      <c r="F176" s="278">
        <v>24.933333333333337</v>
      </c>
      <c r="G176" s="278">
        <v>24.416666666666675</v>
      </c>
      <c r="H176" s="278">
        <v>26.316666666666674</v>
      </c>
      <c r="I176" s="278">
        <v>26.833333333333332</v>
      </c>
      <c r="J176" s="278">
        <v>27.266666666666673</v>
      </c>
      <c r="K176" s="276">
        <v>26.4</v>
      </c>
      <c r="L176" s="276">
        <v>25.45</v>
      </c>
      <c r="M176" s="276">
        <v>136.27030999999999</v>
      </c>
    </row>
    <row r="177" spans="1:13">
      <c r="A177" s="267">
        <v>168</v>
      </c>
      <c r="B177" s="276" t="s">
        <v>388</v>
      </c>
      <c r="C177" s="277">
        <v>228.75</v>
      </c>
      <c r="D177" s="278">
        <v>227.06666666666669</v>
      </c>
      <c r="E177" s="278">
        <v>221.73333333333338</v>
      </c>
      <c r="F177" s="278">
        <v>214.7166666666667</v>
      </c>
      <c r="G177" s="278">
        <v>209.38333333333338</v>
      </c>
      <c r="H177" s="278">
        <v>234.08333333333337</v>
      </c>
      <c r="I177" s="278">
        <v>239.41666666666669</v>
      </c>
      <c r="J177" s="278">
        <v>246.43333333333337</v>
      </c>
      <c r="K177" s="276">
        <v>232.4</v>
      </c>
      <c r="L177" s="276">
        <v>220.05</v>
      </c>
      <c r="M177" s="276">
        <v>16.846209999999999</v>
      </c>
    </row>
    <row r="178" spans="1:13">
      <c r="A178" s="267">
        <v>169</v>
      </c>
      <c r="B178" s="276" t="s">
        <v>380</v>
      </c>
      <c r="C178" s="277">
        <v>984.1</v>
      </c>
      <c r="D178" s="278">
        <v>989.91666666666663</v>
      </c>
      <c r="E178" s="278">
        <v>954.83333333333326</v>
      </c>
      <c r="F178" s="278">
        <v>925.56666666666661</v>
      </c>
      <c r="G178" s="278">
        <v>890.48333333333323</v>
      </c>
      <c r="H178" s="278">
        <v>1019.1833333333333</v>
      </c>
      <c r="I178" s="278">
        <v>1054.2666666666664</v>
      </c>
      <c r="J178" s="278">
        <v>1083.5333333333333</v>
      </c>
      <c r="K178" s="276">
        <v>1025</v>
      </c>
      <c r="L178" s="276">
        <v>960.65</v>
      </c>
      <c r="M178" s="276">
        <v>2.7976000000000001</v>
      </c>
    </row>
    <row r="179" spans="1:13">
      <c r="A179" s="267">
        <v>170</v>
      </c>
      <c r="B179" s="276" t="s">
        <v>246</v>
      </c>
      <c r="C179" s="277">
        <v>532.75</v>
      </c>
      <c r="D179" s="278">
        <v>533.9</v>
      </c>
      <c r="E179" s="278">
        <v>528.84999999999991</v>
      </c>
      <c r="F179" s="278">
        <v>524.94999999999993</v>
      </c>
      <c r="G179" s="278">
        <v>519.89999999999986</v>
      </c>
      <c r="H179" s="278">
        <v>537.79999999999995</v>
      </c>
      <c r="I179" s="278">
        <v>542.84999999999991</v>
      </c>
      <c r="J179" s="278">
        <v>546.75</v>
      </c>
      <c r="K179" s="276">
        <v>538.95000000000005</v>
      </c>
      <c r="L179" s="276">
        <v>530</v>
      </c>
      <c r="M179" s="276">
        <v>1.2110099999999999</v>
      </c>
    </row>
    <row r="180" spans="1:13">
      <c r="A180" s="267">
        <v>171</v>
      </c>
      <c r="B180" s="276" t="s">
        <v>104</v>
      </c>
      <c r="C180" s="277">
        <v>721</v>
      </c>
      <c r="D180" s="278">
        <v>723.33333333333337</v>
      </c>
      <c r="E180" s="278">
        <v>714.01666666666677</v>
      </c>
      <c r="F180" s="278">
        <v>707.03333333333342</v>
      </c>
      <c r="G180" s="278">
        <v>697.71666666666681</v>
      </c>
      <c r="H180" s="278">
        <v>730.31666666666672</v>
      </c>
      <c r="I180" s="278">
        <v>739.63333333333333</v>
      </c>
      <c r="J180" s="278">
        <v>746.61666666666667</v>
      </c>
      <c r="K180" s="276">
        <v>732.65</v>
      </c>
      <c r="L180" s="276">
        <v>716.35</v>
      </c>
      <c r="M180" s="276">
        <v>16.482569999999999</v>
      </c>
    </row>
    <row r="181" spans="1:13">
      <c r="A181" s="267">
        <v>172</v>
      </c>
      <c r="B181" s="276" t="s">
        <v>247</v>
      </c>
      <c r="C181" s="277">
        <v>434.55</v>
      </c>
      <c r="D181" s="278">
        <v>433.73333333333335</v>
      </c>
      <c r="E181" s="278">
        <v>431.26666666666671</v>
      </c>
      <c r="F181" s="278">
        <v>427.98333333333335</v>
      </c>
      <c r="G181" s="278">
        <v>425.51666666666671</v>
      </c>
      <c r="H181" s="278">
        <v>437.01666666666671</v>
      </c>
      <c r="I181" s="278">
        <v>439.48333333333341</v>
      </c>
      <c r="J181" s="278">
        <v>442.76666666666671</v>
      </c>
      <c r="K181" s="276">
        <v>436.2</v>
      </c>
      <c r="L181" s="276">
        <v>430.45</v>
      </c>
      <c r="M181" s="276">
        <v>1.55707</v>
      </c>
    </row>
    <row r="182" spans="1:13">
      <c r="A182" s="267">
        <v>173</v>
      </c>
      <c r="B182" s="276" t="s">
        <v>248</v>
      </c>
      <c r="C182" s="277">
        <v>1364.1</v>
      </c>
      <c r="D182" s="278">
        <v>1372.3666666666668</v>
      </c>
      <c r="E182" s="278">
        <v>1346.7333333333336</v>
      </c>
      <c r="F182" s="278">
        <v>1329.3666666666668</v>
      </c>
      <c r="G182" s="278">
        <v>1303.7333333333336</v>
      </c>
      <c r="H182" s="278">
        <v>1389.7333333333336</v>
      </c>
      <c r="I182" s="278">
        <v>1415.3666666666668</v>
      </c>
      <c r="J182" s="278">
        <v>1432.7333333333336</v>
      </c>
      <c r="K182" s="276">
        <v>1398</v>
      </c>
      <c r="L182" s="276">
        <v>1355</v>
      </c>
      <c r="M182" s="276">
        <v>9.6058800000000009</v>
      </c>
    </row>
    <row r="183" spans="1:13">
      <c r="A183" s="267">
        <v>174</v>
      </c>
      <c r="B183" s="276" t="s">
        <v>389</v>
      </c>
      <c r="C183" s="277">
        <v>92.5</v>
      </c>
      <c r="D183" s="278">
        <v>92.216666666666654</v>
      </c>
      <c r="E183" s="278">
        <v>91.433333333333309</v>
      </c>
      <c r="F183" s="278">
        <v>90.36666666666666</v>
      </c>
      <c r="G183" s="278">
        <v>89.583333333333314</v>
      </c>
      <c r="H183" s="278">
        <v>93.283333333333303</v>
      </c>
      <c r="I183" s="278">
        <v>94.066666666666634</v>
      </c>
      <c r="J183" s="278">
        <v>95.133333333333297</v>
      </c>
      <c r="K183" s="276">
        <v>93</v>
      </c>
      <c r="L183" s="276">
        <v>91.15</v>
      </c>
      <c r="M183" s="276">
        <v>2.9193199999999999</v>
      </c>
    </row>
    <row r="184" spans="1:13">
      <c r="A184" s="267">
        <v>175</v>
      </c>
      <c r="B184" s="276" t="s">
        <v>381</v>
      </c>
      <c r="C184" s="277">
        <v>372.8</v>
      </c>
      <c r="D184" s="278">
        <v>370.90000000000003</v>
      </c>
      <c r="E184" s="278">
        <v>365.90000000000009</v>
      </c>
      <c r="F184" s="278">
        <v>359.00000000000006</v>
      </c>
      <c r="G184" s="278">
        <v>354.00000000000011</v>
      </c>
      <c r="H184" s="278">
        <v>377.80000000000007</v>
      </c>
      <c r="I184" s="278">
        <v>382.79999999999995</v>
      </c>
      <c r="J184" s="278">
        <v>389.70000000000005</v>
      </c>
      <c r="K184" s="276">
        <v>375.9</v>
      </c>
      <c r="L184" s="276">
        <v>364</v>
      </c>
      <c r="M184" s="276">
        <v>15.48124</v>
      </c>
    </row>
    <row r="185" spans="1:13">
      <c r="A185" s="267">
        <v>176</v>
      </c>
      <c r="B185" s="276" t="s">
        <v>249</v>
      </c>
      <c r="C185" s="277">
        <v>297.39999999999998</v>
      </c>
      <c r="D185" s="278">
        <v>297.65000000000003</v>
      </c>
      <c r="E185" s="278">
        <v>292.20000000000005</v>
      </c>
      <c r="F185" s="278">
        <v>287</v>
      </c>
      <c r="G185" s="278">
        <v>281.55</v>
      </c>
      <c r="H185" s="278">
        <v>302.85000000000008</v>
      </c>
      <c r="I185" s="278">
        <v>308.3</v>
      </c>
      <c r="J185" s="278">
        <v>313.50000000000011</v>
      </c>
      <c r="K185" s="276">
        <v>303.10000000000002</v>
      </c>
      <c r="L185" s="276">
        <v>292.45</v>
      </c>
      <c r="M185" s="276">
        <v>12.08273</v>
      </c>
    </row>
    <row r="186" spans="1:13">
      <c r="A186" s="267">
        <v>177</v>
      </c>
      <c r="B186" s="276" t="s">
        <v>105</v>
      </c>
      <c r="C186" s="277">
        <v>897.15</v>
      </c>
      <c r="D186" s="278">
        <v>900.0333333333333</v>
      </c>
      <c r="E186" s="278">
        <v>888.21666666666658</v>
      </c>
      <c r="F186" s="278">
        <v>879.2833333333333</v>
      </c>
      <c r="G186" s="278">
        <v>867.46666666666658</v>
      </c>
      <c r="H186" s="278">
        <v>908.96666666666658</v>
      </c>
      <c r="I186" s="278">
        <v>920.78333333333319</v>
      </c>
      <c r="J186" s="278">
        <v>929.71666666666658</v>
      </c>
      <c r="K186" s="276">
        <v>911.85</v>
      </c>
      <c r="L186" s="276">
        <v>891.1</v>
      </c>
      <c r="M186" s="276">
        <v>14.20321</v>
      </c>
    </row>
    <row r="187" spans="1:13">
      <c r="A187" s="267">
        <v>178</v>
      </c>
      <c r="B187" s="276" t="s">
        <v>383</v>
      </c>
      <c r="C187" s="277">
        <v>82.75</v>
      </c>
      <c r="D187" s="278">
        <v>82.75</v>
      </c>
      <c r="E187" s="278">
        <v>81</v>
      </c>
      <c r="F187" s="278">
        <v>79.25</v>
      </c>
      <c r="G187" s="278">
        <v>77.5</v>
      </c>
      <c r="H187" s="278">
        <v>84.5</v>
      </c>
      <c r="I187" s="278">
        <v>86.25</v>
      </c>
      <c r="J187" s="278">
        <v>88</v>
      </c>
      <c r="K187" s="276">
        <v>84.5</v>
      </c>
      <c r="L187" s="276">
        <v>81</v>
      </c>
      <c r="M187" s="276">
        <v>10.8497</v>
      </c>
    </row>
    <row r="188" spans="1:13">
      <c r="A188" s="267">
        <v>179</v>
      </c>
      <c r="B188" s="276" t="s">
        <v>384</v>
      </c>
      <c r="C188" s="277">
        <v>703.05</v>
      </c>
      <c r="D188" s="278">
        <v>701.48333333333323</v>
      </c>
      <c r="E188" s="278">
        <v>682.96666666666647</v>
      </c>
      <c r="F188" s="278">
        <v>662.88333333333321</v>
      </c>
      <c r="G188" s="278">
        <v>644.36666666666645</v>
      </c>
      <c r="H188" s="278">
        <v>721.56666666666649</v>
      </c>
      <c r="I188" s="278">
        <v>740.08333333333314</v>
      </c>
      <c r="J188" s="278">
        <v>760.16666666666652</v>
      </c>
      <c r="K188" s="276">
        <v>720</v>
      </c>
      <c r="L188" s="276">
        <v>681.4</v>
      </c>
      <c r="M188" s="276">
        <v>0.96360000000000001</v>
      </c>
    </row>
    <row r="189" spans="1:13">
      <c r="A189" s="267">
        <v>180</v>
      </c>
      <c r="B189" s="276" t="s">
        <v>1439</v>
      </c>
      <c r="C189" s="277">
        <v>193.65</v>
      </c>
      <c r="D189" s="278">
        <v>194.7833333333333</v>
      </c>
      <c r="E189" s="278">
        <v>191.06666666666661</v>
      </c>
      <c r="F189" s="278">
        <v>188.48333333333329</v>
      </c>
      <c r="G189" s="278">
        <v>184.76666666666659</v>
      </c>
      <c r="H189" s="278">
        <v>197.36666666666662</v>
      </c>
      <c r="I189" s="278">
        <v>201.08333333333331</v>
      </c>
      <c r="J189" s="278">
        <v>203.66666666666663</v>
      </c>
      <c r="K189" s="276">
        <v>198.5</v>
      </c>
      <c r="L189" s="276">
        <v>192.2</v>
      </c>
      <c r="M189" s="276">
        <v>0.87351000000000001</v>
      </c>
    </row>
    <row r="190" spans="1:13">
      <c r="A190" s="267">
        <v>181</v>
      </c>
      <c r="B190" s="276" t="s">
        <v>390</v>
      </c>
      <c r="C190" s="277">
        <v>72.05</v>
      </c>
      <c r="D190" s="278">
        <v>71.649999999999991</v>
      </c>
      <c r="E190" s="278">
        <v>70.699999999999989</v>
      </c>
      <c r="F190" s="278">
        <v>69.349999999999994</v>
      </c>
      <c r="G190" s="278">
        <v>68.399999999999991</v>
      </c>
      <c r="H190" s="278">
        <v>72.999999999999986</v>
      </c>
      <c r="I190" s="278">
        <v>73.95</v>
      </c>
      <c r="J190" s="278">
        <v>75.299999999999983</v>
      </c>
      <c r="K190" s="276">
        <v>72.599999999999994</v>
      </c>
      <c r="L190" s="276">
        <v>70.3</v>
      </c>
      <c r="M190" s="276">
        <v>15.04707</v>
      </c>
    </row>
    <row r="191" spans="1:13">
      <c r="A191" s="267">
        <v>182</v>
      </c>
      <c r="B191" s="276" t="s">
        <v>250</v>
      </c>
      <c r="C191" s="277">
        <v>212.85</v>
      </c>
      <c r="D191" s="278">
        <v>211.86666666666667</v>
      </c>
      <c r="E191" s="278">
        <v>208.98333333333335</v>
      </c>
      <c r="F191" s="278">
        <v>205.11666666666667</v>
      </c>
      <c r="G191" s="278">
        <v>202.23333333333335</v>
      </c>
      <c r="H191" s="278">
        <v>215.73333333333335</v>
      </c>
      <c r="I191" s="278">
        <v>218.61666666666667</v>
      </c>
      <c r="J191" s="278">
        <v>222.48333333333335</v>
      </c>
      <c r="K191" s="276">
        <v>214.75</v>
      </c>
      <c r="L191" s="276">
        <v>208</v>
      </c>
      <c r="M191" s="276">
        <v>7.5428300000000004</v>
      </c>
    </row>
    <row r="192" spans="1:13">
      <c r="A192" s="267">
        <v>183</v>
      </c>
      <c r="B192" s="276" t="s">
        <v>385</v>
      </c>
      <c r="C192" s="277">
        <v>353.1</v>
      </c>
      <c r="D192" s="278">
        <v>354.81666666666666</v>
      </c>
      <c r="E192" s="278">
        <v>346.63333333333333</v>
      </c>
      <c r="F192" s="278">
        <v>340.16666666666669</v>
      </c>
      <c r="G192" s="278">
        <v>331.98333333333335</v>
      </c>
      <c r="H192" s="278">
        <v>361.2833333333333</v>
      </c>
      <c r="I192" s="278">
        <v>369.46666666666658</v>
      </c>
      <c r="J192" s="278">
        <v>375.93333333333328</v>
      </c>
      <c r="K192" s="276">
        <v>363</v>
      </c>
      <c r="L192" s="276">
        <v>348.35</v>
      </c>
      <c r="M192" s="276">
        <v>1.3046500000000001</v>
      </c>
    </row>
    <row r="193" spans="1:13">
      <c r="A193" s="267">
        <v>184</v>
      </c>
      <c r="B193" s="276" t="s">
        <v>386</v>
      </c>
      <c r="C193" s="277">
        <v>375.7</v>
      </c>
      <c r="D193" s="278">
        <v>373.2833333333333</v>
      </c>
      <c r="E193" s="278">
        <v>366.61666666666662</v>
      </c>
      <c r="F193" s="278">
        <v>357.5333333333333</v>
      </c>
      <c r="G193" s="278">
        <v>350.86666666666662</v>
      </c>
      <c r="H193" s="278">
        <v>382.36666666666662</v>
      </c>
      <c r="I193" s="278">
        <v>389.03333333333336</v>
      </c>
      <c r="J193" s="278">
        <v>398.11666666666662</v>
      </c>
      <c r="K193" s="276">
        <v>379.95</v>
      </c>
      <c r="L193" s="276">
        <v>364.2</v>
      </c>
      <c r="M193" s="276">
        <v>13.258240000000001</v>
      </c>
    </row>
    <row r="194" spans="1:13">
      <c r="A194" s="267">
        <v>185</v>
      </c>
      <c r="B194" s="276" t="s">
        <v>391</v>
      </c>
      <c r="C194" s="277">
        <v>725.4</v>
      </c>
      <c r="D194" s="278">
        <v>731.43333333333339</v>
      </c>
      <c r="E194" s="278">
        <v>713.96666666666681</v>
      </c>
      <c r="F194" s="278">
        <v>702.53333333333342</v>
      </c>
      <c r="G194" s="278">
        <v>685.06666666666683</v>
      </c>
      <c r="H194" s="278">
        <v>742.86666666666679</v>
      </c>
      <c r="I194" s="278">
        <v>760.33333333333348</v>
      </c>
      <c r="J194" s="278">
        <v>771.76666666666677</v>
      </c>
      <c r="K194" s="276">
        <v>748.9</v>
      </c>
      <c r="L194" s="276">
        <v>720</v>
      </c>
      <c r="M194" s="276">
        <v>0.12633</v>
      </c>
    </row>
    <row r="195" spans="1:13">
      <c r="A195" s="267">
        <v>186</v>
      </c>
      <c r="B195" s="276" t="s">
        <v>399</v>
      </c>
      <c r="C195" s="277">
        <v>822.25</v>
      </c>
      <c r="D195" s="278">
        <v>819.2166666666667</v>
      </c>
      <c r="E195" s="278">
        <v>811.98333333333335</v>
      </c>
      <c r="F195" s="278">
        <v>801.7166666666667</v>
      </c>
      <c r="G195" s="278">
        <v>794.48333333333335</v>
      </c>
      <c r="H195" s="278">
        <v>829.48333333333335</v>
      </c>
      <c r="I195" s="278">
        <v>836.7166666666667</v>
      </c>
      <c r="J195" s="278">
        <v>846.98333333333335</v>
      </c>
      <c r="K195" s="276">
        <v>826.45</v>
      </c>
      <c r="L195" s="276">
        <v>808.95</v>
      </c>
      <c r="M195" s="276">
        <v>3.3494299999999999</v>
      </c>
    </row>
    <row r="196" spans="1:13">
      <c r="A196" s="267">
        <v>187</v>
      </c>
      <c r="B196" s="276" t="s">
        <v>392</v>
      </c>
      <c r="C196" s="277">
        <v>33.700000000000003</v>
      </c>
      <c r="D196" s="278">
        <v>33.966666666666669</v>
      </c>
      <c r="E196" s="278">
        <v>32.933333333333337</v>
      </c>
      <c r="F196" s="278">
        <v>32.166666666666671</v>
      </c>
      <c r="G196" s="278">
        <v>31.13333333333334</v>
      </c>
      <c r="H196" s="278">
        <v>34.733333333333334</v>
      </c>
      <c r="I196" s="278">
        <v>35.766666666666666</v>
      </c>
      <c r="J196" s="278">
        <v>36.533333333333331</v>
      </c>
      <c r="K196" s="276">
        <v>35</v>
      </c>
      <c r="L196" s="276">
        <v>33.200000000000003</v>
      </c>
      <c r="M196" s="276">
        <v>17.106670000000001</v>
      </c>
    </row>
    <row r="197" spans="1:13">
      <c r="A197" s="267">
        <v>188</v>
      </c>
      <c r="B197" s="276" t="s">
        <v>393</v>
      </c>
      <c r="C197" s="277">
        <v>716.9</v>
      </c>
      <c r="D197" s="278">
        <v>720.03333333333342</v>
      </c>
      <c r="E197" s="278">
        <v>710.06666666666683</v>
      </c>
      <c r="F197" s="278">
        <v>703.23333333333346</v>
      </c>
      <c r="G197" s="278">
        <v>693.26666666666688</v>
      </c>
      <c r="H197" s="278">
        <v>726.86666666666679</v>
      </c>
      <c r="I197" s="278">
        <v>736.83333333333326</v>
      </c>
      <c r="J197" s="278">
        <v>743.66666666666674</v>
      </c>
      <c r="K197" s="276">
        <v>730</v>
      </c>
      <c r="L197" s="276">
        <v>713.2</v>
      </c>
      <c r="M197" s="276">
        <v>0.34805999999999998</v>
      </c>
    </row>
    <row r="198" spans="1:13">
      <c r="A198" s="267">
        <v>189</v>
      </c>
      <c r="B198" s="276" t="s">
        <v>106</v>
      </c>
      <c r="C198" s="277">
        <v>895.9</v>
      </c>
      <c r="D198" s="278">
        <v>899.7166666666667</v>
      </c>
      <c r="E198" s="278">
        <v>887.18333333333339</v>
      </c>
      <c r="F198" s="278">
        <v>878.4666666666667</v>
      </c>
      <c r="G198" s="278">
        <v>865.93333333333339</v>
      </c>
      <c r="H198" s="278">
        <v>908.43333333333339</v>
      </c>
      <c r="I198" s="278">
        <v>920.9666666666667</v>
      </c>
      <c r="J198" s="278">
        <v>929.68333333333339</v>
      </c>
      <c r="K198" s="276">
        <v>912.25</v>
      </c>
      <c r="L198" s="276">
        <v>891</v>
      </c>
      <c r="M198" s="276">
        <v>15.28919</v>
      </c>
    </row>
    <row r="199" spans="1:13">
      <c r="A199" s="267">
        <v>190</v>
      </c>
      <c r="B199" s="276" t="s">
        <v>108</v>
      </c>
      <c r="C199" s="277">
        <v>919.35</v>
      </c>
      <c r="D199" s="278">
        <v>919.43333333333339</v>
      </c>
      <c r="E199" s="278">
        <v>910.61666666666679</v>
      </c>
      <c r="F199" s="278">
        <v>901.88333333333344</v>
      </c>
      <c r="G199" s="278">
        <v>893.06666666666683</v>
      </c>
      <c r="H199" s="278">
        <v>928.16666666666674</v>
      </c>
      <c r="I199" s="278">
        <v>936.98333333333335</v>
      </c>
      <c r="J199" s="278">
        <v>945.7166666666667</v>
      </c>
      <c r="K199" s="276">
        <v>928.25</v>
      </c>
      <c r="L199" s="276">
        <v>910.7</v>
      </c>
      <c r="M199" s="276">
        <v>43.905610000000003</v>
      </c>
    </row>
    <row r="200" spans="1:13">
      <c r="A200" s="267">
        <v>191</v>
      </c>
      <c r="B200" s="276" t="s">
        <v>109</v>
      </c>
      <c r="C200" s="277">
        <v>2455.15</v>
      </c>
      <c r="D200" s="278">
        <v>2443.6166666666668</v>
      </c>
      <c r="E200" s="278">
        <v>2422.5833333333335</v>
      </c>
      <c r="F200" s="278">
        <v>2390.0166666666669</v>
      </c>
      <c r="G200" s="278">
        <v>2368.9833333333336</v>
      </c>
      <c r="H200" s="278">
        <v>2476.1833333333334</v>
      </c>
      <c r="I200" s="278">
        <v>2497.2166666666662</v>
      </c>
      <c r="J200" s="278">
        <v>2529.7833333333333</v>
      </c>
      <c r="K200" s="276">
        <v>2464.65</v>
      </c>
      <c r="L200" s="276">
        <v>2411.0500000000002</v>
      </c>
      <c r="M200" s="276">
        <v>27.234259999999999</v>
      </c>
    </row>
    <row r="201" spans="1:13">
      <c r="A201" s="267">
        <v>192</v>
      </c>
      <c r="B201" s="276" t="s">
        <v>252</v>
      </c>
      <c r="C201" s="277">
        <v>2891.45</v>
      </c>
      <c r="D201" s="278">
        <v>2920.4833333333336</v>
      </c>
      <c r="E201" s="278">
        <v>2850.9666666666672</v>
      </c>
      <c r="F201" s="278">
        <v>2810.4833333333336</v>
      </c>
      <c r="G201" s="278">
        <v>2740.9666666666672</v>
      </c>
      <c r="H201" s="278">
        <v>2960.9666666666672</v>
      </c>
      <c r="I201" s="278">
        <v>3030.4833333333336</v>
      </c>
      <c r="J201" s="278">
        <v>3070.9666666666672</v>
      </c>
      <c r="K201" s="276">
        <v>2990</v>
      </c>
      <c r="L201" s="276">
        <v>2880</v>
      </c>
      <c r="M201" s="276">
        <v>3.9762</v>
      </c>
    </row>
    <row r="202" spans="1:13">
      <c r="A202" s="267">
        <v>193</v>
      </c>
      <c r="B202" s="276" t="s">
        <v>110</v>
      </c>
      <c r="C202" s="277">
        <v>1397.1</v>
      </c>
      <c r="D202" s="278">
        <v>1392.7</v>
      </c>
      <c r="E202" s="278">
        <v>1381.4</v>
      </c>
      <c r="F202" s="278">
        <v>1365.7</v>
      </c>
      <c r="G202" s="278">
        <v>1354.4</v>
      </c>
      <c r="H202" s="278">
        <v>1408.4</v>
      </c>
      <c r="I202" s="278">
        <v>1419.6999999999998</v>
      </c>
      <c r="J202" s="278">
        <v>1435.4</v>
      </c>
      <c r="K202" s="276">
        <v>1404</v>
      </c>
      <c r="L202" s="276">
        <v>1377</v>
      </c>
      <c r="M202" s="276">
        <v>74.760940000000005</v>
      </c>
    </row>
    <row r="203" spans="1:13">
      <c r="A203" s="267">
        <v>194</v>
      </c>
      <c r="B203" s="276" t="s">
        <v>253</v>
      </c>
      <c r="C203" s="277">
        <v>657.25</v>
      </c>
      <c r="D203" s="278">
        <v>656.61666666666667</v>
      </c>
      <c r="E203" s="278">
        <v>649.63333333333333</v>
      </c>
      <c r="F203" s="278">
        <v>642.01666666666665</v>
      </c>
      <c r="G203" s="278">
        <v>635.0333333333333</v>
      </c>
      <c r="H203" s="278">
        <v>664.23333333333335</v>
      </c>
      <c r="I203" s="278">
        <v>671.2166666666667</v>
      </c>
      <c r="J203" s="278">
        <v>678.83333333333337</v>
      </c>
      <c r="K203" s="276">
        <v>663.6</v>
      </c>
      <c r="L203" s="276">
        <v>649</v>
      </c>
      <c r="M203" s="276">
        <v>37.762779999999999</v>
      </c>
    </row>
    <row r="204" spans="1:13">
      <c r="A204" s="267">
        <v>195</v>
      </c>
      <c r="B204" s="276" t="s">
        <v>251</v>
      </c>
      <c r="C204" s="277">
        <v>885.3</v>
      </c>
      <c r="D204" s="278">
        <v>891.06666666666661</v>
      </c>
      <c r="E204" s="278">
        <v>874.43333333333317</v>
      </c>
      <c r="F204" s="278">
        <v>863.56666666666661</v>
      </c>
      <c r="G204" s="278">
        <v>846.93333333333317</v>
      </c>
      <c r="H204" s="278">
        <v>901.93333333333317</v>
      </c>
      <c r="I204" s="278">
        <v>918.56666666666661</v>
      </c>
      <c r="J204" s="278">
        <v>929.43333333333317</v>
      </c>
      <c r="K204" s="276">
        <v>907.7</v>
      </c>
      <c r="L204" s="276">
        <v>880.2</v>
      </c>
      <c r="M204" s="276">
        <v>4.8638300000000001</v>
      </c>
    </row>
    <row r="205" spans="1:13">
      <c r="A205" s="267">
        <v>196</v>
      </c>
      <c r="B205" s="276" t="s">
        <v>394</v>
      </c>
      <c r="C205" s="277">
        <v>214.8</v>
      </c>
      <c r="D205" s="278">
        <v>214.93333333333331</v>
      </c>
      <c r="E205" s="278">
        <v>211.86666666666662</v>
      </c>
      <c r="F205" s="278">
        <v>208.93333333333331</v>
      </c>
      <c r="G205" s="278">
        <v>205.86666666666662</v>
      </c>
      <c r="H205" s="278">
        <v>217.86666666666662</v>
      </c>
      <c r="I205" s="278">
        <v>220.93333333333328</v>
      </c>
      <c r="J205" s="278">
        <v>223.86666666666662</v>
      </c>
      <c r="K205" s="276">
        <v>218</v>
      </c>
      <c r="L205" s="276">
        <v>212</v>
      </c>
      <c r="M205" s="276">
        <v>3.4069400000000001</v>
      </c>
    </row>
    <row r="206" spans="1:13">
      <c r="A206" s="267">
        <v>197</v>
      </c>
      <c r="B206" s="276" t="s">
        <v>395</v>
      </c>
      <c r="C206" s="277">
        <v>290.25</v>
      </c>
      <c r="D206" s="278">
        <v>293.96666666666664</v>
      </c>
      <c r="E206" s="278">
        <v>284.63333333333327</v>
      </c>
      <c r="F206" s="278">
        <v>279.01666666666665</v>
      </c>
      <c r="G206" s="278">
        <v>269.68333333333328</v>
      </c>
      <c r="H206" s="278">
        <v>299.58333333333326</v>
      </c>
      <c r="I206" s="278">
        <v>308.91666666666663</v>
      </c>
      <c r="J206" s="278">
        <v>314.53333333333325</v>
      </c>
      <c r="K206" s="276">
        <v>303.3</v>
      </c>
      <c r="L206" s="276">
        <v>288.35000000000002</v>
      </c>
      <c r="M206" s="276">
        <v>0.76870000000000005</v>
      </c>
    </row>
    <row r="207" spans="1:13">
      <c r="A207" s="267">
        <v>198</v>
      </c>
      <c r="B207" s="276" t="s">
        <v>111</v>
      </c>
      <c r="C207" s="277">
        <v>3073.1</v>
      </c>
      <c r="D207" s="278">
        <v>3062.2666666666664</v>
      </c>
      <c r="E207" s="278">
        <v>3040.833333333333</v>
      </c>
      <c r="F207" s="278">
        <v>3008.5666666666666</v>
      </c>
      <c r="G207" s="278">
        <v>2987.1333333333332</v>
      </c>
      <c r="H207" s="278">
        <v>3094.5333333333328</v>
      </c>
      <c r="I207" s="278">
        <v>3115.9666666666662</v>
      </c>
      <c r="J207" s="278">
        <v>3148.2333333333327</v>
      </c>
      <c r="K207" s="276">
        <v>3083.7</v>
      </c>
      <c r="L207" s="276">
        <v>3030</v>
      </c>
      <c r="M207" s="276">
        <v>6.4060100000000002</v>
      </c>
    </row>
    <row r="208" spans="1:13">
      <c r="A208" s="267">
        <v>199</v>
      </c>
      <c r="B208" s="276" t="s">
        <v>396</v>
      </c>
      <c r="C208" s="277">
        <v>25.4</v>
      </c>
      <c r="D208" s="278">
        <v>25.666666666666668</v>
      </c>
      <c r="E208" s="278">
        <v>24.883333333333336</v>
      </c>
      <c r="F208" s="278">
        <v>24.366666666666667</v>
      </c>
      <c r="G208" s="278">
        <v>23.583333333333336</v>
      </c>
      <c r="H208" s="278">
        <v>26.183333333333337</v>
      </c>
      <c r="I208" s="278">
        <v>26.966666666666669</v>
      </c>
      <c r="J208" s="278">
        <v>27.483333333333338</v>
      </c>
      <c r="K208" s="276">
        <v>26.45</v>
      </c>
      <c r="L208" s="276">
        <v>25.15</v>
      </c>
      <c r="M208" s="276">
        <v>116.42916</v>
      </c>
    </row>
    <row r="209" spans="1:13">
      <c r="A209" s="267">
        <v>200</v>
      </c>
      <c r="B209" s="276" t="s">
        <v>398</v>
      </c>
      <c r="C209" s="277">
        <v>143.30000000000001</v>
      </c>
      <c r="D209" s="278">
        <v>144.86666666666667</v>
      </c>
      <c r="E209" s="278">
        <v>140.93333333333334</v>
      </c>
      <c r="F209" s="278">
        <v>138.56666666666666</v>
      </c>
      <c r="G209" s="278">
        <v>134.63333333333333</v>
      </c>
      <c r="H209" s="278">
        <v>147.23333333333335</v>
      </c>
      <c r="I209" s="278">
        <v>151.16666666666669</v>
      </c>
      <c r="J209" s="278">
        <v>153.53333333333336</v>
      </c>
      <c r="K209" s="276">
        <v>148.80000000000001</v>
      </c>
      <c r="L209" s="276">
        <v>142.5</v>
      </c>
      <c r="M209" s="276">
        <v>1.7049300000000001</v>
      </c>
    </row>
    <row r="210" spans="1:13">
      <c r="A210" s="267">
        <v>201</v>
      </c>
      <c r="B210" s="276" t="s">
        <v>114</v>
      </c>
      <c r="C210" s="277">
        <v>236.95</v>
      </c>
      <c r="D210" s="278">
        <v>239.23333333333335</v>
      </c>
      <c r="E210" s="278">
        <v>233.81666666666669</v>
      </c>
      <c r="F210" s="278">
        <v>230.68333333333334</v>
      </c>
      <c r="G210" s="278">
        <v>225.26666666666668</v>
      </c>
      <c r="H210" s="278">
        <v>242.3666666666667</v>
      </c>
      <c r="I210" s="278">
        <v>247.78333333333333</v>
      </c>
      <c r="J210" s="278">
        <v>250.91666666666671</v>
      </c>
      <c r="K210" s="276">
        <v>244.65</v>
      </c>
      <c r="L210" s="276">
        <v>236.1</v>
      </c>
      <c r="M210" s="276">
        <v>145.41771</v>
      </c>
    </row>
    <row r="211" spans="1:13">
      <c r="A211" s="267">
        <v>202</v>
      </c>
      <c r="B211" s="276" t="s">
        <v>400</v>
      </c>
      <c r="C211" s="277">
        <v>60.4</v>
      </c>
      <c r="D211" s="278">
        <v>60.833333333333336</v>
      </c>
      <c r="E211" s="278">
        <v>59.216666666666669</v>
      </c>
      <c r="F211" s="278">
        <v>58.033333333333331</v>
      </c>
      <c r="G211" s="278">
        <v>56.416666666666664</v>
      </c>
      <c r="H211" s="278">
        <v>62.016666666666673</v>
      </c>
      <c r="I211" s="278">
        <v>63.633333333333333</v>
      </c>
      <c r="J211" s="278">
        <v>64.816666666666677</v>
      </c>
      <c r="K211" s="276">
        <v>62.45</v>
      </c>
      <c r="L211" s="276">
        <v>59.65</v>
      </c>
      <c r="M211" s="276">
        <v>30.213920000000002</v>
      </c>
    </row>
    <row r="212" spans="1:13">
      <c r="A212" s="267">
        <v>203</v>
      </c>
      <c r="B212" s="276" t="s">
        <v>115</v>
      </c>
      <c r="C212" s="277">
        <v>213.65</v>
      </c>
      <c r="D212" s="278">
        <v>213.4</v>
      </c>
      <c r="E212" s="278">
        <v>211.3</v>
      </c>
      <c r="F212" s="278">
        <v>208.95000000000002</v>
      </c>
      <c r="G212" s="278">
        <v>206.85000000000002</v>
      </c>
      <c r="H212" s="278">
        <v>215.75</v>
      </c>
      <c r="I212" s="278">
        <v>217.84999999999997</v>
      </c>
      <c r="J212" s="278">
        <v>220.2</v>
      </c>
      <c r="K212" s="276">
        <v>215.5</v>
      </c>
      <c r="L212" s="276">
        <v>211.05</v>
      </c>
      <c r="M212" s="276">
        <v>56.153419999999997</v>
      </c>
    </row>
    <row r="213" spans="1:13">
      <c r="A213" s="267">
        <v>204</v>
      </c>
      <c r="B213" s="276" t="s">
        <v>116</v>
      </c>
      <c r="C213" s="277">
        <v>2402.25</v>
      </c>
      <c r="D213" s="278">
        <v>2390.7666666666669</v>
      </c>
      <c r="E213" s="278">
        <v>2371.5333333333338</v>
      </c>
      <c r="F213" s="278">
        <v>2340.8166666666671</v>
      </c>
      <c r="G213" s="278">
        <v>2321.5833333333339</v>
      </c>
      <c r="H213" s="278">
        <v>2421.4833333333336</v>
      </c>
      <c r="I213" s="278">
        <v>2440.7166666666662</v>
      </c>
      <c r="J213" s="278">
        <v>2471.4333333333334</v>
      </c>
      <c r="K213" s="276">
        <v>2410</v>
      </c>
      <c r="L213" s="276">
        <v>2360.0500000000002</v>
      </c>
      <c r="M213" s="276">
        <v>24.894439999999999</v>
      </c>
    </row>
    <row r="214" spans="1:13">
      <c r="A214" s="267">
        <v>205</v>
      </c>
      <c r="B214" s="276" t="s">
        <v>254</v>
      </c>
      <c r="C214" s="277">
        <v>241.65</v>
      </c>
      <c r="D214" s="278">
        <v>243.28333333333333</v>
      </c>
      <c r="E214" s="278">
        <v>238.91666666666666</v>
      </c>
      <c r="F214" s="278">
        <v>236.18333333333334</v>
      </c>
      <c r="G214" s="278">
        <v>231.81666666666666</v>
      </c>
      <c r="H214" s="278">
        <v>246.01666666666665</v>
      </c>
      <c r="I214" s="278">
        <v>250.38333333333333</v>
      </c>
      <c r="J214" s="278">
        <v>253.11666666666665</v>
      </c>
      <c r="K214" s="276">
        <v>247.65</v>
      </c>
      <c r="L214" s="276">
        <v>240.55</v>
      </c>
      <c r="M214" s="276">
        <v>11.19509</v>
      </c>
    </row>
    <row r="215" spans="1:13">
      <c r="A215" s="267">
        <v>206</v>
      </c>
      <c r="B215" s="276" t="s">
        <v>401</v>
      </c>
      <c r="C215" s="277">
        <v>38250.35</v>
      </c>
      <c r="D215" s="278">
        <v>38156.866666666669</v>
      </c>
      <c r="E215" s="278">
        <v>37443.733333333337</v>
      </c>
      <c r="F215" s="278">
        <v>36637.116666666669</v>
      </c>
      <c r="G215" s="278">
        <v>35923.983333333337</v>
      </c>
      <c r="H215" s="278">
        <v>38963.483333333337</v>
      </c>
      <c r="I215" s="278">
        <v>39676.616666666669</v>
      </c>
      <c r="J215" s="278">
        <v>40483.233333333337</v>
      </c>
      <c r="K215" s="276">
        <v>38870</v>
      </c>
      <c r="L215" s="276">
        <v>37350.25</v>
      </c>
      <c r="M215" s="276">
        <v>0.23005</v>
      </c>
    </row>
    <row r="216" spans="1:13">
      <c r="A216" s="267">
        <v>207</v>
      </c>
      <c r="B216" s="276" t="s">
        <v>397</v>
      </c>
      <c r="C216" s="277">
        <v>41.9</v>
      </c>
      <c r="D216" s="278">
        <v>42.4</v>
      </c>
      <c r="E216" s="278">
        <v>41.199999999999996</v>
      </c>
      <c r="F216" s="278">
        <v>40.5</v>
      </c>
      <c r="G216" s="278">
        <v>39.299999999999997</v>
      </c>
      <c r="H216" s="278">
        <v>43.099999999999994</v>
      </c>
      <c r="I216" s="278">
        <v>44.3</v>
      </c>
      <c r="J216" s="278">
        <v>44.999999999999993</v>
      </c>
      <c r="K216" s="276">
        <v>43.6</v>
      </c>
      <c r="L216" s="276">
        <v>41.7</v>
      </c>
      <c r="M216" s="276">
        <v>26.6204</v>
      </c>
    </row>
    <row r="217" spans="1:13">
      <c r="A217" s="267">
        <v>208</v>
      </c>
      <c r="B217" s="276" t="s">
        <v>255</v>
      </c>
      <c r="C217" s="277">
        <v>38.85</v>
      </c>
      <c r="D217" s="278">
        <v>39.033333333333331</v>
      </c>
      <c r="E217" s="278">
        <v>38.416666666666664</v>
      </c>
      <c r="F217" s="278">
        <v>37.983333333333334</v>
      </c>
      <c r="G217" s="278">
        <v>37.366666666666667</v>
      </c>
      <c r="H217" s="278">
        <v>39.466666666666661</v>
      </c>
      <c r="I217" s="278">
        <v>40.083333333333336</v>
      </c>
      <c r="J217" s="278">
        <v>40.516666666666659</v>
      </c>
      <c r="K217" s="276">
        <v>39.65</v>
      </c>
      <c r="L217" s="276">
        <v>38.6</v>
      </c>
      <c r="M217" s="276">
        <v>11.84883</v>
      </c>
    </row>
    <row r="218" spans="1:13">
      <c r="A218" s="267">
        <v>209</v>
      </c>
      <c r="B218" s="276" t="s">
        <v>415</v>
      </c>
      <c r="C218" s="277">
        <v>72.45</v>
      </c>
      <c r="D218" s="278">
        <v>72.45</v>
      </c>
      <c r="E218" s="278">
        <v>70.2</v>
      </c>
      <c r="F218" s="278">
        <v>67.95</v>
      </c>
      <c r="G218" s="278">
        <v>65.7</v>
      </c>
      <c r="H218" s="278">
        <v>74.7</v>
      </c>
      <c r="I218" s="278">
        <v>76.95</v>
      </c>
      <c r="J218" s="278">
        <v>79.2</v>
      </c>
      <c r="K218" s="276">
        <v>74.7</v>
      </c>
      <c r="L218" s="276">
        <v>70.2</v>
      </c>
      <c r="M218" s="276">
        <v>81.106769999999997</v>
      </c>
    </row>
    <row r="219" spans="1:13">
      <c r="A219" s="267">
        <v>210</v>
      </c>
      <c r="B219" s="276" t="s">
        <v>117</v>
      </c>
      <c r="C219" s="277">
        <v>204.6</v>
      </c>
      <c r="D219" s="278">
        <v>205.1</v>
      </c>
      <c r="E219" s="278">
        <v>200.6</v>
      </c>
      <c r="F219" s="278">
        <v>196.6</v>
      </c>
      <c r="G219" s="278">
        <v>192.1</v>
      </c>
      <c r="H219" s="278">
        <v>209.1</v>
      </c>
      <c r="I219" s="278">
        <v>213.6</v>
      </c>
      <c r="J219" s="278">
        <v>217.6</v>
      </c>
      <c r="K219" s="276">
        <v>209.6</v>
      </c>
      <c r="L219" s="276">
        <v>201.1</v>
      </c>
      <c r="M219" s="276">
        <v>235.94131999999999</v>
      </c>
    </row>
    <row r="220" spans="1:13">
      <c r="A220" s="267">
        <v>211</v>
      </c>
      <c r="B220" s="276" t="s">
        <v>118</v>
      </c>
      <c r="C220" s="277">
        <v>513.54999999999995</v>
      </c>
      <c r="D220" s="278">
        <v>511.5333333333333</v>
      </c>
      <c r="E220" s="278">
        <v>507.11666666666656</v>
      </c>
      <c r="F220" s="278">
        <v>500.68333333333328</v>
      </c>
      <c r="G220" s="278">
        <v>496.26666666666654</v>
      </c>
      <c r="H220" s="278">
        <v>517.96666666666658</v>
      </c>
      <c r="I220" s="278">
        <v>522.38333333333333</v>
      </c>
      <c r="J220" s="278">
        <v>528.81666666666661</v>
      </c>
      <c r="K220" s="276">
        <v>515.95000000000005</v>
      </c>
      <c r="L220" s="276">
        <v>505.1</v>
      </c>
      <c r="M220" s="276">
        <v>175.76806999999999</v>
      </c>
    </row>
    <row r="221" spans="1:13">
      <c r="A221" s="267">
        <v>213</v>
      </c>
      <c r="B221" s="276" t="s">
        <v>256</v>
      </c>
      <c r="C221" s="277">
        <v>1484.05</v>
      </c>
      <c r="D221" s="278">
        <v>1478.7666666666667</v>
      </c>
      <c r="E221" s="278">
        <v>1462.5333333333333</v>
      </c>
      <c r="F221" s="278">
        <v>1441.0166666666667</v>
      </c>
      <c r="G221" s="278">
        <v>1424.7833333333333</v>
      </c>
      <c r="H221" s="278">
        <v>1500.2833333333333</v>
      </c>
      <c r="I221" s="278">
        <v>1516.5166666666664</v>
      </c>
      <c r="J221" s="278">
        <v>1538.0333333333333</v>
      </c>
      <c r="K221" s="276">
        <v>1495</v>
      </c>
      <c r="L221" s="276">
        <v>1457.25</v>
      </c>
      <c r="M221" s="276">
        <v>5.90435</v>
      </c>
    </row>
    <row r="222" spans="1:13">
      <c r="A222" s="267">
        <v>214</v>
      </c>
      <c r="B222" s="276" t="s">
        <v>119</v>
      </c>
      <c r="C222" s="277">
        <v>496.15</v>
      </c>
      <c r="D222" s="278">
        <v>496.31666666666666</v>
      </c>
      <c r="E222" s="278">
        <v>484.63333333333333</v>
      </c>
      <c r="F222" s="278">
        <v>473.11666666666667</v>
      </c>
      <c r="G222" s="278">
        <v>461.43333333333334</v>
      </c>
      <c r="H222" s="278">
        <v>507.83333333333331</v>
      </c>
      <c r="I222" s="278">
        <v>519.51666666666665</v>
      </c>
      <c r="J222" s="278">
        <v>531.0333333333333</v>
      </c>
      <c r="K222" s="276">
        <v>508</v>
      </c>
      <c r="L222" s="276">
        <v>484.8</v>
      </c>
      <c r="M222" s="276">
        <v>37.623719999999999</v>
      </c>
    </row>
    <row r="223" spans="1:13">
      <c r="A223" s="267">
        <v>215</v>
      </c>
      <c r="B223" s="276" t="s">
        <v>403</v>
      </c>
      <c r="C223" s="277">
        <v>2795.15</v>
      </c>
      <c r="D223" s="278">
        <v>2793.15</v>
      </c>
      <c r="E223" s="278">
        <v>2756</v>
      </c>
      <c r="F223" s="278">
        <v>2716.85</v>
      </c>
      <c r="G223" s="278">
        <v>2679.7</v>
      </c>
      <c r="H223" s="278">
        <v>2832.3</v>
      </c>
      <c r="I223" s="278">
        <v>2869.4500000000007</v>
      </c>
      <c r="J223" s="278">
        <v>2908.6000000000004</v>
      </c>
      <c r="K223" s="276">
        <v>2830.3</v>
      </c>
      <c r="L223" s="276">
        <v>2754</v>
      </c>
      <c r="M223" s="276">
        <v>0.23612</v>
      </c>
    </row>
    <row r="224" spans="1:13">
      <c r="A224" s="267">
        <v>216</v>
      </c>
      <c r="B224" s="276" t="s">
        <v>257</v>
      </c>
      <c r="C224" s="277">
        <v>31.9</v>
      </c>
      <c r="D224" s="278">
        <v>32.450000000000003</v>
      </c>
      <c r="E224" s="278">
        <v>31.150000000000006</v>
      </c>
      <c r="F224" s="278">
        <v>30.400000000000002</v>
      </c>
      <c r="G224" s="278">
        <v>29.100000000000005</v>
      </c>
      <c r="H224" s="278">
        <v>33.200000000000003</v>
      </c>
      <c r="I224" s="278">
        <v>34.5</v>
      </c>
      <c r="J224" s="278">
        <v>35.250000000000007</v>
      </c>
      <c r="K224" s="276">
        <v>33.75</v>
      </c>
      <c r="L224" s="276">
        <v>31.7</v>
      </c>
      <c r="M224" s="276">
        <v>148.37518</v>
      </c>
    </row>
    <row r="225" spans="1:13">
      <c r="A225" s="267">
        <v>217</v>
      </c>
      <c r="B225" s="276" t="s">
        <v>120</v>
      </c>
      <c r="C225" s="277">
        <v>10.1</v>
      </c>
      <c r="D225" s="278">
        <v>10.233333333333333</v>
      </c>
      <c r="E225" s="278">
        <v>9.8166666666666647</v>
      </c>
      <c r="F225" s="278">
        <v>9.5333333333333314</v>
      </c>
      <c r="G225" s="278">
        <v>9.1166666666666636</v>
      </c>
      <c r="H225" s="278">
        <v>10.516666666666666</v>
      </c>
      <c r="I225" s="278">
        <v>10.933333333333334</v>
      </c>
      <c r="J225" s="278">
        <v>11.216666666666667</v>
      </c>
      <c r="K225" s="276">
        <v>10.65</v>
      </c>
      <c r="L225" s="276">
        <v>9.9499999999999993</v>
      </c>
      <c r="M225" s="276">
        <v>4092.3697099999999</v>
      </c>
    </row>
    <row r="226" spans="1:13">
      <c r="A226" s="267">
        <v>218</v>
      </c>
      <c r="B226" s="276" t="s">
        <v>404</v>
      </c>
      <c r="C226" s="277">
        <v>37.35</v>
      </c>
      <c r="D226" s="278">
        <v>37.433333333333337</v>
      </c>
      <c r="E226" s="278">
        <v>36.916666666666671</v>
      </c>
      <c r="F226" s="278">
        <v>36.483333333333334</v>
      </c>
      <c r="G226" s="278">
        <v>35.966666666666669</v>
      </c>
      <c r="H226" s="278">
        <v>37.866666666666674</v>
      </c>
      <c r="I226" s="278">
        <v>38.38333333333334</v>
      </c>
      <c r="J226" s="278">
        <v>38.816666666666677</v>
      </c>
      <c r="K226" s="276">
        <v>37.950000000000003</v>
      </c>
      <c r="L226" s="276">
        <v>37</v>
      </c>
      <c r="M226" s="276">
        <v>28.10191</v>
      </c>
    </row>
    <row r="227" spans="1:13">
      <c r="A227" s="267">
        <v>219</v>
      </c>
      <c r="B227" s="276" t="s">
        <v>121</v>
      </c>
      <c r="C227" s="277">
        <v>35.9</v>
      </c>
      <c r="D227" s="278">
        <v>36.016666666666673</v>
      </c>
      <c r="E227" s="278">
        <v>35.533333333333346</v>
      </c>
      <c r="F227" s="278">
        <v>35.166666666666671</v>
      </c>
      <c r="G227" s="278">
        <v>34.683333333333344</v>
      </c>
      <c r="H227" s="278">
        <v>36.383333333333347</v>
      </c>
      <c r="I227" s="278">
        <v>36.866666666666681</v>
      </c>
      <c r="J227" s="278">
        <v>37.233333333333348</v>
      </c>
      <c r="K227" s="276">
        <v>36.5</v>
      </c>
      <c r="L227" s="276">
        <v>35.65</v>
      </c>
      <c r="M227" s="276">
        <v>183.06842</v>
      </c>
    </row>
    <row r="228" spans="1:13">
      <c r="A228" s="267">
        <v>220</v>
      </c>
      <c r="B228" s="276" t="s">
        <v>416</v>
      </c>
      <c r="C228" s="277">
        <v>213.1</v>
      </c>
      <c r="D228" s="278">
        <v>214.5</v>
      </c>
      <c r="E228" s="278">
        <v>211.1</v>
      </c>
      <c r="F228" s="278">
        <v>209.1</v>
      </c>
      <c r="G228" s="278">
        <v>205.7</v>
      </c>
      <c r="H228" s="278">
        <v>216.5</v>
      </c>
      <c r="I228" s="278">
        <v>219.89999999999998</v>
      </c>
      <c r="J228" s="278">
        <v>221.9</v>
      </c>
      <c r="K228" s="276">
        <v>217.9</v>
      </c>
      <c r="L228" s="276">
        <v>212.5</v>
      </c>
      <c r="M228" s="276">
        <v>5.0202499999999999</v>
      </c>
    </row>
    <row r="229" spans="1:13">
      <c r="A229" s="267">
        <v>221</v>
      </c>
      <c r="B229" s="276" t="s">
        <v>405</v>
      </c>
      <c r="C229" s="277">
        <v>1121.4000000000001</v>
      </c>
      <c r="D229" s="278">
        <v>1135.4833333333333</v>
      </c>
      <c r="E229" s="278">
        <v>1100.9166666666667</v>
      </c>
      <c r="F229" s="278">
        <v>1080.4333333333334</v>
      </c>
      <c r="G229" s="278">
        <v>1045.8666666666668</v>
      </c>
      <c r="H229" s="278">
        <v>1155.9666666666667</v>
      </c>
      <c r="I229" s="278">
        <v>1190.5333333333333</v>
      </c>
      <c r="J229" s="278">
        <v>1211.0166666666667</v>
      </c>
      <c r="K229" s="276">
        <v>1170.05</v>
      </c>
      <c r="L229" s="276">
        <v>1115</v>
      </c>
      <c r="M229" s="276">
        <v>0.43490000000000001</v>
      </c>
    </row>
    <row r="230" spans="1:13">
      <c r="A230" s="267">
        <v>222</v>
      </c>
      <c r="B230" s="276" t="s">
        <v>406</v>
      </c>
      <c r="C230" s="277">
        <v>9.25</v>
      </c>
      <c r="D230" s="278">
        <v>9.3166666666666664</v>
      </c>
      <c r="E230" s="278">
        <v>8.9833333333333325</v>
      </c>
      <c r="F230" s="278">
        <v>8.7166666666666668</v>
      </c>
      <c r="G230" s="278">
        <v>8.3833333333333329</v>
      </c>
      <c r="H230" s="278">
        <v>9.5833333333333321</v>
      </c>
      <c r="I230" s="278">
        <v>9.9166666666666679</v>
      </c>
      <c r="J230" s="278">
        <v>10.183333333333332</v>
      </c>
      <c r="K230" s="276">
        <v>9.65</v>
      </c>
      <c r="L230" s="276">
        <v>9.0500000000000007</v>
      </c>
      <c r="M230" s="276">
        <v>51.137860000000003</v>
      </c>
    </row>
    <row r="231" spans="1:13">
      <c r="A231" s="267">
        <v>223</v>
      </c>
      <c r="B231" s="276" t="s">
        <v>122</v>
      </c>
      <c r="C231" s="277">
        <v>489.15</v>
      </c>
      <c r="D231" s="278">
        <v>490.7833333333333</v>
      </c>
      <c r="E231" s="278">
        <v>483.61666666666662</v>
      </c>
      <c r="F231" s="278">
        <v>478.08333333333331</v>
      </c>
      <c r="G231" s="278">
        <v>470.91666666666663</v>
      </c>
      <c r="H231" s="278">
        <v>496.31666666666661</v>
      </c>
      <c r="I231" s="278">
        <v>503.48333333333335</v>
      </c>
      <c r="J231" s="278">
        <v>509.01666666666659</v>
      </c>
      <c r="K231" s="276">
        <v>497.95</v>
      </c>
      <c r="L231" s="276">
        <v>485.25</v>
      </c>
      <c r="M231" s="276">
        <v>17.12124</v>
      </c>
    </row>
    <row r="232" spans="1:13">
      <c r="A232" s="267">
        <v>224</v>
      </c>
      <c r="B232" s="276" t="s">
        <v>407</v>
      </c>
      <c r="C232" s="277">
        <v>112.4</v>
      </c>
      <c r="D232" s="278">
        <v>112.7</v>
      </c>
      <c r="E232" s="278">
        <v>110.4</v>
      </c>
      <c r="F232" s="278">
        <v>108.4</v>
      </c>
      <c r="G232" s="278">
        <v>106.10000000000001</v>
      </c>
      <c r="H232" s="278">
        <v>114.7</v>
      </c>
      <c r="I232" s="278">
        <v>116.99999999999999</v>
      </c>
      <c r="J232" s="278">
        <v>119</v>
      </c>
      <c r="K232" s="276">
        <v>115</v>
      </c>
      <c r="L232" s="276">
        <v>110.7</v>
      </c>
      <c r="M232" s="276">
        <v>3.4011399999999998</v>
      </c>
    </row>
    <row r="233" spans="1:13">
      <c r="A233" s="267">
        <v>225</v>
      </c>
      <c r="B233" s="276" t="s">
        <v>1603</v>
      </c>
      <c r="C233" s="277">
        <v>983.45</v>
      </c>
      <c r="D233" s="278">
        <v>994.20000000000016</v>
      </c>
      <c r="E233" s="278">
        <v>964.25000000000023</v>
      </c>
      <c r="F233" s="278">
        <v>945.05000000000007</v>
      </c>
      <c r="G233" s="278">
        <v>915.10000000000014</v>
      </c>
      <c r="H233" s="278">
        <v>1013.4000000000003</v>
      </c>
      <c r="I233" s="278">
        <v>1043.3500000000004</v>
      </c>
      <c r="J233" s="278">
        <v>1062.5500000000004</v>
      </c>
      <c r="K233" s="276">
        <v>1024.1500000000001</v>
      </c>
      <c r="L233" s="276">
        <v>975</v>
      </c>
      <c r="M233" s="276">
        <v>0.21165</v>
      </c>
    </row>
    <row r="234" spans="1:13">
      <c r="A234" s="267">
        <v>226</v>
      </c>
      <c r="B234" s="276" t="s">
        <v>260</v>
      </c>
      <c r="C234" s="277">
        <v>121.35</v>
      </c>
      <c r="D234" s="278">
        <v>122.88333333333333</v>
      </c>
      <c r="E234" s="278">
        <v>119.06666666666665</v>
      </c>
      <c r="F234" s="278">
        <v>116.78333333333332</v>
      </c>
      <c r="G234" s="278">
        <v>112.96666666666664</v>
      </c>
      <c r="H234" s="278">
        <v>125.16666666666666</v>
      </c>
      <c r="I234" s="278">
        <v>128.98333333333332</v>
      </c>
      <c r="J234" s="278">
        <v>131.26666666666665</v>
      </c>
      <c r="K234" s="276">
        <v>126.7</v>
      </c>
      <c r="L234" s="276">
        <v>120.6</v>
      </c>
      <c r="M234" s="276">
        <v>17.76314</v>
      </c>
    </row>
    <row r="235" spans="1:13">
      <c r="A235" s="267">
        <v>227</v>
      </c>
      <c r="B235" s="276" t="s">
        <v>412</v>
      </c>
      <c r="C235" s="277">
        <v>144.55000000000001</v>
      </c>
      <c r="D235" s="278">
        <v>145.50000000000003</v>
      </c>
      <c r="E235" s="278">
        <v>141.35000000000005</v>
      </c>
      <c r="F235" s="278">
        <v>138.15000000000003</v>
      </c>
      <c r="G235" s="278">
        <v>134.00000000000006</v>
      </c>
      <c r="H235" s="278">
        <v>148.70000000000005</v>
      </c>
      <c r="I235" s="278">
        <v>152.85000000000002</v>
      </c>
      <c r="J235" s="278">
        <v>156.05000000000004</v>
      </c>
      <c r="K235" s="276">
        <v>149.65</v>
      </c>
      <c r="L235" s="276">
        <v>142.30000000000001</v>
      </c>
      <c r="M235" s="276">
        <v>12.13879</v>
      </c>
    </row>
    <row r="236" spans="1:13">
      <c r="A236" s="267">
        <v>228</v>
      </c>
      <c r="B236" s="276" t="s">
        <v>1615</v>
      </c>
      <c r="C236" s="277">
        <v>6211.65</v>
      </c>
      <c r="D236" s="278">
        <v>6160.5</v>
      </c>
      <c r="E236" s="278">
        <v>6046.15</v>
      </c>
      <c r="F236" s="278">
        <v>5880.65</v>
      </c>
      <c r="G236" s="278">
        <v>5766.2999999999993</v>
      </c>
      <c r="H236" s="278">
        <v>6326</v>
      </c>
      <c r="I236" s="278">
        <v>6440.35</v>
      </c>
      <c r="J236" s="278">
        <v>6605.85</v>
      </c>
      <c r="K236" s="276">
        <v>6274.85</v>
      </c>
      <c r="L236" s="276">
        <v>5995</v>
      </c>
      <c r="M236" s="276">
        <v>1.01942</v>
      </c>
    </row>
    <row r="237" spans="1:13">
      <c r="A237" s="267">
        <v>229</v>
      </c>
      <c r="B237" s="276" t="s">
        <v>259</v>
      </c>
      <c r="C237" s="277">
        <v>86.4</v>
      </c>
      <c r="D237" s="278">
        <v>86.75</v>
      </c>
      <c r="E237" s="278">
        <v>85.55</v>
      </c>
      <c r="F237" s="278">
        <v>84.7</v>
      </c>
      <c r="G237" s="278">
        <v>83.5</v>
      </c>
      <c r="H237" s="278">
        <v>87.6</v>
      </c>
      <c r="I237" s="278">
        <v>88.799999999999983</v>
      </c>
      <c r="J237" s="278">
        <v>89.649999999999991</v>
      </c>
      <c r="K237" s="276">
        <v>87.95</v>
      </c>
      <c r="L237" s="276">
        <v>85.9</v>
      </c>
      <c r="M237" s="276">
        <v>25.134840000000001</v>
      </c>
    </row>
    <row r="238" spans="1:13">
      <c r="A238" s="267">
        <v>230</v>
      </c>
      <c r="B238" s="276" t="s">
        <v>123</v>
      </c>
      <c r="C238" s="277">
        <v>1643.8</v>
      </c>
      <c r="D238" s="278">
        <v>1643.9833333333336</v>
      </c>
      <c r="E238" s="278">
        <v>1614.9666666666672</v>
      </c>
      <c r="F238" s="278">
        <v>1586.1333333333337</v>
      </c>
      <c r="G238" s="278">
        <v>1557.1166666666672</v>
      </c>
      <c r="H238" s="278">
        <v>1672.8166666666671</v>
      </c>
      <c r="I238" s="278">
        <v>1701.8333333333335</v>
      </c>
      <c r="J238" s="278">
        <v>1730.666666666667</v>
      </c>
      <c r="K238" s="276">
        <v>1673</v>
      </c>
      <c r="L238" s="276">
        <v>1615.15</v>
      </c>
      <c r="M238" s="276">
        <v>15.994590000000001</v>
      </c>
    </row>
    <row r="239" spans="1:13">
      <c r="A239" s="267">
        <v>231</v>
      </c>
      <c r="B239" s="276" t="s">
        <v>1622</v>
      </c>
      <c r="C239" s="277">
        <v>294.55</v>
      </c>
      <c r="D239" s="278">
        <v>290.2166666666667</v>
      </c>
      <c r="E239" s="278">
        <v>284.83333333333337</v>
      </c>
      <c r="F239" s="278">
        <v>275.11666666666667</v>
      </c>
      <c r="G239" s="278">
        <v>269.73333333333335</v>
      </c>
      <c r="H239" s="278">
        <v>299.93333333333339</v>
      </c>
      <c r="I239" s="278">
        <v>305.31666666666672</v>
      </c>
      <c r="J239" s="278">
        <v>315.03333333333342</v>
      </c>
      <c r="K239" s="276">
        <v>295.60000000000002</v>
      </c>
      <c r="L239" s="276">
        <v>280.5</v>
      </c>
      <c r="M239" s="276">
        <v>3.10629</v>
      </c>
    </row>
    <row r="240" spans="1:13">
      <c r="A240" s="267">
        <v>232</v>
      </c>
      <c r="B240" s="276" t="s">
        <v>418</v>
      </c>
      <c r="C240" s="277">
        <v>322.45</v>
      </c>
      <c r="D240" s="278">
        <v>326.95</v>
      </c>
      <c r="E240" s="278">
        <v>314.04999999999995</v>
      </c>
      <c r="F240" s="278">
        <v>305.64999999999998</v>
      </c>
      <c r="G240" s="278">
        <v>292.74999999999994</v>
      </c>
      <c r="H240" s="278">
        <v>335.34999999999997</v>
      </c>
      <c r="I240" s="278">
        <v>348.24999999999994</v>
      </c>
      <c r="J240" s="278">
        <v>356.65</v>
      </c>
      <c r="K240" s="276">
        <v>339.85</v>
      </c>
      <c r="L240" s="276">
        <v>318.55</v>
      </c>
      <c r="M240" s="276">
        <v>0.42424000000000001</v>
      </c>
    </row>
    <row r="241" spans="1:13">
      <c r="A241" s="267">
        <v>233</v>
      </c>
      <c r="B241" s="276" t="s">
        <v>124</v>
      </c>
      <c r="C241" s="277">
        <v>852.8</v>
      </c>
      <c r="D241" s="278">
        <v>857.30000000000007</v>
      </c>
      <c r="E241" s="278">
        <v>844.60000000000014</v>
      </c>
      <c r="F241" s="278">
        <v>836.40000000000009</v>
      </c>
      <c r="G241" s="278">
        <v>823.70000000000016</v>
      </c>
      <c r="H241" s="278">
        <v>865.50000000000011</v>
      </c>
      <c r="I241" s="278">
        <v>878.20000000000016</v>
      </c>
      <c r="J241" s="278">
        <v>886.40000000000009</v>
      </c>
      <c r="K241" s="276">
        <v>870</v>
      </c>
      <c r="L241" s="276">
        <v>849.1</v>
      </c>
      <c r="M241" s="276">
        <v>102.93688</v>
      </c>
    </row>
    <row r="242" spans="1:13">
      <c r="A242" s="267">
        <v>234</v>
      </c>
      <c r="B242" s="276" t="s">
        <v>419</v>
      </c>
      <c r="C242" s="277">
        <v>86.2</v>
      </c>
      <c r="D242" s="278">
        <v>88</v>
      </c>
      <c r="E242" s="278">
        <v>83</v>
      </c>
      <c r="F242" s="278">
        <v>79.8</v>
      </c>
      <c r="G242" s="278">
        <v>74.8</v>
      </c>
      <c r="H242" s="278">
        <v>91.2</v>
      </c>
      <c r="I242" s="278">
        <v>96.2</v>
      </c>
      <c r="J242" s="278">
        <v>99.4</v>
      </c>
      <c r="K242" s="276">
        <v>93</v>
      </c>
      <c r="L242" s="276">
        <v>84.8</v>
      </c>
      <c r="M242" s="276">
        <v>4.9753299999999996</v>
      </c>
    </row>
    <row r="243" spans="1:13">
      <c r="A243" s="267">
        <v>235</v>
      </c>
      <c r="B243" s="276" t="s">
        <v>126</v>
      </c>
      <c r="C243" s="277">
        <v>1236.05</v>
      </c>
      <c r="D243" s="278">
        <v>1237.3166666666666</v>
      </c>
      <c r="E243" s="278">
        <v>1224.7333333333331</v>
      </c>
      <c r="F243" s="278">
        <v>1213.4166666666665</v>
      </c>
      <c r="G243" s="278">
        <v>1200.833333333333</v>
      </c>
      <c r="H243" s="278">
        <v>1248.6333333333332</v>
      </c>
      <c r="I243" s="278">
        <v>1261.2166666666667</v>
      </c>
      <c r="J243" s="278">
        <v>1272.5333333333333</v>
      </c>
      <c r="K243" s="276">
        <v>1249.9000000000001</v>
      </c>
      <c r="L243" s="276">
        <v>1226</v>
      </c>
      <c r="M243" s="276">
        <v>73.138850000000005</v>
      </c>
    </row>
    <row r="244" spans="1:13">
      <c r="A244" s="267">
        <v>236</v>
      </c>
      <c r="B244" s="276" t="s">
        <v>1645</v>
      </c>
      <c r="C244" s="277">
        <v>631.5</v>
      </c>
      <c r="D244" s="278">
        <v>632.18333333333328</v>
      </c>
      <c r="E244" s="278">
        <v>627.36666666666656</v>
      </c>
      <c r="F244" s="278">
        <v>623.23333333333323</v>
      </c>
      <c r="G244" s="278">
        <v>618.41666666666652</v>
      </c>
      <c r="H244" s="278">
        <v>636.31666666666661</v>
      </c>
      <c r="I244" s="278">
        <v>641.13333333333344</v>
      </c>
      <c r="J244" s="278">
        <v>645.26666666666665</v>
      </c>
      <c r="K244" s="276">
        <v>637</v>
      </c>
      <c r="L244" s="276">
        <v>628.04999999999995</v>
      </c>
      <c r="M244" s="276">
        <v>0.11151999999999999</v>
      </c>
    </row>
    <row r="245" spans="1:13">
      <c r="A245" s="267">
        <v>237</v>
      </c>
      <c r="B245" s="276" t="s">
        <v>420</v>
      </c>
      <c r="C245" s="277">
        <v>278.05</v>
      </c>
      <c r="D245" s="278">
        <v>279.18333333333334</v>
      </c>
      <c r="E245" s="278">
        <v>275.4666666666667</v>
      </c>
      <c r="F245" s="278">
        <v>272.88333333333338</v>
      </c>
      <c r="G245" s="278">
        <v>269.16666666666674</v>
      </c>
      <c r="H245" s="278">
        <v>281.76666666666665</v>
      </c>
      <c r="I245" s="278">
        <v>285.48333333333323</v>
      </c>
      <c r="J245" s="278">
        <v>288.06666666666661</v>
      </c>
      <c r="K245" s="276">
        <v>282.89999999999998</v>
      </c>
      <c r="L245" s="276">
        <v>276.60000000000002</v>
      </c>
      <c r="M245" s="276">
        <v>4.9019199999999996</v>
      </c>
    </row>
    <row r="246" spans="1:13">
      <c r="A246" s="267">
        <v>238</v>
      </c>
      <c r="B246" s="276" t="s">
        <v>421</v>
      </c>
      <c r="C246" s="277">
        <v>304</v>
      </c>
      <c r="D246" s="278">
        <v>307.73333333333335</v>
      </c>
      <c r="E246" s="278">
        <v>298.81666666666672</v>
      </c>
      <c r="F246" s="278">
        <v>293.63333333333338</v>
      </c>
      <c r="G246" s="278">
        <v>284.71666666666675</v>
      </c>
      <c r="H246" s="278">
        <v>312.91666666666669</v>
      </c>
      <c r="I246" s="278">
        <v>321.83333333333331</v>
      </c>
      <c r="J246" s="278">
        <v>327.01666666666665</v>
      </c>
      <c r="K246" s="276">
        <v>316.64999999999998</v>
      </c>
      <c r="L246" s="276">
        <v>302.55</v>
      </c>
      <c r="M246" s="276">
        <v>1.5839000000000001</v>
      </c>
    </row>
    <row r="247" spans="1:13">
      <c r="A247" s="267">
        <v>239</v>
      </c>
      <c r="B247" s="276" t="s">
        <v>417</v>
      </c>
      <c r="C247" s="277">
        <v>10.6</v>
      </c>
      <c r="D247" s="278">
        <v>10.666666666666666</v>
      </c>
      <c r="E247" s="278">
        <v>10.483333333333333</v>
      </c>
      <c r="F247" s="278">
        <v>10.366666666666667</v>
      </c>
      <c r="G247" s="278">
        <v>10.183333333333334</v>
      </c>
      <c r="H247" s="278">
        <v>10.783333333333331</v>
      </c>
      <c r="I247" s="278">
        <v>10.966666666666665</v>
      </c>
      <c r="J247" s="278">
        <v>11.08333333333333</v>
      </c>
      <c r="K247" s="276">
        <v>10.85</v>
      </c>
      <c r="L247" s="276">
        <v>10.55</v>
      </c>
      <c r="M247" s="276">
        <v>19.778410000000001</v>
      </c>
    </row>
    <row r="248" spans="1:13">
      <c r="A248" s="267">
        <v>240</v>
      </c>
      <c r="B248" s="276" t="s">
        <v>127</v>
      </c>
      <c r="C248" s="277">
        <v>90.25</v>
      </c>
      <c r="D248" s="278">
        <v>89.916666666666671</v>
      </c>
      <c r="E248" s="278">
        <v>88.583333333333343</v>
      </c>
      <c r="F248" s="278">
        <v>86.916666666666671</v>
      </c>
      <c r="G248" s="278">
        <v>85.583333333333343</v>
      </c>
      <c r="H248" s="278">
        <v>91.583333333333343</v>
      </c>
      <c r="I248" s="278">
        <v>92.916666666666686</v>
      </c>
      <c r="J248" s="278">
        <v>94.583333333333343</v>
      </c>
      <c r="K248" s="276">
        <v>91.25</v>
      </c>
      <c r="L248" s="276">
        <v>88.25</v>
      </c>
      <c r="M248" s="276">
        <v>219.97837000000001</v>
      </c>
    </row>
    <row r="249" spans="1:13">
      <c r="A249" s="267">
        <v>241</v>
      </c>
      <c r="B249" s="276" t="s">
        <v>262</v>
      </c>
      <c r="C249" s="277">
        <v>2164.1999999999998</v>
      </c>
      <c r="D249" s="278">
        <v>2169.5333333333333</v>
      </c>
      <c r="E249" s="278">
        <v>2149.6666666666665</v>
      </c>
      <c r="F249" s="278">
        <v>2135.1333333333332</v>
      </c>
      <c r="G249" s="278">
        <v>2115.2666666666664</v>
      </c>
      <c r="H249" s="278">
        <v>2184.0666666666666</v>
      </c>
      <c r="I249" s="278">
        <v>2203.9333333333334</v>
      </c>
      <c r="J249" s="278">
        <v>2218.4666666666667</v>
      </c>
      <c r="K249" s="276">
        <v>2189.4</v>
      </c>
      <c r="L249" s="276">
        <v>2155</v>
      </c>
      <c r="M249" s="276">
        <v>2.0901299999999998</v>
      </c>
    </row>
    <row r="250" spans="1:13">
      <c r="A250" s="267">
        <v>242</v>
      </c>
      <c r="B250" s="276" t="s">
        <v>408</v>
      </c>
      <c r="C250" s="277">
        <v>107.2</v>
      </c>
      <c r="D250" s="278">
        <v>107.38333333333333</v>
      </c>
      <c r="E250" s="278">
        <v>105.06666666666665</v>
      </c>
      <c r="F250" s="278">
        <v>102.93333333333332</v>
      </c>
      <c r="G250" s="278">
        <v>100.61666666666665</v>
      </c>
      <c r="H250" s="278">
        <v>109.51666666666665</v>
      </c>
      <c r="I250" s="278">
        <v>111.83333333333331</v>
      </c>
      <c r="J250" s="278">
        <v>113.96666666666665</v>
      </c>
      <c r="K250" s="276">
        <v>109.7</v>
      </c>
      <c r="L250" s="276">
        <v>105.25</v>
      </c>
      <c r="M250" s="276">
        <v>2.4003000000000001</v>
      </c>
    </row>
    <row r="251" spans="1:13">
      <c r="A251" s="267">
        <v>243</v>
      </c>
      <c r="B251" s="276" t="s">
        <v>409</v>
      </c>
      <c r="C251" s="277">
        <v>87.1</v>
      </c>
      <c r="D251" s="278">
        <v>87.399999999999991</v>
      </c>
      <c r="E251" s="278">
        <v>85.899999999999977</v>
      </c>
      <c r="F251" s="278">
        <v>84.699999999999989</v>
      </c>
      <c r="G251" s="278">
        <v>83.199999999999974</v>
      </c>
      <c r="H251" s="278">
        <v>88.59999999999998</v>
      </c>
      <c r="I251" s="278">
        <v>90.100000000000009</v>
      </c>
      <c r="J251" s="278">
        <v>91.299999999999983</v>
      </c>
      <c r="K251" s="276">
        <v>88.9</v>
      </c>
      <c r="L251" s="276">
        <v>86.2</v>
      </c>
      <c r="M251" s="276">
        <v>7.8282499999999997</v>
      </c>
    </row>
    <row r="252" spans="1:13">
      <c r="A252" s="267">
        <v>244</v>
      </c>
      <c r="B252" s="276" t="s">
        <v>2931</v>
      </c>
      <c r="C252" s="277">
        <v>1408.95</v>
      </c>
      <c r="D252" s="278">
        <v>1413.5166666666667</v>
      </c>
      <c r="E252" s="278">
        <v>1398.6333333333332</v>
      </c>
      <c r="F252" s="278">
        <v>1388.3166666666666</v>
      </c>
      <c r="G252" s="278">
        <v>1373.4333333333332</v>
      </c>
      <c r="H252" s="278">
        <v>1423.8333333333333</v>
      </c>
      <c r="I252" s="278">
        <v>1438.7166666666669</v>
      </c>
      <c r="J252" s="278">
        <v>1449.0333333333333</v>
      </c>
      <c r="K252" s="276">
        <v>1428.4</v>
      </c>
      <c r="L252" s="276">
        <v>1403.2</v>
      </c>
      <c r="M252" s="276">
        <v>12.429819999999999</v>
      </c>
    </row>
    <row r="253" spans="1:13">
      <c r="A253" s="267">
        <v>245</v>
      </c>
      <c r="B253" s="276" t="s">
        <v>402</v>
      </c>
      <c r="C253" s="277">
        <v>449.45</v>
      </c>
      <c r="D253" s="278">
        <v>451.61666666666662</v>
      </c>
      <c r="E253" s="278">
        <v>446.73333333333323</v>
      </c>
      <c r="F253" s="278">
        <v>444.01666666666659</v>
      </c>
      <c r="G253" s="278">
        <v>439.13333333333321</v>
      </c>
      <c r="H253" s="278">
        <v>454.33333333333326</v>
      </c>
      <c r="I253" s="278">
        <v>459.21666666666658</v>
      </c>
      <c r="J253" s="278">
        <v>461.93333333333328</v>
      </c>
      <c r="K253" s="276">
        <v>456.5</v>
      </c>
      <c r="L253" s="276">
        <v>448.9</v>
      </c>
      <c r="M253" s="276">
        <v>3.1632199999999999</v>
      </c>
    </row>
    <row r="254" spans="1:13">
      <c r="A254" s="267">
        <v>246</v>
      </c>
      <c r="B254" s="276" t="s">
        <v>128</v>
      </c>
      <c r="C254" s="277">
        <v>208.6</v>
      </c>
      <c r="D254" s="278">
        <v>208.28333333333333</v>
      </c>
      <c r="E254" s="278">
        <v>205.91666666666666</v>
      </c>
      <c r="F254" s="278">
        <v>203.23333333333332</v>
      </c>
      <c r="G254" s="278">
        <v>200.86666666666665</v>
      </c>
      <c r="H254" s="278">
        <v>210.96666666666667</v>
      </c>
      <c r="I254" s="278">
        <v>213.33333333333334</v>
      </c>
      <c r="J254" s="278">
        <v>216.01666666666668</v>
      </c>
      <c r="K254" s="276">
        <v>210.65</v>
      </c>
      <c r="L254" s="276">
        <v>205.6</v>
      </c>
      <c r="M254" s="276">
        <v>227.68284</v>
      </c>
    </row>
    <row r="255" spans="1:13">
      <c r="A255" s="267">
        <v>247</v>
      </c>
      <c r="B255" s="276" t="s">
        <v>413</v>
      </c>
      <c r="C255" s="277">
        <v>344.3</v>
      </c>
      <c r="D255" s="278">
        <v>344.43333333333334</v>
      </c>
      <c r="E255" s="278">
        <v>334.86666666666667</v>
      </c>
      <c r="F255" s="278">
        <v>325.43333333333334</v>
      </c>
      <c r="G255" s="278">
        <v>315.86666666666667</v>
      </c>
      <c r="H255" s="278">
        <v>353.86666666666667</v>
      </c>
      <c r="I255" s="278">
        <v>363.43333333333339</v>
      </c>
      <c r="J255" s="278">
        <v>372.86666666666667</v>
      </c>
      <c r="K255" s="276">
        <v>354</v>
      </c>
      <c r="L255" s="276">
        <v>335</v>
      </c>
      <c r="M255" s="276">
        <v>32.775089999999999</v>
      </c>
    </row>
    <row r="256" spans="1:13">
      <c r="A256" s="267">
        <v>248</v>
      </c>
      <c r="B256" s="276" t="s">
        <v>411</v>
      </c>
      <c r="C256" s="277">
        <v>128.05000000000001</v>
      </c>
      <c r="D256" s="278">
        <v>128.70000000000002</v>
      </c>
      <c r="E256" s="278">
        <v>126.65000000000003</v>
      </c>
      <c r="F256" s="278">
        <v>125.25000000000001</v>
      </c>
      <c r="G256" s="278">
        <v>123.20000000000003</v>
      </c>
      <c r="H256" s="278">
        <v>130.10000000000002</v>
      </c>
      <c r="I256" s="278">
        <v>132.15000000000003</v>
      </c>
      <c r="J256" s="278">
        <v>133.55000000000004</v>
      </c>
      <c r="K256" s="276">
        <v>130.75</v>
      </c>
      <c r="L256" s="276">
        <v>127.3</v>
      </c>
      <c r="M256" s="276">
        <v>7.2559899999999997</v>
      </c>
    </row>
    <row r="257" spans="1:13">
      <c r="A257" s="267">
        <v>249</v>
      </c>
      <c r="B257" s="276" t="s">
        <v>431</v>
      </c>
      <c r="C257" s="277">
        <v>23.1</v>
      </c>
      <c r="D257" s="278">
        <v>23.166666666666668</v>
      </c>
      <c r="E257" s="278">
        <v>22.883333333333336</v>
      </c>
      <c r="F257" s="278">
        <v>22.666666666666668</v>
      </c>
      <c r="G257" s="278">
        <v>22.383333333333336</v>
      </c>
      <c r="H257" s="278">
        <v>23.383333333333336</v>
      </c>
      <c r="I257" s="278">
        <v>23.666666666666668</v>
      </c>
      <c r="J257" s="278">
        <v>23.883333333333336</v>
      </c>
      <c r="K257" s="276">
        <v>23.45</v>
      </c>
      <c r="L257" s="276">
        <v>22.95</v>
      </c>
      <c r="M257" s="276">
        <v>13.67174</v>
      </c>
    </row>
    <row r="258" spans="1:13">
      <c r="A258" s="267">
        <v>250</v>
      </c>
      <c r="B258" s="276" t="s">
        <v>428</v>
      </c>
      <c r="C258" s="277">
        <v>41.95</v>
      </c>
      <c r="D258" s="278">
        <v>42.06666666666667</v>
      </c>
      <c r="E258" s="278">
        <v>41.183333333333337</v>
      </c>
      <c r="F258" s="278">
        <v>40.416666666666664</v>
      </c>
      <c r="G258" s="278">
        <v>39.533333333333331</v>
      </c>
      <c r="H258" s="278">
        <v>42.833333333333343</v>
      </c>
      <c r="I258" s="278">
        <v>43.716666666666683</v>
      </c>
      <c r="J258" s="278">
        <v>44.483333333333348</v>
      </c>
      <c r="K258" s="276">
        <v>42.95</v>
      </c>
      <c r="L258" s="276">
        <v>41.3</v>
      </c>
      <c r="M258" s="276">
        <v>2.3662999999999998</v>
      </c>
    </row>
    <row r="259" spans="1:13">
      <c r="A259" s="267">
        <v>251</v>
      </c>
      <c r="B259" s="276" t="s">
        <v>429</v>
      </c>
      <c r="C259" s="277">
        <v>91.2</v>
      </c>
      <c r="D259" s="278">
        <v>91.266666666666666</v>
      </c>
      <c r="E259" s="278">
        <v>90.083333333333329</v>
      </c>
      <c r="F259" s="278">
        <v>88.966666666666669</v>
      </c>
      <c r="G259" s="278">
        <v>87.783333333333331</v>
      </c>
      <c r="H259" s="278">
        <v>92.383333333333326</v>
      </c>
      <c r="I259" s="278">
        <v>93.566666666666663</v>
      </c>
      <c r="J259" s="278">
        <v>94.683333333333323</v>
      </c>
      <c r="K259" s="276">
        <v>92.45</v>
      </c>
      <c r="L259" s="276">
        <v>90.15</v>
      </c>
      <c r="M259" s="276">
        <v>7.4933699999999996</v>
      </c>
    </row>
    <row r="260" spans="1:13">
      <c r="A260" s="267">
        <v>252</v>
      </c>
      <c r="B260" s="276" t="s">
        <v>432</v>
      </c>
      <c r="C260" s="277">
        <v>58.3</v>
      </c>
      <c r="D260" s="278">
        <v>58.050000000000004</v>
      </c>
      <c r="E260" s="278">
        <v>56.750000000000007</v>
      </c>
      <c r="F260" s="278">
        <v>55.2</v>
      </c>
      <c r="G260" s="278">
        <v>53.900000000000006</v>
      </c>
      <c r="H260" s="278">
        <v>59.600000000000009</v>
      </c>
      <c r="I260" s="278">
        <v>60.900000000000006</v>
      </c>
      <c r="J260" s="278">
        <v>62.45000000000001</v>
      </c>
      <c r="K260" s="276">
        <v>59.35</v>
      </c>
      <c r="L260" s="276">
        <v>56.5</v>
      </c>
      <c r="M260" s="276">
        <v>14.048109999999999</v>
      </c>
    </row>
    <row r="261" spans="1:13">
      <c r="A261" s="267">
        <v>253</v>
      </c>
      <c r="B261" s="276" t="s">
        <v>422</v>
      </c>
      <c r="C261" s="277">
        <v>1031.95</v>
      </c>
      <c r="D261" s="278">
        <v>1037.55</v>
      </c>
      <c r="E261" s="278">
        <v>1015.3999999999999</v>
      </c>
      <c r="F261" s="278">
        <v>998.84999999999991</v>
      </c>
      <c r="G261" s="278">
        <v>976.69999999999982</v>
      </c>
      <c r="H261" s="278">
        <v>1054.0999999999999</v>
      </c>
      <c r="I261" s="278">
        <v>1076.25</v>
      </c>
      <c r="J261" s="278">
        <v>1092.8</v>
      </c>
      <c r="K261" s="276">
        <v>1059.7</v>
      </c>
      <c r="L261" s="276">
        <v>1021</v>
      </c>
      <c r="M261" s="276">
        <v>1.02176</v>
      </c>
    </row>
    <row r="262" spans="1:13">
      <c r="A262" s="267">
        <v>254</v>
      </c>
      <c r="B262" s="276" t="s">
        <v>436</v>
      </c>
      <c r="C262" s="277">
        <v>2530.25</v>
      </c>
      <c r="D262" s="278">
        <v>2444.25</v>
      </c>
      <c r="E262" s="278">
        <v>2326</v>
      </c>
      <c r="F262" s="278">
        <v>2121.75</v>
      </c>
      <c r="G262" s="278">
        <v>2003.5</v>
      </c>
      <c r="H262" s="278">
        <v>2648.5</v>
      </c>
      <c r="I262" s="278">
        <v>2766.75</v>
      </c>
      <c r="J262" s="278">
        <v>2971</v>
      </c>
      <c r="K262" s="276">
        <v>2562.5</v>
      </c>
      <c r="L262" s="276">
        <v>2240</v>
      </c>
      <c r="M262" s="276">
        <v>2.4392299999999998</v>
      </c>
    </row>
    <row r="263" spans="1:13">
      <c r="A263" s="267">
        <v>255</v>
      </c>
      <c r="B263" s="276" t="s">
        <v>433</v>
      </c>
      <c r="C263" s="277">
        <v>73.25</v>
      </c>
      <c r="D263" s="278">
        <v>73.849999999999994</v>
      </c>
      <c r="E263" s="278">
        <v>71.749999999999986</v>
      </c>
      <c r="F263" s="278">
        <v>70.249999999999986</v>
      </c>
      <c r="G263" s="278">
        <v>68.149999999999977</v>
      </c>
      <c r="H263" s="278">
        <v>75.349999999999994</v>
      </c>
      <c r="I263" s="278">
        <v>77.450000000000017</v>
      </c>
      <c r="J263" s="278">
        <v>78.95</v>
      </c>
      <c r="K263" s="276">
        <v>75.95</v>
      </c>
      <c r="L263" s="276">
        <v>72.349999999999994</v>
      </c>
      <c r="M263" s="276">
        <v>9.7471800000000002</v>
      </c>
    </row>
    <row r="264" spans="1:13">
      <c r="A264" s="267">
        <v>256</v>
      </c>
      <c r="B264" s="276" t="s">
        <v>129</v>
      </c>
      <c r="C264" s="277">
        <v>259.25</v>
      </c>
      <c r="D264" s="278">
        <v>262.25</v>
      </c>
      <c r="E264" s="278">
        <v>255</v>
      </c>
      <c r="F264" s="278">
        <v>250.75</v>
      </c>
      <c r="G264" s="278">
        <v>243.5</v>
      </c>
      <c r="H264" s="278">
        <v>266.5</v>
      </c>
      <c r="I264" s="278">
        <v>273.75</v>
      </c>
      <c r="J264" s="278">
        <v>278</v>
      </c>
      <c r="K264" s="276">
        <v>269.5</v>
      </c>
      <c r="L264" s="276">
        <v>258</v>
      </c>
      <c r="M264" s="276">
        <v>105.10930999999999</v>
      </c>
    </row>
    <row r="265" spans="1:13">
      <c r="A265" s="267">
        <v>257</v>
      </c>
      <c r="B265" s="276" t="s">
        <v>423</v>
      </c>
      <c r="C265" s="277">
        <v>1913.2</v>
      </c>
      <c r="D265" s="278">
        <v>1931.7333333333333</v>
      </c>
      <c r="E265" s="278">
        <v>1883.4666666666667</v>
      </c>
      <c r="F265" s="278">
        <v>1853.7333333333333</v>
      </c>
      <c r="G265" s="278">
        <v>1805.4666666666667</v>
      </c>
      <c r="H265" s="278">
        <v>1961.4666666666667</v>
      </c>
      <c r="I265" s="278">
        <v>2009.7333333333336</v>
      </c>
      <c r="J265" s="278">
        <v>2039.4666666666667</v>
      </c>
      <c r="K265" s="276">
        <v>1980</v>
      </c>
      <c r="L265" s="276">
        <v>1902</v>
      </c>
      <c r="M265" s="276">
        <v>0.57325999999999999</v>
      </c>
    </row>
    <row r="266" spans="1:13">
      <c r="A266" s="267">
        <v>258</v>
      </c>
      <c r="B266" s="276" t="s">
        <v>424</v>
      </c>
      <c r="C266" s="277">
        <v>337.1</v>
      </c>
      <c r="D266" s="278">
        <v>339.05</v>
      </c>
      <c r="E266" s="278">
        <v>333.1</v>
      </c>
      <c r="F266" s="278">
        <v>329.1</v>
      </c>
      <c r="G266" s="278">
        <v>323.15000000000003</v>
      </c>
      <c r="H266" s="278">
        <v>343.05</v>
      </c>
      <c r="I266" s="278">
        <v>348.99999999999994</v>
      </c>
      <c r="J266" s="278">
        <v>353</v>
      </c>
      <c r="K266" s="276">
        <v>345</v>
      </c>
      <c r="L266" s="276">
        <v>335.05</v>
      </c>
      <c r="M266" s="276">
        <v>2.03891</v>
      </c>
    </row>
    <row r="267" spans="1:13">
      <c r="A267" s="267">
        <v>259</v>
      </c>
      <c r="B267" s="276" t="s">
        <v>425</v>
      </c>
      <c r="C267" s="277">
        <v>106.15</v>
      </c>
      <c r="D267" s="278">
        <v>106.98333333333335</v>
      </c>
      <c r="E267" s="278">
        <v>104.81666666666669</v>
      </c>
      <c r="F267" s="278">
        <v>103.48333333333335</v>
      </c>
      <c r="G267" s="278">
        <v>101.31666666666669</v>
      </c>
      <c r="H267" s="278">
        <v>108.31666666666669</v>
      </c>
      <c r="I267" s="278">
        <v>110.48333333333335</v>
      </c>
      <c r="J267" s="278">
        <v>111.81666666666669</v>
      </c>
      <c r="K267" s="276">
        <v>109.15</v>
      </c>
      <c r="L267" s="276">
        <v>105.65</v>
      </c>
      <c r="M267" s="276">
        <v>10.271649999999999</v>
      </c>
    </row>
    <row r="268" spans="1:13">
      <c r="A268" s="267">
        <v>260</v>
      </c>
      <c r="B268" s="276" t="s">
        <v>426</v>
      </c>
      <c r="C268" s="277">
        <v>72.849999999999994</v>
      </c>
      <c r="D268" s="278">
        <v>73.433333333333337</v>
      </c>
      <c r="E268" s="278">
        <v>71.416666666666671</v>
      </c>
      <c r="F268" s="278">
        <v>69.983333333333334</v>
      </c>
      <c r="G268" s="278">
        <v>67.966666666666669</v>
      </c>
      <c r="H268" s="278">
        <v>74.866666666666674</v>
      </c>
      <c r="I268" s="278">
        <v>76.883333333333326</v>
      </c>
      <c r="J268" s="278">
        <v>78.316666666666677</v>
      </c>
      <c r="K268" s="276">
        <v>75.45</v>
      </c>
      <c r="L268" s="276">
        <v>72</v>
      </c>
      <c r="M268" s="276">
        <v>10.35342</v>
      </c>
    </row>
    <row r="269" spans="1:13">
      <c r="A269" s="267">
        <v>261</v>
      </c>
      <c r="B269" s="276" t="s">
        <v>427</v>
      </c>
      <c r="C269" s="277">
        <v>85.25</v>
      </c>
      <c r="D269" s="278">
        <v>84.983333333333334</v>
      </c>
      <c r="E269" s="278">
        <v>84.066666666666663</v>
      </c>
      <c r="F269" s="278">
        <v>82.883333333333326</v>
      </c>
      <c r="G269" s="278">
        <v>81.966666666666654</v>
      </c>
      <c r="H269" s="278">
        <v>86.166666666666671</v>
      </c>
      <c r="I269" s="278">
        <v>87.083333333333329</v>
      </c>
      <c r="J269" s="278">
        <v>88.26666666666668</v>
      </c>
      <c r="K269" s="276">
        <v>85.9</v>
      </c>
      <c r="L269" s="276">
        <v>83.8</v>
      </c>
      <c r="M269" s="276">
        <v>15.759219999999999</v>
      </c>
    </row>
    <row r="270" spans="1:13">
      <c r="A270" s="267">
        <v>262</v>
      </c>
      <c r="B270" s="276" t="s">
        <v>435</v>
      </c>
      <c r="C270" s="277">
        <v>72.099999999999994</v>
      </c>
      <c r="D270" s="278">
        <v>72.516666666666666</v>
      </c>
      <c r="E270" s="278">
        <v>70.783333333333331</v>
      </c>
      <c r="F270" s="278">
        <v>69.466666666666669</v>
      </c>
      <c r="G270" s="278">
        <v>67.733333333333334</v>
      </c>
      <c r="H270" s="278">
        <v>73.833333333333329</v>
      </c>
      <c r="I270" s="278">
        <v>75.566666666666649</v>
      </c>
      <c r="J270" s="278">
        <v>76.883333333333326</v>
      </c>
      <c r="K270" s="276">
        <v>74.25</v>
      </c>
      <c r="L270" s="276">
        <v>71.2</v>
      </c>
      <c r="M270" s="276">
        <v>16.84684</v>
      </c>
    </row>
    <row r="271" spans="1:13">
      <c r="A271" s="267">
        <v>263</v>
      </c>
      <c r="B271" s="276" t="s">
        <v>434</v>
      </c>
      <c r="C271" s="277">
        <v>145.25</v>
      </c>
      <c r="D271" s="278">
        <v>147.13333333333333</v>
      </c>
      <c r="E271" s="278">
        <v>140.46666666666664</v>
      </c>
      <c r="F271" s="278">
        <v>135.68333333333331</v>
      </c>
      <c r="G271" s="278">
        <v>129.01666666666662</v>
      </c>
      <c r="H271" s="278">
        <v>151.91666666666666</v>
      </c>
      <c r="I271" s="278">
        <v>158.58333333333334</v>
      </c>
      <c r="J271" s="278">
        <v>163.36666666666667</v>
      </c>
      <c r="K271" s="276">
        <v>153.80000000000001</v>
      </c>
      <c r="L271" s="276">
        <v>142.35</v>
      </c>
      <c r="M271" s="276">
        <v>12.44298</v>
      </c>
    </row>
    <row r="272" spans="1:13">
      <c r="A272" s="267">
        <v>264</v>
      </c>
      <c r="B272" s="276" t="s">
        <v>263</v>
      </c>
      <c r="C272" s="277">
        <v>68.3</v>
      </c>
      <c r="D272" s="278">
        <v>68.816666666666663</v>
      </c>
      <c r="E272" s="278">
        <v>67.48333333333332</v>
      </c>
      <c r="F272" s="278">
        <v>66.666666666666657</v>
      </c>
      <c r="G272" s="278">
        <v>65.333333333333314</v>
      </c>
      <c r="H272" s="278">
        <v>69.633333333333326</v>
      </c>
      <c r="I272" s="278">
        <v>70.966666666666669</v>
      </c>
      <c r="J272" s="278">
        <v>71.783333333333331</v>
      </c>
      <c r="K272" s="276">
        <v>70.150000000000006</v>
      </c>
      <c r="L272" s="276">
        <v>68</v>
      </c>
      <c r="M272" s="276">
        <v>12.071580000000001</v>
      </c>
    </row>
    <row r="273" spans="1:13">
      <c r="A273" s="267">
        <v>265</v>
      </c>
      <c r="B273" s="276" t="s">
        <v>130</v>
      </c>
      <c r="C273" s="277">
        <v>366.25</v>
      </c>
      <c r="D273" s="278">
        <v>370.06666666666666</v>
      </c>
      <c r="E273" s="278">
        <v>361.18333333333334</v>
      </c>
      <c r="F273" s="278">
        <v>356.11666666666667</v>
      </c>
      <c r="G273" s="278">
        <v>347.23333333333335</v>
      </c>
      <c r="H273" s="278">
        <v>375.13333333333333</v>
      </c>
      <c r="I273" s="278">
        <v>384.01666666666665</v>
      </c>
      <c r="J273" s="278">
        <v>389.08333333333331</v>
      </c>
      <c r="K273" s="276">
        <v>378.95</v>
      </c>
      <c r="L273" s="276">
        <v>365</v>
      </c>
      <c r="M273" s="276">
        <v>81.049909999999997</v>
      </c>
    </row>
    <row r="274" spans="1:13">
      <c r="A274" s="267">
        <v>266</v>
      </c>
      <c r="B274" s="276" t="s">
        <v>264</v>
      </c>
      <c r="C274" s="277">
        <v>865.45</v>
      </c>
      <c r="D274" s="278">
        <v>856.15</v>
      </c>
      <c r="E274" s="278">
        <v>837.3</v>
      </c>
      <c r="F274" s="278">
        <v>809.15</v>
      </c>
      <c r="G274" s="278">
        <v>790.3</v>
      </c>
      <c r="H274" s="278">
        <v>884.3</v>
      </c>
      <c r="I274" s="278">
        <v>903.15000000000009</v>
      </c>
      <c r="J274" s="278">
        <v>931.3</v>
      </c>
      <c r="K274" s="276">
        <v>875</v>
      </c>
      <c r="L274" s="276">
        <v>828</v>
      </c>
      <c r="M274" s="276">
        <v>16.852360000000001</v>
      </c>
    </row>
    <row r="275" spans="1:13">
      <c r="A275" s="267">
        <v>267</v>
      </c>
      <c r="B275" s="276" t="s">
        <v>131</v>
      </c>
      <c r="C275" s="277">
        <v>2707.5</v>
      </c>
      <c r="D275" s="278">
        <v>2731.2999999999997</v>
      </c>
      <c r="E275" s="278">
        <v>2670.1999999999994</v>
      </c>
      <c r="F275" s="278">
        <v>2632.8999999999996</v>
      </c>
      <c r="G275" s="278">
        <v>2571.7999999999993</v>
      </c>
      <c r="H275" s="278">
        <v>2768.5999999999995</v>
      </c>
      <c r="I275" s="278">
        <v>2829.7</v>
      </c>
      <c r="J275" s="278">
        <v>2866.9999999999995</v>
      </c>
      <c r="K275" s="276">
        <v>2792.4</v>
      </c>
      <c r="L275" s="276">
        <v>2694</v>
      </c>
      <c r="M275" s="276">
        <v>8.7716700000000003</v>
      </c>
    </row>
    <row r="276" spans="1:13">
      <c r="A276" s="267">
        <v>268</v>
      </c>
      <c r="B276" s="276" t="s">
        <v>132</v>
      </c>
      <c r="C276" s="277">
        <v>617.04999999999995</v>
      </c>
      <c r="D276" s="278">
        <v>621.06666666666661</v>
      </c>
      <c r="E276" s="278">
        <v>608.13333333333321</v>
      </c>
      <c r="F276" s="278">
        <v>599.21666666666658</v>
      </c>
      <c r="G276" s="278">
        <v>586.28333333333319</v>
      </c>
      <c r="H276" s="278">
        <v>629.98333333333323</v>
      </c>
      <c r="I276" s="278">
        <v>642.91666666666663</v>
      </c>
      <c r="J276" s="278">
        <v>651.83333333333326</v>
      </c>
      <c r="K276" s="276">
        <v>634</v>
      </c>
      <c r="L276" s="276">
        <v>612.15</v>
      </c>
      <c r="M276" s="276">
        <v>6.2895799999999999</v>
      </c>
    </row>
    <row r="277" spans="1:13">
      <c r="A277" s="267">
        <v>269</v>
      </c>
      <c r="B277" s="276" t="s">
        <v>437</v>
      </c>
      <c r="C277" s="277">
        <v>148.30000000000001</v>
      </c>
      <c r="D277" s="278">
        <v>146.83333333333334</v>
      </c>
      <c r="E277" s="278">
        <v>142.81666666666669</v>
      </c>
      <c r="F277" s="278">
        <v>137.33333333333334</v>
      </c>
      <c r="G277" s="278">
        <v>133.31666666666669</v>
      </c>
      <c r="H277" s="278">
        <v>152.31666666666669</v>
      </c>
      <c r="I277" s="278">
        <v>156.33333333333334</v>
      </c>
      <c r="J277" s="278">
        <v>161.81666666666669</v>
      </c>
      <c r="K277" s="276">
        <v>150.85</v>
      </c>
      <c r="L277" s="276">
        <v>141.35</v>
      </c>
      <c r="M277" s="276">
        <v>14.4335</v>
      </c>
    </row>
    <row r="278" spans="1:13">
      <c r="A278" s="267">
        <v>270</v>
      </c>
      <c r="B278" s="276" t="s">
        <v>443</v>
      </c>
      <c r="C278" s="277">
        <v>689.2</v>
      </c>
      <c r="D278" s="278">
        <v>693.06666666666661</v>
      </c>
      <c r="E278" s="278">
        <v>676.23333333333323</v>
      </c>
      <c r="F278" s="278">
        <v>663.26666666666665</v>
      </c>
      <c r="G278" s="278">
        <v>646.43333333333328</v>
      </c>
      <c r="H278" s="278">
        <v>706.03333333333319</v>
      </c>
      <c r="I278" s="278">
        <v>722.86666666666667</v>
      </c>
      <c r="J278" s="278">
        <v>735.83333333333314</v>
      </c>
      <c r="K278" s="276">
        <v>709.9</v>
      </c>
      <c r="L278" s="276">
        <v>680.1</v>
      </c>
      <c r="M278" s="276">
        <v>3.9918100000000001</v>
      </c>
    </row>
    <row r="279" spans="1:13">
      <c r="A279" s="267">
        <v>271</v>
      </c>
      <c r="B279" s="276" t="s">
        <v>444</v>
      </c>
      <c r="C279" s="277">
        <v>307.14999999999998</v>
      </c>
      <c r="D279" s="278">
        <v>306.23333333333335</v>
      </c>
      <c r="E279" s="278">
        <v>298.9666666666667</v>
      </c>
      <c r="F279" s="278">
        <v>290.78333333333336</v>
      </c>
      <c r="G279" s="278">
        <v>283.51666666666671</v>
      </c>
      <c r="H279" s="278">
        <v>314.41666666666669</v>
      </c>
      <c r="I279" s="278">
        <v>321.68333333333334</v>
      </c>
      <c r="J279" s="278">
        <v>329.86666666666667</v>
      </c>
      <c r="K279" s="276">
        <v>313.5</v>
      </c>
      <c r="L279" s="276">
        <v>298.05</v>
      </c>
      <c r="M279" s="276">
        <v>3.6088200000000001</v>
      </c>
    </row>
    <row r="280" spans="1:13">
      <c r="A280" s="267">
        <v>272</v>
      </c>
      <c r="B280" s="276" t="s">
        <v>445</v>
      </c>
      <c r="C280" s="277">
        <v>561.04999999999995</v>
      </c>
      <c r="D280" s="278">
        <v>567.38333333333333</v>
      </c>
      <c r="E280" s="278">
        <v>549.76666666666665</v>
      </c>
      <c r="F280" s="278">
        <v>538.48333333333335</v>
      </c>
      <c r="G280" s="278">
        <v>520.86666666666667</v>
      </c>
      <c r="H280" s="278">
        <v>578.66666666666663</v>
      </c>
      <c r="I280" s="278">
        <v>596.28333333333319</v>
      </c>
      <c r="J280" s="278">
        <v>607.56666666666661</v>
      </c>
      <c r="K280" s="276">
        <v>585</v>
      </c>
      <c r="L280" s="276">
        <v>556.1</v>
      </c>
      <c r="M280" s="276">
        <v>5.0920300000000003</v>
      </c>
    </row>
    <row r="281" spans="1:13">
      <c r="A281" s="267">
        <v>273</v>
      </c>
      <c r="B281" s="276" t="s">
        <v>447</v>
      </c>
      <c r="C281" s="277">
        <v>45.45</v>
      </c>
      <c r="D281" s="278">
        <v>45.85</v>
      </c>
      <c r="E281" s="278">
        <v>44.7</v>
      </c>
      <c r="F281" s="278">
        <v>43.95</v>
      </c>
      <c r="G281" s="278">
        <v>42.800000000000004</v>
      </c>
      <c r="H281" s="278">
        <v>46.6</v>
      </c>
      <c r="I281" s="278">
        <v>47.749999999999993</v>
      </c>
      <c r="J281" s="278">
        <v>48.5</v>
      </c>
      <c r="K281" s="276">
        <v>47</v>
      </c>
      <c r="L281" s="276">
        <v>45.1</v>
      </c>
      <c r="M281" s="276">
        <v>19.043980000000001</v>
      </c>
    </row>
    <row r="282" spans="1:13">
      <c r="A282" s="267">
        <v>274</v>
      </c>
      <c r="B282" s="276" t="s">
        <v>449</v>
      </c>
      <c r="C282" s="277">
        <v>365.05</v>
      </c>
      <c r="D282" s="278">
        <v>365.0333333333333</v>
      </c>
      <c r="E282" s="278">
        <v>360.31666666666661</v>
      </c>
      <c r="F282" s="278">
        <v>355.58333333333331</v>
      </c>
      <c r="G282" s="278">
        <v>350.86666666666662</v>
      </c>
      <c r="H282" s="278">
        <v>369.76666666666659</v>
      </c>
      <c r="I282" s="278">
        <v>374.48333333333329</v>
      </c>
      <c r="J282" s="278">
        <v>379.21666666666658</v>
      </c>
      <c r="K282" s="276">
        <v>369.75</v>
      </c>
      <c r="L282" s="276">
        <v>360.3</v>
      </c>
      <c r="M282" s="276">
        <v>1.65476</v>
      </c>
    </row>
    <row r="283" spans="1:13">
      <c r="A283" s="267">
        <v>275</v>
      </c>
      <c r="B283" s="276" t="s">
        <v>439</v>
      </c>
      <c r="C283" s="277">
        <v>482.25</v>
      </c>
      <c r="D283" s="278">
        <v>484.2</v>
      </c>
      <c r="E283" s="278">
        <v>478.4</v>
      </c>
      <c r="F283" s="278">
        <v>474.55</v>
      </c>
      <c r="G283" s="278">
        <v>468.75</v>
      </c>
      <c r="H283" s="278">
        <v>488.04999999999995</v>
      </c>
      <c r="I283" s="278">
        <v>493.85</v>
      </c>
      <c r="J283" s="278">
        <v>497.69999999999993</v>
      </c>
      <c r="K283" s="276">
        <v>490</v>
      </c>
      <c r="L283" s="276">
        <v>480.35</v>
      </c>
      <c r="M283" s="276">
        <v>0.63456999999999997</v>
      </c>
    </row>
    <row r="284" spans="1:13">
      <c r="A284" s="267">
        <v>276</v>
      </c>
      <c r="B284" s="276" t="s">
        <v>440</v>
      </c>
      <c r="C284" s="277">
        <v>327.64999999999998</v>
      </c>
      <c r="D284" s="278">
        <v>330.51666666666665</v>
      </c>
      <c r="E284" s="278">
        <v>323.13333333333333</v>
      </c>
      <c r="F284" s="278">
        <v>318.61666666666667</v>
      </c>
      <c r="G284" s="278">
        <v>311.23333333333335</v>
      </c>
      <c r="H284" s="278">
        <v>335.0333333333333</v>
      </c>
      <c r="I284" s="278">
        <v>342.41666666666663</v>
      </c>
      <c r="J284" s="278">
        <v>346.93333333333328</v>
      </c>
      <c r="K284" s="276">
        <v>337.9</v>
      </c>
      <c r="L284" s="276">
        <v>326</v>
      </c>
      <c r="M284" s="276">
        <v>3.03362</v>
      </c>
    </row>
    <row r="285" spans="1:13">
      <c r="A285" s="267">
        <v>277</v>
      </c>
      <c r="B285" s="276" t="s">
        <v>451</v>
      </c>
      <c r="C285" s="277">
        <v>239.15</v>
      </c>
      <c r="D285" s="278">
        <v>237.2166666666667</v>
      </c>
      <c r="E285" s="278">
        <v>228.48333333333341</v>
      </c>
      <c r="F285" s="278">
        <v>217.81666666666672</v>
      </c>
      <c r="G285" s="278">
        <v>209.08333333333343</v>
      </c>
      <c r="H285" s="278">
        <v>247.88333333333338</v>
      </c>
      <c r="I285" s="278">
        <v>256.61666666666667</v>
      </c>
      <c r="J285" s="278">
        <v>267.28333333333336</v>
      </c>
      <c r="K285" s="276">
        <v>245.95</v>
      </c>
      <c r="L285" s="276">
        <v>226.55</v>
      </c>
      <c r="M285" s="276">
        <v>4.9020700000000001</v>
      </c>
    </row>
    <row r="286" spans="1:13">
      <c r="A286" s="267">
        <v>278</v>
      </c>
      <c r="B286" s="276" t="s">
        <v>133</v>
      </c>
      <c r="C286" s="277">
        <v>1960.6</v>
      </c>
      <c r="D286" s="278">
        <v>1951.8666666666668</v>
      </c>
      <c r="E286" s="278">
        <v>1925.7333333333336</v>
      </c>
      <c r="F286" s="278">
        <v>1890.8666666666668</v>
      </c>
      <c r="G286" s="278">
        <v>1864.7333333333336</v>
      </c>
      <c r="H286" s="278">
        <v>1986.7333333333336</v>
      </c>
      <c r="I286" s="278">
        <v>2012.8666666666668</v>
      </c>
      <c r="J286" s="278">
        <v>2047.7333333333336</v>
      </c>
      <c r="K286" s="276">
        <v>1978</v>
      </c>
      <c r="L286" s="276">
        <v>1917</v>
      </c>
      <c r="M286" s="276">
        <v>33.371639999999999</v>
      </c>
    </row>
    <row r="287" spans="1:13">
      <c r="A287" s="267">
        <v>279</v>
      </c>
      <c r="B287" s="276" t="s">
        <v>441</v>
      </c>
      <c r="C287" s="277">
        <v>119.2</v>
      </c>
      <c r="D287" s="278">
        <v>120.3</v>
      </c>
      <c r="E287" s="278">
        <v>116.89999999999999</v>
      </c>
      <c r="F287" s="278">
        <v>114.6</v>
      </c>
      <c r="G287" s="278">
        <v>111.19999999999999</v>
      </c>
      <c r="H287" s="278">
        <v>122.6</v>
      </c>
      <c r="I287" s="278">
        <v>126</v>
      </c>
      <c r="J287" s="278">
        <v>128.30000000000001</v>
      </c>
      <c r="K287" s="276">
        <v>123.7</v>
      </c>
      <c r="L287" s="276">
        <v>118</v>
      </c>
      <c r="M287" s="276">
        <v>13.78861</v>
      </c>
    </row>
    <row r="288" spans="1:13">
      <c r="A288" s="267">
        <v>280</v>
      </c>
      <c r="B288" s="276" t="s">
        <v>438</v>
      </c>
      <c r="C288" s="277">
        <v>875.25</v>
      </c>
      <c r="D288" s="278">
        <v>878.75</v>
      </c>
      <c r="E288" s="278">
        <v>865.5</v>
      </c>
      <c r="F288" s="278">
        <v>855.75</v>
      </c>
      <c r="G288" s="278">
        <v>842.5</v>
      </c>
      <c r="H288" s="278">
        <v>888.5</v>
      </c>
      <c r="I288" s="278">
        <v>901.75</v>
      </c>
      <c r="J288" s="278">
        <v>911.5</v>
      </c>
      <c r="K288" s="276">
        <v>892</v>
      </c>
      <c r="L288" s="276">
        <v>869</v>
      </c>
      <c r="M288" s="276">
        <v>0.27693000000000001</v>
      </c>
    </row>
    <row r="289" spans="1:13">
      <c r="A289" s="267">
        <v>281</v>
      </c>
      <c r="B289" s="276" t="s">
        <v>442</v>
      </c>
      <c r="C289" s="277">
        <v>247.5</v>
      </c>
      <c r="D289" s="278">
        <v>247.11666666666667</v>
      </c>
      <c r="E289" s="278">
        <v>245.13333333333335</v>
      </c>
      <c r="F289" s="278">
        <v>242.76666666666668</v>
      </c>
      <c r="G289" s="278">
        <v>240.78333333333336</v>
      </c>
      <c r="H289" s="278">
        <v>249.48333333333335</v>
      </c>
      <c r="I289" s="278">
        <v>251.4666666666667</v>
      </c>
      <c r="J289" s="278">
        <v>253.83333333333334</v>
      </c>
      <c r="K289" s="276">
        <v>249.1</v>
      </c>
      <c r="L289" s="276">
        <v>244.75</v>
      </c>
      <c r="M289" s="276">
        <v>2.0081699999999998</v>
      </c>
    </row>
    <row r="290" spans="1:13">
      <c r="A290" s="267">
        <v>282</v>
      </c>
      <c r="B290" s="276" t="s">
        <v>1830</v>
      </c>
      <c r="C290" s="277">
        <v>624</v>
      </c>
      <c r="D290" s="278">
        <v>622.2166666666667</v>
      </c>
      <c r="E290" s="278">
        <v>613.78333333333342</v>
      </c>
      <c r="F290" s="278">
        <v>603.56666666666672</v>
      </c>
      <c r="G290" s="278">
        <v>595.13333333333344</v>
      </c>
      <c r="H290" s="278">
        <v>632.43333333333339</v>
      </c>
      <c r="I290" s="278">
        <v>640.86666666666679</v>
      </c>
      <c r="J290" s="278">
        <v>651.08333333333337</v>
      </c>
      <c r="K290" s="276">
        <v>630.65</v>
      </c>
      <c r="L290" s="276">
        <v>612</v>
      </c>
      <c r="M290" s="276">
        <v>0.19370000000000001</v>
      </c>
    </row>
    <row r="291" spans="1:13">
      <c r="A291" s="267">
        <v>283</v>
      </c>
      <c r="B291" s="276" t="s">
        <v>448</v>
      </c>
      <c r="C291" s="277">
        <v>511.25</v>
      </c>
      <c r="D291" s="278">
        <v>514.55000000000007</v>
      </c>
      <c r="E291" s="278">
        <v>506.80000000000018</v>
      </c>
      <c r="F291" s="278">
        <v>502.35000000000014</v>
      </c>
      <c r="G291" s="278">
        <v>494.60000000000025</v>
      </c>
      <c r="H291" s="278">
        <v>519.00000000000011</v>
      </c>
      <c r="I291" s="278">
        <v>526.74999999999989</v>
      </c>
      <c r="J291" s="278">
        <v>531.20000000000005</v>
      </c>
      <c r="K291" s="276">
        <v>522.29999999999995</v>
      </c>
      <c r="L291" s="276">
        <v>510.1</v>
      </c>
      <c r="M291" s="276">
        <v>1.7440500000000001</v>
      </c>
    </row>
    <row r="292" spans="1:13">
      <c r="A292" s="267">
        <v>284</v>
      </c>
      <c r="B292" s="276" t="s">
        <v>446</v>
      </c>
      <c r="C292" s="277">
        <v>54.55</v>
      </c>
      <c r="D292" s="278">
        <v>54.683333333333337</v>
      </c>
      <c r="E292" s="278">
        <v>53.766666666666673</v>
      </c>
      <c r="F292" s="278">
        <v>52.983333333333334</v>
      </c>
      <c r="G292" s="278">
        <v>52.06666666666667</v>
      </c>
      <c r="H292" s="278">
        <v>55.466666666666676</v>
      </c>
      <c r="I292" s="278">
        <v>56.383333333333333</v>
      </c>
      <c r="J292" s="278">
        <v>57.166666666666679</v>
      </c>
      <c r="K292" s="276">
        <v>55.6</v>
      </c>
      <c r="L292" s="276">
        <v>53.9</v>
      </c>
      <c r="M292" s="276">
        <v>23.978580000000001</v>
      </c>
    </row>
    <row r="293" spans="1:13">
      <c r="A293" s="267">
        <v>285</v>
      </c>
      <c r="B293" s="276" t="s">
        <v>134</v>
      </c>
      <c r="C293" s="277">
        <v>90.4</v>
      </c>
      <c r="D293" s="278">
        <v>90.666666666666671</v>
      </c>
      <c r="E293" s="278">
        <v>89.38333333333334</v>
      </c>
      <c r="F293" s="278">
        <v>88.366666666666674</v>
      </c>
      <c r="G293" s="278">
        <v>87.083333333333343</v>
      </c>
      <c r="H293" s="278">
        <v>91.683333333333337</v>
      </c>
      <c r="I293" s="278">
        <v>92.966666666666669</v>
      </c>
      <c r="J293" s="278">
        <v>93.983333333333334</v>
      </c>
      <c r="K293" s="276">
        <v>91.95</v>
      </c>
      <c r="L293" s="276">
        <v>89.65</v>
      </c>
      <c r="M293" s="276">
        <v>169.00233</v>
      </c>
    </row>
    <row r="294" spans="1:13">
      <c r="A294" s="267">
        <v>286</v>
      </c>
      <c r="B294" s="276" t="s">
        <v>358</v>
      </c>
      <c r="C294" s="277">
        <v>2272.1</v>
      </c>
      <c r="D294" s="278">
        <v>2262.5833333333335</v>
      </c>
      <c r="E294" s="278">
        <v>2232.166666666667</v>
      </c>
      <c r="F294" s="278">
        <v>2192.2333333333336</v>
      </c>
      <c r="G294" s="278">
        <v>2161.8166666666671</v>
      </c>
      <c r="H294" s="278">
        <v>2302.5166666666669</v>
      </c>
      <c r="I294" s="278">
        <v>2332.9333333333338</v>
      </c>
      <c r="J294" s="278">
        <v>2372.8666666666668</v>
      </c>
      <c r="K294" s="276">
        <v>2293</v>
      </c>
      <c r="L294" s="276">
        <v>2222.65</v>
      </c>
      <c r="M294" s="276">
        <v>1.19621</v>
      </c>
    </row>
    <row r="295" spans="1:13">
      <c r="A295" s="267">
        <v>287</v>
      </c>
      <c r="B295" s="276" t="s">
        <v>1841</v>
      </c>
      <c r="C295" s="277">
        <v>227.4</v>
      </c>
      <c r="D295" s="278">
        <v>226.54999999999998</v>
      </c>
      <c r="E295" s="278">
        <v>223.19999999999996</v>
      </c>
      <c r="F295" s="278">
        <v>218.99999999999997</v>
      </c>
      <c r="G295" s="278">
        <v>215.64999999999995</v>
      </c>
      <c r="H295" s="278">
        <v>230.74999999999997</v>
      </c>
      <c r="I295" s="278">
        <v>234.1</v>
      </c>
      <c r="J295" s="278">
        <v>238.29999999999998</v>
      </c>
      <c r="K295" s="276">
        <v>229.9</v>
      </c>
      <c r="L295" s="276">
        <v>222.35</v>
      </c>
      <c r="M295" s="276">
        <v>2.3216700000000001</v>
      </c>
    </row>
    <row r="296" spans="1:13">
      <c r="A296" s="267">
        <v>288</v>
      </c>
      <c r="B296" s="276" t="s">
        <v>454</v>
      </c>
      <c r="C296" s="277">
        <v>348.3</v>
      </c>
      <c r="D296" s="278">
        <v>349.56666666666666</v>
      </c>
      <c r="E296" s="278">
        <v>344.73333333333335</v>
      </c>
      <c r="F296" s="278">
        <v>341.16666666666669</v>
      </c>
      <c r="G296" s="278">
        <v>336.33333333333337</v>
      </c>
      <c r="H296" s="278">
        <v>353.13333333333333</v>
      </c>
      <c r="I296" s="278">
        <v>357.9666666666667</v>
      </c>
      <c r="J296" s="278">
        <v>361.5333333333333</v>
      </c>
      <c r="K296" s="276">
        <v>354.4</v>
      </c>
      <c r="L296" s="276">
        <v>346</v>
      </c>
      <c r="M296" s="276">
        <v>25.436800000000002</v>
      </c>
    </row>
    <row r="297" spans="1:13">
      <c r="A297" s="267">
        <v>289</v>
      </c>
      <c r="B297" s="276" t="s">
        <v>452</v>
      </c>
      <c r="C297" s="277">
        <v>4684.3999999999996</v>
      </c>
      <c r="D297" s="278">
        <v>4732.2166666666662</v>
      </c>
      <c r="E297" s="278">
        <v>4599.1833333333325</v>
      </c>
      <c r="F297" s="278">
        <v>4513.9666666666662</v>
      </c>
      <c r="G297" s="278">
        <v>4380.9333333333325</v>
      </c>
      <c r="H297" s="278">
        <v>4817.4333333333325</v>
      </c>
      <c r="I297" s="278">
        <v>4950.4666666666672</v>
      </c>
      <c r="J297" s="278">
        <v>5035.6833333333325</v>
      </c>
      <c r="K297" s="276">
        <v>4865.25</v>
      </c>
      <c r="L297" s="276">
        <v>4647</v>
      </c>
      <c r="M297" s="276">
        <v>5.0900000000000001E-2</v>
      </c>
    </row>
    <row r="298" spans="1:13">
      <c r="A298" s="267">
        <v>290</v>
      </c>
      <c r="B298" s="276" t="s">
        <v>455</v>
      </c>
      <c r="C298" s="277">
        <v>39.5</v>
      </c>
      <c r="D298" s="278">
        <v>40.18333333333333</v>
      </c>
      <c r="E298" s="278">
        <v>37.816666666666663</v>
      </c>
      <c r="F298" s="278">
        <v>36.133333333333333</v>
      </c>
      <c r="G298" s="278">
        <v>33.766666666666666</v>
      </c>
      <c r="H298" s="278">
        <v>41.86666666666666</v>
      </c>
      <c r="I298" s="278">
        <v>44.23333333333332</v>
      </c>
      <c r="J298" s="278">
        <v>45.916666666666657</v>
      </c>
      <c r="K298" s="276">
        <v>42.55</v>
      </c>
      <c r="L298" s="276">
        <v>38.5</v>
      </c>
      <c r="M298" s="276">
        <v>41.18618</v>
      </c>
    </row>
    <row r="299" spans="1:13">
      <c r="A299" s="267">
        <v>291</v>
      </c>
      <c r="B299" s="276" t="s">
        <v>135</v>
      </c>
      <c r="C299" s="277">
        <v>362.25</v>
      </c>
      <c r="D299" s="278">
        <v>364.0333333333333</v>
      </c>
      <c r="E299" s="278">
        <v>357.31666666666661</v>
      </c>
      <c r="F299" s="278">
        <v>352.38333333333333</v>
      </c>
      <c r="G299" s="278">
        <v>345.66666666666663</v>
      </c>
      <c r="H299" s="278">
        <v>368.96666666666658</v>
      </c>
      <c r="I299" s="278">
        <v>375.68333333333328</v>
      </c>
      <c r="J299" s="278">
        <v>380.61666666666656</v>
      </c>
      <c r="K299" s="276">
        <v>370.75</v>
      </c>
      <c r="L299" s="276">
        <v>359.1</v>
      </c>
      <c r="M299" s="276">
        <v>73.508459999999999</v>
      </c>
    </row>
    <row r="300" spans="1:13">
      <c r="A300" s="267">
        <v>292</v>
      </c>
      <c r="B300" s="276" t="s">
        <v>456</v>
      </c>
      <c r="C300" s="277">
        <v>965.1</v>
      </c>
      <c r="D300" s="278">
        <v>971.63333333333333</v>
      </c>
      <c r="E300" s="278">
        <v>946.31666666666661</v>
      </c>
      <c r="F300" s="278">
        <v>927.5333333333333</v>
      </c>
      <c r="G300" s="278">
        <v>902.21666666666658</v>
      </c>
      <c r="H300" s="278">
        <v>990.41666666666663</v>
      </c>
      <c r="I300" s="278">
        <v>1015.7333333333335</v>
      </c>
      <c r="J300" s="278">
        <v>1034.5166666666667</v>
      </c>
      <c r="K300" s="276">
        <v>996.95</v>
      </c>
      <c r="L300" s="276">
        <v>952.85</v>
      </c>
      <c r="M300" s="276">
        <v>0.95596000000000003</v>
      </c>
    </row>
    <row r="301" spans="1:13">
      <c r="A301" s="267">
        <v>293</v>
      </c>
      <c r="B301" s="276" t="s">
        <v>136</v>
      </c>
      <c r="C301" s="277">
        <v>1262.2</v>
      </c>
      <c r="D301" s="278">
        <v>1265.5666666666666</v>
      </c>
      <c r="E301" s="278">
        <v>1250.1333333333332</v>
      </c>
      <c r="F301" s="278">
        <v>1238.0666666666666</v>
      </c>
      <c r="G301" s="278">
        <v>1222.6333333333332</v>
      </c>
      <c r="H301" s="278">
        <v>1277.6333333333332</v>
      </c>
      <c r="I301" s="278">
        <v>1293.0666666666666</v>
      </c>
      <c r="J301" s="278">
        <v>1305.1333333333332</v>
      </c>
      <c r="K301" s="276">
        <v>1281</v>
      </c>
      <c r="L301" s="276">
        <v>1253.5</v>
      </c>
      <c r="M301" s="276">
        <v>32.778399999999998</v>
      </c>
    </row>
    <row r="302" spans="1:13">
      <c r="A302" s="267">
        <v>294</v>
      </c>
      <c r="B302" s="276" t="s">
        <v>266</v>
      </c>
      <c r="C302" s="277">
        <v>3625.6</v>
      </c>
      <c r="D302" s="278">
        <v>3633.85</v>
      </c>
      <c r="E302" s="278">
        <v>3592.75</v>
      </c>
      <c r="F302" s="278">
        <v>3559.9</v>
      </c>
      <c r="G302" s="278">
        <v>3518.8</v>
      </c>
      <c r="H302" s="278">
        <v>3666.7</v>
      </c>
      <c r="I302" s="278">
        <v>3707.7999999999993</v>
      </c>
      <c r="J302" s="278">
        <v>3740.6499999999996</v>
      </c>
      <c r="K302" s="276">
        <v>3674.95</v>
      </c>
      <c r="L302" s="276">
        <v>3601</v>
      </c>
      <c r="M302" s="276">
        <v>2.3934299999999999</v>
      </c>
    </row>
    <row r="303" spans="1:13">
      <c r="A303" s="267">
        <v>295</v>
      </c>
      <c r="B303" s="276" t="s">
        <v>265</v>
      </c>
      <c r="C303" s="277">
        <v>2348.65</v>
      </c>
      <c r="D303" s="278">
        <v>2341.3333333333335</v>
      </c>
      <c r="E303" s="278">
        <v>2292.666666666667</v>
      </c>
      <c r="F303" s="278">
        <v>2236.6833333333334</v>
      </c>
      <c r="G303" s="278">
        <v>2188.0166666666669</v>
      </c>
      <c r="H303" s="278">
        <v>2397.3166666666671</v>
      </c>
      <c r="I303" s="278">
        <v>2445.983333333334</v>
      </c>
      <c r="J303" s="278">
        <v>2501.9666666666672</v>
      </c>
      <c r="K303" s="276">
        <v>2390</v>
      </c>
      <c r="L303" s="276">
        <v>2285.35</v>
      </c>
      <c r="M303" s="276">
        <v>3.72973</v>
      </c>
    </row>
    <row r="304" spans="1:13">
      <c r="A304" s="267">
        <v>296</v>
      </c>
      <c r="B304" s="276" t="s">
        <v>137</v>
      </c>
      <c r="C304" s="277">
        <v>976.2</v>
      </c>
      <c r="D304" s="278">
        <v>973.18333333333339</v>
      </c>
      <c r="E304" s="278">
        <v>964.86666666666679</v>
      </c>
      <c r="F304" s="278">
        <v>953.53333333333342</v>
      </c>
      <c r="G304" s="278">
        <v>945.21666666666681</v>
      </c>
      <c r="H304" s="278">
        <v>984.51666666666677</v>
      </c>
      <c r="I304" s="278">
        <v>992.83333333333337</v>
      </c>
      <c r="J304" s="278">
        <v>1004.1666666666667</v>
      </c>
      <c r="K304" s="276">
        <v>981.5</v>
      </c>
      <c r="L304" s="276">
        <v>961.85</v>
      </c>
      <c r="M304" s="276">
        <v>22.275179999999999</v>
      </c>
    </row>
    <row r="305" spans="1:13">
      <c r="A305" s="267">
        <v>297</v>
      </c>
      <c r="B305" s="276" t="s">
        <v>457</v>
      </c>
      <c r="C305" s="277">
        <v>1599.35</v>
      </c>
      <c r="D305" s="278">
        <v>1603.7666666666667</v>
      </c>
      <c r="E305" s="278">
        <v>1588.8333333333333</v>
      </c>
      <c r="F305" s="278">
        <v>1578.3166666666666</v>
      </c>
      <c r="G305" s="278">
        <v>1563.3833333333332</v>
      </c>
      <c r="H305" s="278">
        <v>1614.2833333333333</v>
      </c>
      <c r="I305" s="278">
        <v>1629.2166666666667</v>
      </c>
      <c r="J305" s="278">
        <v>1639.7333333333333</v>
      </c>
      <c r="K305" s="276">
        <v>1618.7</v>
      </c>
      <c r="L305" s="276">
        <v>1593.25</v>
      </c>
      <c r="M305" s="276">
        <v>0.41736000000000001</v>
      </c>
    </row>
    <row r="306" spans="1:13">
      <c r="A306" s="267">
        <v>298</v>
      </c>
      <c r="B306" s="276" t="s">
        <v>138</v>
      </c>
      <c r="C306" s="277">
        <v>710.9</v>
      </c>
      <c r="D306" s="278">
        <v>711.18333333333328</v>
      </c>
      <c r="E306" s="278">
        <v>699.81666666666661</v>
      </c>
      <c r="F306" s="278">
        <v>688.73333333333335</v>
      </c>
      <c r="G306" s="278">
        <v>677.36666666666667</v>
      </c>
      <c r="H306" s="278">
        <v>722.26666666666654</v>
      </c>
      <c r="I306" s="278">
        <v>733.6333333333331</v>
      </c>
      <c r="J306" s="278">
        <v>744.71666666666647</v>
      </c>
      <c r="K306" s="276">
        <v>722.55</v>
      </c>
      <c r="L306" s="276">
        <v>700.1</v>
      </c>
      <c r="M306" s="276">
        <v>33.73695</v>
      </c>
    </row>
    <row r="307" spans="1:13">
      <c r="A307" s="267">
        <v>299</v>
      </c>
      <c r="B307" s="276" t="s">
        <v>139</v>
      </c>
      <c r="C307" s="277">
        <v>171.5</v>
      </c>
      <c r="D307" s="278">
        <v>173.11666666666667</v>
      </c>
      <c r="E307" s="278">
        <v>169.48333333333335</v>
      </c>
      <c r="F307" s="278">
        <v>167.46666666666667</v>
      </c>
      <c r="G307" s="278">
        <v>163.83333333333334</v>
      </c>
      <c r="H307" s="278">
        <v>175.13333333333335</v>
      </c>
      <c r="I307" s="278">
        <v>178.76666666666668</v>
      </c>
      <c r="J307" s="278">
        <v>180.78333333333336</v>
      </c>
      <c r="K307" s="276">
        <v>176.75</v>
      </c>
      <c r="L307" s="276">
        <v>171.1</v>
      </c>
      <c r="M307" s="276">
        <v>59.369990000000001</v>
      </c>
    </row>
    <row r="308" spans="1:13">
      <c r="A308" s="267">
        <v>300</v>
      </c>
      <c r="B308" s="276" t="s">
        <v>319</v>
      </c>
      <c r="C308" s="277">
        <v>13.25</v>
      </c>
      <c r="D308" s="278">
        <v>13.333333333333334</v>
      </c>
      <c r="E308" s="278">
        <v>12.966666666666669</v>
      </c>
      <c r="F308" s="278">
        <v>12.683333333333335</v>
      </c>
      <c r="G308" s="278">
        <v>12.31666666666667</v>
      </c>
      <c r="H308" s="278">
        <v>13.616666666666667</v>
      </c>
      <c r="I308" s="278">
        <v>13.983333333333331</v>
      </c>
      <c r="J308" s="278">
        <v>14.266666666666666</v>
      </c>
      <c r="K308" s="276">
        <v>13.7</v>
      </c>
      <c r="L308" s="276">
        <v>13.05</v>
      </c>
      <c r="M308" s="276">
        <v>25.980789999999999</v>
      </c>
    </row>
    <row r="309" spans="1:13">
      <c r="A309" s="267">
        <v>301</v>
      </c>
      <c r="B309" s="276" t="s">
        <v>464</v>
      </c>
      <c r="C309" s="277">
        <v>163.55000000000001</v>
      </c>
      <c r="D309" s="278">
        <v>163.19999999999999</v>
      </c>
      <c r="E309" s="278">
        <v>160.54999999999998</v>
      </c>
      <c r="F309" s="278">
        <v>157.54999999999998</v>
      </c>
      <c r="G309" s="278">
        <v>154.89999999999998</v>
      </c>
      <c r="H309" s="278">
        <v>166.2</v>
      </c>
      <c r="I309" s="278">
        <v>168.84999999999997</v>
      </c>
      <c r="J309" s="278">
        <v>171.85</v>
      </c>
      <c r="K309" s="276">
        <v>165.85</v>
      </c>
      <c r="L309" s="276">
        <v>160.19999999999999</v>
      </c>
      <c r="M309" s="276">
        <v>1.19859</v>
      </c>
    </row>
    <row r="310" spans="1:13">
      <c r="A310" s="267">
        <v>302</v>
      </c>
      <c r="B310" s="276" t="s">
        <v>466</v>
      </c>
      <c r="C310" s="277">
        <v>411.8</v>
      </c>
      <c r="D310" s="278">
        <v>415.3</v>
      </c>
      <c r="E310" s="278">
        <v>400.6</v>
      </c>
      <c r="F310" s="278">
        <v>389.40000000000003</v>
      </c>
      <c r="G310" s="278">
        <v>374.70000000000005</v>
      </c>
      <c r="H310" s="278">
        <v>426.5</v>
      </c>
      <c r="I310" s="278">
        <v>441.19999999999993</v>
      </c>
      <c r="J310" s="278">
        <v>452.4</v>
      </c>
      <c r="K310" s="276">
        <v>430</v>
      </c>
      <c r="L310" s="276">
        <v>404.1</v>
      </c>
      <c r="M310" s="276">
        <v>1.4103600000000001</v>
      </c>
    </row>
    <row r="311" spans="1:13">
      <c r="A311" s="267">
        <v>303</v>
      </c>
      <c r="B311" s="276" t="s">
        <v>462</v>
      </c>
      <c r="C311" s="277">
        <v>3731.8</v>
      </c>
      <c r="D311" s="278">
        <v>3728.0166666666664</v>
      </c>
      <c r="E311" s="278">
        <v>3691.0333333333328</v>
      </c>
      <c r="F311" s="278">
        <v>3650.2666666666664</v>
      </c>
      <c r="G311" s="278">
        <v>3613.2833333333328</v>
      </c>
      <c r="H311" s="278">
        <v>3768.7833333333328</v>
      </c>
      <c r="I311" s="278">
        <v>3805.7666666666664</v>
      </c>
      <c r="J311" s="278">
        <v>3846.5333333333328</v>
      </c>
      <c r="K311" s="276">
        <v>3765</v>
      </c>
      <c r="L311" s="276">
        <v>3687.25</v>
      </c>
      <c r="M311" s="276">
        <v>4.521E-2</v>
      </c>
    </row>
    <row r="312" spans="1:13">
      <c r="A312" s="267">
        <v>304</v>
      </c>
      <c r="B312" s="276" t="s">
        <v>463</v>
      </c>
      <c r="C312" s="277">
        <v>332.95</v>
      </c>
      <c r="D312" s="278">
        <v>335.61666666666662</v>
      </c>
      <c r="E312" s="278">
        <v>328.33333333333326</v>
      </c>
      <c r="F312" s="278">
        <v>323.71666666666664</v>
      </c>
      <c r="G312" s="278">
        <v>316.43333333333328</v>
      </c>
      <c r="H312" s="278">
        <v>340.23333333333323</v>
      </c>
      <c r="I312" s="278">
        <v>347.51666666666665</v>
      </c>
      <c r="J312" s="278">
        <v>352.13333333333321</v>
      </c>
      <c r="K312" s="276">
        <v>342.9</v>
      </c>
      <c r="L312" s="276">
        <v>331</v>
      </c>
      <c r="M312" s="276">
        <v>1.1245499999999999</v>
      </c>
    </row>
    <row r="313" spans="1:13">
      <c r="A313" s="267">
        <v>305</v>
      </c>
      <c r="B313" s="276" t="s">
        <v>140</v>
      </c>
      <c r="C313" s="277">
        <v>164.05</v>
      </c>
      <c r="D313" s="278">
        <v>165.01666666666668</v>
      </c>
      <c r="E313" s="278">
        <v>162.53333333333336</v>
      </c>
      <c r="F313" s="278">
        <v>161.01666666666668</v>
      </c>
      <c r="G313" s="278">
        <v>158.53333333333336</v>
      </c>
      <c r="H313" s="278">
        <v>166.53333333333336</v>
      </c>
      <c r="I313" s="278">
        <v>169.01666666666665</v>
      </c>
      <c r="J313" s="278">
        <v>170.53333333333336</v>
      </c>
      <c r="K313" s="276">
        <v>167.5</v>
      </c>
      <c r="L313" s="276">
        <v>163.5</v>
      </c>
      <c r="M313" s="276">
        <v>40.39264</v>
      </c>
    </row>
    <row r="314" spans="1:13">
      <c r="A314" s="267">
        <v>306</v>
      </c>
      <c r="B314" s="276" t="s">
        <v>141</v>
      </c>
      <c r="C314" s="277">
        <v>401.3</v>
      </c>
      <c r="D314" s="278">
        <v>404.18333333333334</v>
      </c>
      <c r="E314" s="278">
        <v>396.11666666666667</v>
      </c>
      <c r="F314" s="278">
        <v>390.93333333333334</v>
      </c>
      <c r="G314" s="278">
        <v>382.86666666666667</v>
      </c>
      <c r="H314" s="278">
        <v>409.36666666666667</v>
      </c>
      <c r="I314" s="278">
        <v>417.43333333333339</v>
      </c>
      <c r="J314" s="278">
        <v>422.61666666666667</v>
      </c>
      <c r="K314" s="276">
        <v>412.25</v>
      </c>
      <c r="L314" s="276">
        <v>399</v>
      </c>
      <c r="M314" s="276">
        <v>25.39386</v>
      </c>
    </row>
    <row r="315" spans="1:13">
      <c r="A315" s="267">
        <v>307</v>
      </c>
      <c r="B315" s="276" t="s">
        <v>142</v>
      </c>
      <c r="C315" s="277">
        <v>7446.05</v>
      </c>
      <c r="D315" s="278">
        <v>7464.333333333333</v>
      </c>
      <c r="E315" s="278">
        <v>7395.9166666666661</v>
      </c>
      <c r="F315" s="278">
        <v>7345.7833333333328</v>
      </c>
      <c r="G315" s="278">
        <v>7277.3666666666659</v>
      </c>
      <c r="H315" s="278">
        <v>7514.4666666666662</v>
      </c>
      <c r="I315" s="278">
        <v>7582.8833333333323</v>
      </c>
      <c r="J315" s="278">
        <v>7633.0166666666664</v>
      </c>
      <c r="K315" s="276">
        <v>7532.75</v>
      </c>
      <c r="L315" s="276">
        <v>7414.2</v>
      </c>
      <c r="M315" s="276">
        <v>5.8928099999999999</v>
      </c>
    </row>
    <row r="316" spans="1:13">
      <c r="A316" s="267">
        <v>308</v>
      </c>
      <c r="B316" s="276" t="s">
        <v>458</v>
      </c>
      <c r="C316" s="277">
        <v>922.6</v>
      </c>
      <c r="D316" s="278">
        <v>928.08333333333337</v>
      </c>
      <c r="E316" s="278">
        <v>904.16666666666674</v>
      </c>
      <c r="F316" s="278">
        <v>885.73333333333335</v>
      </c>
      <c r="G316" s="278">
        <v>861.81666666666672</v>
      </c>
      <c r="H316" s="278">
        <v>946.51666666666677</v>
      </c>
      <c r="I316" s="278">
        <v>970.43333333333351</v>
      </c>
      <c r="J316" s="278">
        <v>988.86666666666679</v>
      </c>
      <c r="K316" s="276">
        <v>952</v>
      </c>
      <c r="L316" s="276">
        <v>909.65</v>
      </c>
      <c r="M316" s="276">
        <v>0.39257999999999998</v>
      </c>
    </row>
    <row r="317" spans="1:13">
      <c r="A317" s="267">
        <v>309</v>
      </c>
      <c r="B317" s="276" t="s">
        <v>143</v>
      </c>
      <c r="C317" s="277">
        <v>569.35</v>
      </c>
      <c r="D317" s="278">
        <v>570.35</v>
      </c>
      <c r="E317" s="278">
        <v>564</v>
      </c>
      <c r="F317" s="278">
        <v>558.65</v>
      </c>
      <c r="G317" s="278">
        <v>552.29999999999995</v>
      </c>
      <c r="H317" s="278">
        <v>575.70000000000005</v>
      </c>
      <c r="I317" s="278">
        <v>582.05000000000018</v>
      </c>
      <c r="J317" s="278">
        <v>587.40000000000009</v>
      </c>
      <c r="K317" s="276">
        <v>576.70000000000005</v>
      </c>
      <c r="L317" s="276">
        <v>565</v>
      </c>
      <c r="M317" s="276">
        <v>18.78518</v>
      </c>
    </row>
    <row r="318" spans="1:13">
      <c r="A318" s="267">
        <v>310</v>
      </c>
      <c r="B318" s="276" t="s">
        <v>472</v>
      </c>
      <c r="C318" s="277">
        <v>1731.7</v>
      </c>
      <c r="D318" s="278">
        <v>1717.2333333333333</v>
      </c>
      <c r="E318" s="278">
        <v>1692.4666666666667</v>
      </c>
      <c r="F318" s="278">
        <v>1653.2333333333333</v>
      </c>
      <c r="G318" s="278">
        <v>1628.4666666666667</v>
      </c>
      <c r="H318" s="278">
        <v>1756.4666666666667</v>
      </c>
      <c r="I318" s="278">
        <v>1781.2333333333336</v>
      </c>
      <c r="J318" s="278">
        <v>1820.4666666666667</v>
      </c>
      <c r="K318" s="276">
        <v>1742</v>
      </c>
      <c r="L318" s="276">
        <v>1678</v>
      </c>
      <c r="M318" s="276">
        <v>3.26932</v>
      </c>
    </row>
    <row r="319" spans="1:13">
      <c r="A319" s="267">
        <v>311</v>
      </c>
      <c r="B319" s="276" t="s">
        <v>468</v>
      </c>
      <c r="C319" s="277">
        <v>1949.1</v>
      </c>
      <c r="D319" s="278">
        <v>1953.3666666666668</v>
      </c>
      <c r="E319" s="278">
        <v>1931.7333333333336</v>
      </c>
      <c r="F319" s="278">
        <v>1914.3666666666668</v>
      </c>
      <c r="G319" s="278">
        <v>1892.7333333333336</v>
      </c>
      <c r="H319" s="278">
        <v>1970.7333333333336</v>
      </c>
      <c r="I319" s="278">
        <v>1992.3666666666668</v>
      </c>
      <c r="J319" s="278">
        <v>2009.7333333333336</v>
      </c>
      <c r="K319" s="276">
        <v>1975</v>
      </c>
      <c r="L319" s="276">
        <v>1936</v>
      </c>
      <c r="M319" s="276">
        <v>0.78868000000000005</v>
      </c>
    </row>
    <row r="320" spans="1:13">
      <c r="A320" s="267">
        <v>312</v>
      </c>
      <c r="B320" s="276" t="s">
        <v>144</v>
      </c>
      <c r="C320" s="277">
        <v>682.3</v>
      </c>
      <c r="D320" s="278">
        <v>683.93333333333339</v>
      </c>
      <c r="E320" s="278">
        <v>670.36666666666679</v>
      </c>
      <c r="F320" s="278">
        <v>658.43333333333339</v>
      </c>
      <c r="G320" s="278">
        <v>644.86666666666679</v>
      </c>
      <c r="H320" s="278">
        <v>695.86666666666679</v>
      </c>
      <c r="I320" s="278">
        <v>709.43333333333339</v>
      </c>
      <c r="J320" s="278">
        <v>721.36666666666679</v>
      </c>
      <c r="K320" s="276">
        <v>697.5</v>
      </c>
      <c r="L320" s="276">
        <v>672</v>
      </c>
      <c r="M320" s="276">
        <v>22.124300000000002</v>
      </c>
    </row>
    <row r="321" spans="1:13">
      <c r="A321" s="267">
        <v>313</v>
      </c>
      <c r="B321" s="276" t="s">
        <v>145</v>
      </c>
      <c r="C321" s="277">
        <v>1051</v>
      </c>
      <c r="D321" s="278">
        <v>1056.5666666666666</v>
      </c>
      <c r="E321" s="278">
        <v>1040.9333333333332</v>
      </c>
      <c r="F321" s="278">
        <v>1030.8666666666666</v>
      </c>
      <c r="G321" s="278">
        <v>1015.2333333333331</v>
      </c>
      <c r="H321" s="278">
        <v>1066.6333333333332</v>
      </c>
      <c r="I321" s="278">
        <v>1082.2666666666664</v>
      </c>
      <c r="J321" s="278">
        <v>1092.3333333333333</v>
      </c>
      <c r="K321" s="276">
        <v>1072.2</v>
      </c>
      <c r="L321" s="276">
        <v>1046.5</v>
      </c>
      <c r="M321" s="276">
        <v>3.8475199999999998</v>
      </c>
    </row>
    <row r="322" spans="1:13">
      <c r="A322" s="267">
        <v>314</v>
      </c>
      <c r="B322" s="276" t="s">
        <v>465</v>
      </c>
      <c r="C322" s="277">
        <v>200.85</v>
      </c>
      <c r="D322" s="278">
        <v>202.96666666666667</v>
      </c>
      <c r="E322" s="278">
        <v>197.98333333333335</v>
      </c>
      <c r="F322" s="278">
        <v>195.11666666666667</v>
      </c>
      <c r="G322" s="278">
        <v>190.13333333333335</v>
      </c>
      <c r="H322" s="278">
        <v>205.83333333333334</v>
      </c>
      <c r="I322" s="278">
        <v>210.81666666666663</v>
      </c>
      <c r="J322" s="278">
        <v>213.68333333333334</v>
      </c>
      <c r="K322" s="276">
        <v>207.95</v>
      </c>
      <c r="L322" s="276">
        <v>200.1</v>
      </c>
      <c r="M322" s="276">
        <v>1.34144</v>
      </c>
    </row>
    <row r="323" spans="1:13">
      <c r="A323" s="267">
        <v>315</v>
      </c>
      <c r="B323" s="276" t="s">
        <v>1975</v>
      </c>
      <c r="C323" s="277">
        <v>205.9</v>
      </c>
      <c r="D323" s="278">
        <v>206.15</v>
      </c>
      <c r="E323" s="278">
        <v>198.4</v>
      </c>
      <c r="F323" s="278">
        <v>190.9</v>
      </c>
      <c r="G323" s="278">
        <v>183.15</v>
      </c>
      <c r="H323" s="278">
        <v>213.65</v>
      </c>
      <c r="I323" s="278">
        <v>221.4</v>
      </c>
      <c r="J323" s="278">
        <v>228.9</v>
      </c>
      <c r="K323" s="276">
        <v>213.9</v>
      </c>
      <c r="L323" s="276">
        <v>198.65</v>
      </c>
      <c r="M323" s="276">
        <v>12.13663</v>
      </c>
    </row>
    <row r="324" spans="1:13">
      <c r="A324" s="267">
        <v>316</v>
      </c>
      <c r="B324" s="276" t="s">
        <v>469</v>
      </c>
      <c r="C324" s="277">
        <v>88.4</v>
      </c>
      <c r="D324" s="278">
        <v>88.066666666666663</v>
      </c>
      <c r="E324" s="278">
        <v>86.333333333333329</v>
      </c>
      <c r="F324" s="278">
        <v>84.266666666666666</v>
      </c>
      <c r="G324" s="278">
        <v>82.533333333333331</v>
      </c>
      <c r="H324" s="278">
        <v>90.133333333333326</v>
      </c>
      <c r="I324" s="278">
        <v>91.866666666666674</v>
      </c>
      <c r="J324" s="278">
        <v>93.933333333333323</v>
      </c>
      <c r="K324" s="276">
        <v>89.8</v>
      </c>
      <c r="L324" s="276">
        <v>86</v>
      </c>
      <c r="M324" s="276">
        <v>9.6597399999999993</v>
      </c>
    </row>
    <row r="325" spans="1:13">
      <c r="A325" s="267">
        <v>317</v>
      </c>
      <c r="B325" s="276" t="s">
        <v>470</v>
      </c>
      <c r="C325" s="277">
        <v>401.8</v>
      </c>
      <c r="D325" s="278">
        <v>401.08333333333331</v>
      </c>
      <c r="E325" s="278">
        <v>396.71666666666664</v>
      </c>
      <c r="F325" s="278">
        <v>391.63333333333333</v>
      </c>
      <c r="G325" s="278">
        <v>387.26666666666665</v>
      </c>
      <c r="H325" s="278">
        <v>406.16666666666663</v>
      </c>
      <c r="I325" s="278">
        <v>410.5333333333333</v>
      </c>
      <c r="J325" s="278">
        <v>415.61666666666662</v>
      </c>
      <c r="K325" s="276">
        <v>405.45</v>
      </c>
      <c r="L325" s="276">
        <v>396</v>
      </c>
      <c r="M325" s="276">
        <v>1.0212000000000001</v>
      </c>
    </row>
    <row r="326" spans="1:13">
      <c r="A326" s="267">
        <v>318</v>
      </c>
      <c r="B326" s="276" t="s">
        <v>146</v>
      </c>
      <c r="C326" s="277">
        <v>1597.7</v>
      </c>
      <c r="D326" s="278">
        <v>1596.8833333333332</v>
      </c>
      <c r="E326" s="278">
        <v>1570.9666666666665</v>
      </c>
      <c r="F326" s="278">
        <v>1544.2333333333333</v>
      </c>
      <c r="G326" s="278">
        <v>1518.3166666666666</v>
      </c>
      <c r="H326" s="278">
        <v>1623.6166666666663</v>
      </c>
      <c r="I326" s="278">
        <v>1649.5333333333333</v>
      </c>
      <c r="J326" s="278">
        <v>1676.2666666666662</v>
      </c>
      <c r="K326" s="276">
        <v>1622.8</v>
      </c>
      <c r="L326" s="276">
        <v>1570.15</v>
      </c>
      <c r="M326" s="276">
        <v>15.765650000000001</v>
      </c>
    </row>
    <row r="327" spans="1:13">
      <c r="A327" s="267">
        <v>319</v>
      </c>
      <c r="B327" s="276" t="s">
        <v>459</v>
      </c>
      <c r="C327" s="277">
        <v>23.05</v>
      </c>
      <c r="D327" s="278">
        <v>23.283333333333331</v>
      </c>
      <c r="E327" s="278">
        <v>22.316666666666663</v>
      </c>
      <c r="F327" s="278">
        <v>21.583333333333332</v>
      </c>
      <c r="G327" s="278">
        <v>20.616666666666664</v>
      </c>
      <c r="H327" s="278">
        <v>24.016666666666662</v>
      </c>
      <c r="I327" s="278">
        <v>24.983333333333331</v>
      </c>
      <c r="J327" s="278">
        <v>25.716666666666661</v>
      </c>
      <c r="K327" s="276">
        <v>24.25</v>
      </c>
      <c r="L327" s="276">
        <v>22.55</v>
      </c>
      <c r="M327" s="276">
        <v>30.538219999999999</v>
      </c>
    </row>
    <row r="328" spans="1:13">
      <c r="A328" s="267">
        <v>320</v>
      </c>
      <c r="B328" s="276" t="s">
        <v>460</v>
      </c>
      <c r="C328" s="277">
        <v>138.75</v>
      </c>
      <c r="D328" s="278">
        <v>139</v>
      </c>
      <c r="E328" s="278">
        <v>136</v>
      </c>
      <c r="F328" s="278">
        <v>133.25</v>
      </c>
      <c r="G328" s="278">
        <v>130.25</v>
      </c>
      <c r="H328" s="278">
        <v>141.75</v>
      </c>
      <c r="I328" s="278">
        <v>144.75</v>
      </c>
      <c r="J328" s="278">
        <v>147.5</v>
      </c>
      <c r="K328" s="276">
        <v>142</v>
      </c>
      <c r="L328" s="276">
        <v>136.25</v>
      </c>
      <c r="M328" s="276">
        <v>4.0787300000000002</v>
      </c>
    </row>
    <row r="329" spans="1:13">
      <c r="A329" s="267">
        <v>321</v>
      </c>
      <c r="B329" s="276" t="s">
        <v>147</v>
      </c>
      <c r="C329" s="277">
        <v>154.05000000000001</v>
      </c>
      <c r="D329" s="278">
        <v>153.66666666666669</v>
      </c>
      <c r="E329" s="278">
        <v>151.93333333333337</v>
      </c>
      <c r="F329" s="278">
        <v>149.81666666666669</v>
      </c>
      <c r="G329" s="278">
        <v>148.08333333333337</v>
      </c>
      <c r="H329" s="278">
        <v>155.78333333333336</v>
      </c>
      <c r="I329" s="278">
        <v>157.51666666666671</v>
      </c>
      <c r="J329" s="278">
        <v>159.63333333333335</v>
      </c>
      <c r="K329" s="276">
        <v>155.4</v>
      </c>
      <c r="L329" s="276">
        <v>151.55000000000001</v>
      </c>
      <c r="M329" s="276">
        <v>83.040639999999996</v>
      </c>
    </row>
    <row r="330" spans="1:13">
      <c r="A330" s="267">
        <v>322</v>
      </c>
      <c r="B330" s="276" t="s">
        <v>471</v>
      </c>
      <c r="C330" s="277">
        <v>611.45000000000005</v>
      </c>
      <c r="D330" s="278">
        <v>613.91666666666674</v>
      </c>
      <c r="E330" s="278">
        <v>600.23333333333346</v>
      </c>
      <c r="F330" s="278">
        <v>589.01666666666677</v>
      </c>
      <c r="G330" s="278">
        <v>575.33333333333348</v>
      </c>
      <c r="H330" s="278">
        <v>625.13333333333344</v>
      </c>
      <c r="I330" s="278">
        <v>638.81666666666683</v>
      </c>
      <c r="J330" s="278">
        <v>650.03333333333342</v>
      </c>
      <c r="K330" s="276">
        <v>627.6</v>
      </c>
      <c r="L330" s="276">
        <v>602.70000000000005</v>
      </c>
      <c r="M330" s="276">
        <v>0.71162000000000003</v>
      </c>
    </row>
    <row r="331" spans="1:13">
      <c r="A331" s="267">
        <v>323</v>
      </c>
      <c r="B331" s="276" t="s">
        <v>268</v>
      </c>
      <c r="C331" s="277">
        <v>1554.55</v>
      </c>
      <c r="D331" s="278">
        <v>1558.1666666666667</v>
      </c>
      <c r="E331" s="278">
        <v>1531.4333333333334</v>
      </c>
      <c r="F331" s="278">
        <v>1508.3166666666666</v>
      </c>
      <c r="G331" s="278">
        <v>1481.5833333333333</v>
      </c>
      <c r="H331" s="278">
        <v>1581.2833333333335</v>
      </c>
      <c r="I331" s="278">
        <v>1608.0166666666667</v>
      </c>
      <c r="J331" s="278">
        <v>1631.1333333333337</v>
      </c>
      <c r="K331" s="276">
        <v>1584.9</v>
      </c>
      <c r="L331" s="276">
        <v>1535.05</v>
      </c>
      <c r="M331" s="276">
        <v>5.7396700000000003</v>
      </c>
    </row>
    <row r="332" spans="1:13">
      <c r="A332" s="267">
        <v>324</v>
      </c>
      <c r="B332" s="276" t="s">
        <v>148</v>
      </c>
      <c r="C332" s="277">
        <v>75892.350000000006</v>
      </c>
      <c r="D332" s="278">
        <v>75997.433333333334</v>
      </c>
      <c r="E332" s="278">
        <v>75444.916666666672</v>
      </c>
      <c r="F332" s="278">
        <v>74997.483333333337</v>
      </c>
      <c r="G332" s="278">
        <v>74444.966666666674</v>
      </c>
      <c r="H332" s="278">
        <v>76444.866666666669</v>
      </c>
      <c r="I332" s="278">
        <v>76997.383333333331</v>
      </c>
      <c r="J332" s="278">
        <v>77444.816666666666</v>
      </c>
      <c r="K332" s="276">
        <v>76549.95</v>
      </c>
      <c r="L332" s="276">
        <v>75550</v>
      </c>
      <c r="M332" s="276">
        <v>0.14445</v>
      </c>
    </row>
    <row r="333" spans="1:13">
      <c r="A333" s="267">
        <v>325</v>
      </c>
      <c r="B333" s="276" t="s">
        <v>267</v>
      </c>
      <c r="C333" s="277">
        <v>34.15</v>
      </c>
      <c r="D333" s="278">
        <v>34.116666666666667</v>
      </c>
      <c r="E333" s="278">
        <v>33.283333333333331</v>
      </c>
      <c r="F333" s="278">
        <v>32.416666666666664</v>
      </c>
      <c r="G333" s="278">
        <v>31.583333333333329</v>
      </c>
      <c r="H333" s="278">
        <v>34.983333333333334</v>
      </c>
      <c r="I333" s="278">
        <v>35.816666666666663</v>
      </c>
      <c r="J333" s="278">
        <v>36.683333333333337</v>
      </c>
      <c r="K333" s="276">
        <v>34.950000000000003</v>
      </c>
      <c r="L333" s="276">
        <v>33.25</v>
      </c>
      <c r="M333" s="276">
        <v>30.861599999999999</v>
      </c>
    </row>
    <row r="334" spans="1:13">
      <c r="A334" s="267">
        <v>326</v>
      </c>
      <c r="B334" s="276" t="s">
        <v>149</v>
      </c>
      <c r="C334" s="277">
        <v>1187.95</v>
      </c>
      <c r="D334" s="278">
        <v>1192.3666666666668</v>
      </c>
      <c r="E334" s="278">
        <v>1180.5833333333335</v>
      </c>
      <c r="F334" s="278">
        <v>1173.2166666666667</v>
      </c>
      <c r="G334" s="278">
        <v>1161.4333333333334</v>
      </c>
      <c r="H334" s="278">
        <v>1199.7333333333336</v>
      </c>
      <c r="I334" s="278">
        <v>1211.5166666666669</v>
      </c>
      <c r="J334" s="278">
        <v>1218.8833333333337</v>
      </c>
      <c r="K334" s="276">
        <v>1204.1500000000001</v>
      </c>
      <c r="L334" s="276">
        <v>1185</v>
      </c>
      <c r="M334" s="276">
        <v>8.0778700000000008</v>
      </c>
    </row>
    <row r="335" spans="1:13">
      <c r="A335" s="267">
        <v>327</v>
      </c>
      <c r="B335" s="276" t="s">
        <v>3161</v>
      </c>
      <c r="C335" s="277">
        <v>304.85000000000002</v>
      </c>
      <c r="D335" s="278">
        <v>304.75</v>
      </c>
      <c r="E335" s="278">
        <v>301.55</v>
      </c>
      <c r="F335" s="278">
        <v>298.25</v>
      </c>
      <c r="G335" s="278">
        <v>295.05</v>
      </c>
      <c r="H335" s="278">
        <v>308.05</v>
      </c>
      <c r="I335" s="278">
        <v>311.25000000000006</v>
      </c>
      <c r="J335" s="278">
        <v>314.55</v>
      </c>
      <c r="K335" s="276">
        <v>307.95</v>
      </c>
      <c r="L335" s="276">
        <v>301.45</v>
      </c>
      <c r="M335" s="276">
        <v>7.58467</v>
      </c>
    </row>
    <row r="336" spans="1:13">
      <c r="A336" s="267">
        <v>328</v>
      </c>
      <c r="B336" s="276" t="s">
        <v>269</v>
      </c>
      <c r="C336" s="277">
        <v>932</v>
      </c>
      <c r="D336" s="278">
        <v>932.6</v>
      </c>
      <c r="E336" s="278">
        <v>921.80000000000007</v>
      </c>
      <c r="F336" s="278">
        <v>911.6</v>
      </c>
      <c r="G336" s="278">
        <v>900.80000000000007</v>
      </c>
      <c r="H336" s="278">
        <v>942.80000000000007</v>
      </c>
      <c r="I336" s="278">
        <v>953.6</v>
      </c>
      <c r="J336" s="278">
        <v>963.80000000000007</v>
      </c>
      <c r="K336" s="276">
        <v>943.4</v>
      </c>
      <c r="L336" s="276">
        <v>922.4</v>
      </c>
      <c r="M336" s="276">
        <v>2.4936199999999999</v>
      </c>
    </row>
    <row r="337" spans="1:13">
      <c r="A337" s="267">
        <v>329</v>
      </c>
      <c r="B337" s="276" t="s">
        <v>150</v>
      </c>
      <c r="C337" s="277">
        <v>40.9</v>
      </c>
      <c r="D337" s="278">
        <v>41.383333333333333</v>
      </c>
      <c r="E337" s="278">
        <v>40.166666666666664</v>
      </c>
      <c r="F337" s="278">
        <v>39.43333333333333</v>
      </c>
      <c r="G337" s="278">
        <v>38.216666666666661</v>
      </c>
      <c r="H337" s="278">
        <v>42.116666666666667</v>
      </c>
      <c r="I337" s="278">
        <v>43.333333333333336</v>
      </c>
      <c r="J337" s="278">
        <v>44.06666666666667</v>
      </c>
      <c r="K337" s="276">
        <v>42.6</v>
      </c>
      <c r="L337" s="276">
        <v>40.65</v>
      </c>
      <c r="M337" s="276">
        <v>171.38511</v>
      </c>
    </row>
    <row r="338" spans="1:13">
      <c r="A338" s="267">
        <v>330</v>
      </c>
      <c r="B338" s="276" t="s">
        <v>261</v>
      </c>
      <c r="C338" s="277">
        <v>4623.3500000000004</v>
      </c>
      <c r="D338" s="278">
        <v>4644.0166666666664</v>
      </c>
      <c r="E338" s="278">
        <v>4588.0333333333328</v>
      </c>
      <c r="F338" s="278">
        <v>4552.7166666666662</v>
      </c>
      <c r="G338" s="278">
        <v>4496.7333333333327</v>
      </c>
      <c r="H338" s="278">
        <v>4679.333333333333</v>
      </c>
      <c r="I338" s="278">
        <v>4735.3166666666666</v>
      </c>
      <c r="J338" s="278">
        <v>4770.6333333333332</v>
      </c>
      <c r="K338" s="276">
        <v>4700</v>
      </c>
      <c r="L338" s="276">
        <v>4608.7</v>
      </c>
      <c r="M338" s="276">
        <v>2.54033</v>
      </c>
    </row>
    <row r="339" spans="1:13">
      <c r="A339" s="267">
        <v>331</v>
      </c>
      <c r="B339" s="276" t="s">
        <v>478</v>
      </c>
      <c r="C339" s="277">
        <v>2550</v>
      </c>
      <c r="D339" s="278">
        <v>2547.0166666666664</v>
      </c>
      <c r="E339" s="278">
        <v>2519.1333333333328</v>
      </c>
      <c r="F339" s="278">
        <v>2488.2666666666664</v>
      </c>
      <c r="G339" s="278">
        <v>2460.3833333333328</v>
      </c>
      <c r="H339" s="278">
        <v>2577.8833333333328</v>
      </c>
      <c r="I339" s="278">
        <v>2605.766666666666</v>
      </c>
      <c r="J339" s="278">
        <v>2636.6333333333328</v>
      </c>
      <c r="K339" s="276">
        <v>2574.9</v>
      </c>
      <c r="L339" s="276">
        <v>2516.15</v>
      </c>
      <c r="M339" s="276">
        <v>0.44173000000000001</v>
      </c>
    </row>
    <row r="340" spans="1:13">
      <c r="A340" s="267">
        <v>332</v>
      </c>
      <c r="B340" s="276" t="s">
        <v>151</v>
      </c>
      <c r="C340" s="277">
        <v>29.75</v>
      </c>
      <c r="D340" s="278">
        <v>29.900000000000002</v>
      </c>
      <c r="E340" s="278">
        <v>29.350000000000005</v>
      </c>
      <c r="F340" s="278">
        <v>28.950000000000003</v>
      </c>
      <c r="G340" s="278">
        <v>28.400000000000006</v>
      </c>
      <c r="H340" s="278">
        <v>30.300000000000004</v>
      </c>
      <c r="I340" s="278">
        <v>30.85</v>
      </c>
      <c r="J340" s="278">
        <v>31.250000000000004</v>
      </c>
      <c r="K340" s="276">
        <v>30.45</v>
      </c>
      <c r="L340" s="276">
        <v>29.5</v>
      </c>
      <c r="M340" s="276">
        <v>96.825059999999993</v>
      </c>
    </row>
    <row r="341" spans="1:13">
      <c r="A341" s="267">
        <v>333</v>
      </c>
      <c r="B341" s="276" t="s">
        <v>477</v>
      </c>
      <c r="C341" s="277">
        <v>54.8</v>
      </c>
      <c r="D341" s="278">
        <v>55.116666666666674</v>
      </c>
      <c r="E341" s="278">
        <v>54.133333333333347</v>
      </c>
      <c r="F341" s="278">
        <v>53.466666666666676</v>
      </c>
      <c r="G341" s="278">
        <v>52.483333333333348</v>
      </c>
      <c r="H341" s="278">
        <v>55.783333333333346</v>
      </c>
      <c r="I341" s="278">
        <v>56.766666666666666</v>
      </c>
      <c r="J341" s="278">
        <v>57.433333333333344</v>
      </c>
      <c r="K341" s="276">
        <v>56.1</v>
      </c>
      <c r="L341" s="276">
        <v>54.45</v>
      </c>
      <c r="M341" s="276">
        <v>5.3097000000000003</v>
      </c>
    </row>
    <row r="342" spans="1:13">
      <c r="A342" s="267">
        <v>334</v>
      </c>
      <c r="B342" s="276" t="s">
        <v>152</v>
      </c>
      <c r="C342" s="277">
        <v>57.45</v>
      </c>
      <c r="D342" s="278">
        <v>56.816666666666663</v>
      </c>
      <c r="E342" s="278">
        <v>55.233333333333327</v>
      </c>
      <c r="F342" s="278">
        <v>53.016666666666666</v>
      </c>
      <c r="G342" s="278">
        <v>51.43333333333333</v>
      </c>
      <c r="H342" s="278">
        <v>59.033333333333324</v>
      </c>
      <c r="I342" s="278">
        <v>60.616666666666667</v>
      </c>
      <c r="J342" s="278">
        <v>62.833333333333321</v>
      </c>
      <c r="K342" s="276">
        <v>58.4</v>
      </c>
      <c r="L342" s="276">
        <v>54.6</v>
      </c>
      <c r="M342" s="276">
        <v>166.77324999999999</v>
      </c>
    </row>
    <row r="343" spans="1:13">
      <c r="A343" s="267">
        <v>335</v>
      </c>
      <c r="B343" s="276" t="s">
        <v>473</v>
      </c>
      <c r="C343" s="277">
        <v>543.20000000000005</v>
      </c>
      <c r="D343" s="278">
        <v>540.51666666666677</v>
      </c>
      <c r="E343" s="278">
        <v>530.03333333333353</v>
      </c>
      <c r="F343" s="278">
        <v>516.86666666666679</v>
      </c>
      <c r="G343" s="278">
        <v>506.38333333333355</v>
      </c>
      <c r="H343" s="278">
        <v>553.68333333333351</v>
      </c>
      <c r="I343" s="278">
        <v>564.16666666666686</v>
      </c>
      <c r="J343" s="278">
        <v>577.33333333333348</v>
      </c>
      <c r="K343" s="276">
        <v>551</v>
      </c>
      <c r="L343" s="276">
        <v>527.35</v>
      </c>
      <c r="M343" s="276">
        <v>1.25945</v>
      </c>
    </row>
    <row r="344" spans="1:13">
      <c r="A344" s="267">
        <v>336</v>
      </c>
      <c r="B344" s="276" t="s">
        <v>153</v>
      </c>
      <c r="C344" s="277">
        <v>18566.349999999999</v>
      </c>
      <c r="D344" s="278">
        <v>18589.649999999998</v>
      </c>
      <c r="E344" s="278">
        <v>18349.299999999996</v>
      </c>
      <c r="F344" s="278">
        <v>18132.249999999996</v>
      </c>
      <c r="G344" s="278">
        <v>17891.899999999994</v>
      </c>
      <c r="H344" s="278">
        <v>18806.699999999997</v>
      </c>
      <c r="I344" s="278">
        <v>19047.049999999996</v>
      </c>
      <c r="J344" s="278">
        <v>19264.099999999999</v>
      </c>
      <c r="K344" s="276">
        <v>18830</v>
      </c>
      <c r="L344" s="276">
        <v>18372.599999999999</v>
      </c>
      <c r="M344" s="276">
        <v>1.25437</v>
      </c>
    </row>
    <row r="345" spans="1:13">
      <c r="A345" s="267">
        <v>337</v>
      </c>
      <c r="B345" s="276" t="s">
        <v>476</v>
      </c>
      <c r="C345" s="277">
        <v>37.049999999999997</v>
      </c>
      <c r="D345" s="278">
        <v>37.43333333333333</v>
      </c>
      <c r="E345" s="278">
        <v>36.416666666666657</v>
      </c>
      <c r="F345" s="278">
        <v>35.783333333333324</v>
      </c>
      <c r="G345" s="278">
        <v>34.766666666666652</v>
      </c>
      <c r="H345" s="278">
        <v>38.066666666666663</v>
      </c>
      <c r="I345" s="278">
        <v>39.083333333333329</v>
      </c>
      <c r="J345" s="278">
        <v>39.716666666666669</v>
      </c>
      <c r="K345" s="276">
        <v>38.450000000000003</v>
      </c>
      <c r="L345" s="276">
        <v>36.799999999999997</v>
      </c>
      <c r="M345" s="276">
        <v>12.868080000000001</v>
      </c>
    </row>
    <row r="346" spans="1:13">
      <c r="A346" s="267">
        <v>338</v>
      </c>
      <c r="B346" s="276" t="s">
        <v>475</v>
      </c>
      <c r="C346" s="277">
        <v>431.15</v>
      </c>
      <c r="D346" s="278">
        <v>428.7833333333333</v>
      </c>
      <c r="E346" s="278">
        <v>423.56666666666661</v>
      </c>
      <c r="F346" s="278">
        <v>415.98333333333329</v>
      </c>
      <c r="G346" s="278">
        <v>410.76666666666659</v>
      </c>
      <c r="H346" s="278">
        <v>436.36666666666662</v>
      </c>
      <c r="I346" s="278">
        <v>441.58333333333331</v>
      </c>
      <c r="J346" s="278">
        <v>449.16666666666663</v>
      </c>
      <c r="K346" s="276">
        <v>434</v>
      </c>
      <c r="L346" s="276">
        <v>421.2</v>
      </c>
      <c r="M346" s="276">
        <v>2.17503</v>
      </c>
    </row>
    <row r="347" spans="1:13">
      <c r="A347" s="267">
        <v>339</v>
      </c>
      <c r="B347" s="276" t="s">
        <v>270</v>
      </c>
      <c r="C347" s="277">
        <v>23.15</v>
      </c>
      <c r="D347" s="278">
        <v>23.05</v>
      </c>
      <c r="E347" s="278">
        <v>22.700000000000003</v>
      </c>
      <c r="F347" s="278">
        <v>22.250000000000004</v>
      </c>
      <c r="G347" s="278">
        <v>21.900000000000006</v>
      </c>
      <c r="H347" s="278">
        <v>23.5</v>
      </c>
      <c r="I347" s="278">
        <v>23.85</v>
      </c>
      <c r="J347" s="278">
        <v>24.299999999999997</v>
      </c>
      <c r="K347" s="276">
        <v>23.4</v>
      </c>
      <c r="L347" s="276">
        <v>22.6</v>
      </c>
      <c r="M347" s="276">
        <v>117.98558</v>
      </c>
    </row>
    <row r="348" spans="1:13">
      <c r="A348" s="267">
        <v>340</v>
      </c>
      <c r="B348" s="276" t="s">
        <v>283</v>
      </c>
      <c r="C348" s="277">
        <v>132.25</v>
      </c>
      <c r="D348" s="278">
        <v>132.35</v>
      </c>
      <c r="E348" s="278">
        <v>124.94999999999999</v>
      </c>
      <c r="F348" s="278">
        <v>117.64999999999999</v>
      </c>
      <c r="G348" s="278">
        <v>110.24999999999999</v>
      </c>
      <c r="H348" s="278">
        <v>139.64999999999998</v>
      </c>
      <c r="I348" s="278">
        <v>147.05000000000001</v>
      </c>
      <c r="J348" s="278">
        <v>154.35</v>
      </c>
      <c r="K348" s="276">
        <v>139.75</v>
      </c>
      <c r="L348" s="276">
        <v>125.05</v>
      </c>
      <c r="M348" s="276">
        <v>33.94585</v>
      </c>
    </row>
    <row r="349" spans="1:13">
      <c r="A349" s="267">
        <v>341</v>
      </c>
      <c r="B349" s="276" t="s">
        <v>479</v>
      </c>
      <c r="C349" s="277">
        <v>1425.2</v>
      </c>
      <c r="D349" s="278">
        <v>1428.9166666666667</v>
      </c>
      <c r="E349" s="278">
        <v>1412.8333333333335</v>
      </c>
      <c r="F349" s="278">
        <v>1400.4666666666667</v>
      </c>
      <c r="G349" s="278">
        <v>1384.3833333333334</v>
      </c>
      <c r="H349" s="278">
        <v>1441.2833333333335</v>
      </c>
      <c r="I349" s="278">
        <v>1457.366666666667</v>
      </c>
      <c r="J349" s="278">
        <v>1469.7333333333336</v>
      </c>
      <c r="K349" s="276">
        <v>1445</v>
      </c>
      <c r="L349" s="276">
        <v>1416.55</v>
      </c>
      <c r="M349" s="276">
        <v>8.337E-2</v>
      </c>
    </row>
    <row r="350" spans="1:13">
      <c r="A350" s="267">
        <v>342</v>
      </c>
      <c r="B350" s="276" t="s">
        <v>474</v>
      </c>
      <c r="C350" s="277">
        <v>54</v>
      </c>
      <c r="D350" s="278">
        <v>54.233333333333327</v>
      </c>
      <c r="E350" s="278">
        <v>53.566666666666656</v>
      </c>
      <c r="F350" s="278">
        <v>53.133333333333326</v>
      </c>
      <c r="G350" s="278">
        <v>52.466666666666654</v>
      </c>
      <c r="H350" s="278">
        <v>54.666666666666657</v>
      </c>
      <c r="I350" s="278">
        <v>55.333333333333329</v>
      </c>
      <c r="J350" s="278">
        <v>55.766666666666659</v>
      </c>
      <c r="K350" s="276">
        <v>54.9</v>
      </c>
      <c r="L350" s="276">
        <v>53.8</v>
      </c>
      <c r="M350" s="276">
        <v>8.1458399999999997</v>
      </c>
    </row>
    <row r="351" spans="1:13">
      <c r="A351" s="267">
        <v>343</v>
      </c>
      <c r="B351" s="276" t="s">
        <v>155</v>
      </c>
      <c r="C351" s="277">
        <v>113.35</v>
      </c>
      <c r="D351" s="278">
        <v>112.81666666666666</v>
      </c>
      <c r="E351" s="278">
        <v>110.23333333333332</v>
      </c>
      <c r="F351" s="278">
        <v>107.11666666666666</v>
      </c>
      <c r="G351" s="278">
        <v>104.53333333333332</v>
      </c>
      <c r="H351" s="278">
        <v>115.93333333333332</v>
      </c>
      <c r="I351" s="278">
        <v>118.51666666666667</v>
      </c>
      <c r="J351" s="278">
        <v>121.63333333333333</v>
      </c>
      <c r="K351" s="276">
        <v>115.4</v>
      </c>
      <c r="L351" s="276">
        <v>109.7</v>
      </c>
      <c r="M351" s="276">
        <v>145.84791999999999</v>
      </c>
    </row>
    <row r="352" spans="1:13">
      <c r="A352" s="267">
        <v>344</v>
      </c>
      <c r="B352" s="276" t="s">
        <v>156</v>
      </c>
      <c r="C352" s="277">
        <v>99.95</v>
      </c>
      <c r="D352" s="278">
        <v>100.14999999999999</v>
      </c>
      <c r="E352" s="278">
        <v>98.799999999999983</v>
      </c>
      <c r="F352" s="278">
        <v>97.649999999999991</v>
      </c>
      <c r="G352" s="278">
        <v>96.299999999999983</v>
      </c>
      <c r="H352" s="278">
        <v>101.29999999999998</v>
      </c>
      <c r="I352" s="278">
        <v>102.64999999999998</v>
      </c>
      <c r="J352" s="278">
        <v>103.79999999999998</v>
      </c>
      <c r="K352" s="276">
        <v>101.5</v>
      </c>
      <c r="L352" s="276">
        <v>99</v>
      </c>
      <c r="M352" s="276">
        <v>230.52394000000001</v>
      </c>
    </row>
    <row r="353" spans="1:13">
      <c r="A353" s="267">
        <v>345</v>
      </c>
      <c r="B353" s="276" t="s">
        <v>271</v>
      </c>
      <c r="C353" s="277">
        <v>533.20000000000005</v>
      </c>
      <c r="D353" s="278">
        <v>539.7833333333333</v>
      </c>
      <c r="E353" s="278">
        <v>514.76666666666665</v>
      </c>
      <c r="F353" s="278">
        <v>496.33333333333337</v>
      </c>
      <c r="G353" s="278">
        <v>471.31666666666672</v>
      </c>
      <c r="H353" s="278">
        <v>558.21666666666658</v>
      </c>
      <c r="I353" s="278">
        <v>583.23333333333323</v>
      </c>
      <c r="J353" s="278">
        <v>601.66666666666652</v>
      </c>
      <c r="K353" s="276">
        <v>564.79999999999995</v>
      </c>
      <c r="L353" s="276">
        <v>521.35</v>
      </c>
      <c r="M353" s="276">
        <v>7.1403699999999999</v>
      </c>
    </row>
    <row r="354" spans="1:13">
      <c r="A354" s="267">
        <v>346</v>
      </c>
      <c r="B354" s="276" t="s">
        <v>272</v>
      </c>
      <c r="C354" s="277">
        <v>3220</v>
      </c>
      <c r="D354" s="278">
        <v>3214.3333333333335</v>
      </c>
      <c r="E354" s="278">
        <v>3156.666666666667</v>
      </c>
      <c r="F354" s="278">
        <v>3093.3333333333335</v>
      </c>
      <c r="G354" s="278">
        <v>3035.666666666667</v>
      </c>
      <c r="H354" s="278">
        <v>3277.666666666667</v>
      </c>
      <c r="I354" s="278">
        <v>3335.3333333333339</v>
      </c>
      <c r="J354" s="278">
        <v>3398.666666666667</v>
      </c>
      <c r="K354" s="276">
        <v>3272</v>
      </c>
      <c r="L354" s="276">
        <v>3151</v>
      </c>
      <c r="M354" s="276">
        <v>1.37758</v>
      </c>
    </row>
    <row r="355" spans="1:13">
      <c r="A355" s="267">
        <v>347</v>
      </c>
      <c r="B355" s="276" t="s">
        <v>157</v>
      </c>
      <c r="C355" s="277">
        <v>108.9</v>
      </c>
      <c r="D355" s="278">
        <v>108.73333333333335</v>
      </c>
      <c r="E355" s="278">
        <v>106.26666666666669</v>
      </c>
      <c r="F355" s="278">
        <v>103.63333333333334</v>
      </c>
      <c r="G355" s="278">
        <v>101.16666666666669</v>
      </c>
      <c r="H355" s="278">
        <v>111.3666666666667</v>
      </c>
      <c r="I355" s="278">
        <v>113.83333333333334</v>
      </c>
      <c r="J355" s="278">
        <v>116.46666666666671</v>
      </c>
      <c r="K355" s="276">
        <v>111.2</v>
      </c>
      <c r="L355" s="276">
        <v>106.1</v>
      </c>
      <c r="M355" s="276">
        <v>23.052430000000001</v>
      </c>
    </row>
    <row r="356" spans="1:13">
      <c r="A356" s="267">
        <v>348</v>
      </c>
      <c r="B356" s="276" t="s">
        <v>480</v>
      </c>
      <c r="C356" s="277">
        <v>79.849999999999994</v>
      </c>
      <c r="D356" s="278">
        <v>80.466666666666669</v>
      </c>
      <c r="E356" s="278">
        <v>77.533333333333331</v>
      </c>
      <c r="F356" s="278">
        <v>75.216666666666669</v>
      </c>
      <c r="G356" s="278">
        <v>72.283333333333331</v>
      </c>
      <c r="H356" s="278">
        <v>82.783333333333331</v>
      </c>
      <c r="I356" s="278">
        <v>85.716666666666669</v>
      </c>
      <c r="J356" s="278">
        <v>88.033333333333331</v>
      </c>
      <c r="K356" s="276">
        <v>83.4</v>
      </c>
      <c r="L356" s="276">
        <v>78.150000000000006</v>
      </c>
      <c r="M356" s="276">
        <v>0.35325000000000001</v>
      </c>
    </row>
    <row r="357" spans="1:13">
      <c r="A357" s="267">
        <v>349</v>
      </c>
      <c r="B357" s="276" t="s">
        <v>158</v>
      </c>
      <c r="C357" s="277">
        <v>93.15</v>
      </c>
      <c r="D357" s="278">
        <v>93.600000000000009</v>
      </c>
      <c r="E357" s="278">
        <v>91.700000000000017</v>
      </c>
      <c r="F357" s="278">
        <v>90.250000000000014</v>
      </c>
      <c r="G357" s="278">
        <v>88.350000000000023</v>
      </c>
      <c r="H357" s="278">
        <v>95.050000000000011</v>
      </c>
      <c r="I357" s="278">
        <v>96.950000000000017</v>
      </c>
      <c r="J357" s="278">
        <v>98.4</v>
      </c>
      <c r="K357" s="276">
        <v>95.5</v>
      </c>
      <c r="L357" s="276">
        <v>92.15</v>
      </c>
      <c r="M357" s="276">
        <v>463.51620000000003</v>
      </c>
    </row>
    <row r="358" spans="1:13">
      <c r="A358" s="267">
        <v>350</v>
      </c>
      <c r="B358" s="276" t="s">
        <v>481</v>
      </c>
      <c r="C358" s="277">
        <v>83.65</v>
      </c>
      <c r="D358" s="278">
        <v>83.95</v>
      </c>
      <c r="E358" s="278">
        <v>80.800000000000011</v>
      </c>
      <c r="F358" s="278">
        <v>77.95</v>
      </c>
      <c r="G358" s="278">
        <v>74.800000000000011</v>
      </c>
      <c r="H358" s="278">
        <v>86.800000000000011</v>
      </c>
      <c r="I358" s="278">
        <v>89.950000000000017</v>
      </c>
      <c r="J358" s="278">
        <v>92.800000000000011</v>
      </c>
      <c r="K358" s="276">
        <v>87.1</v>
      </c>
      <c r="L358" s="276">
        <v>81.099999999999994</v>
      </c>
      <c r="M358" s="276">
        <v>6.4140100000000002</v>
      </c>
    </row>
    <row r="359" spans="1:13">
      <c r="A359" s="267">
        <v>351</v>
      </c>
      <c r="B359" s="276" t="s">
        <v>482</v>
      </c>
      <c r="C359" s="277">
        <v>220.3</v>
      </c>
      <c r="D359" s="278">
        <v>221.26666666666665</v>
      </c>
      <c r="E359" s="278">
        <v>217.5333333333333</v>
      </c>
      <c r="F359" s="278">
        <v>214.76666666666665</v>
      </c>
      <c r="G359" s="278">
        <v>211.0333333333333</v>
      </c>
      <c r="H359" s="278">
        <v>224.0333333333333</v>
      </c>
      <c r="I359" s="278">
        <v>227.76666666666665</v>
      </c>
      <c r="J359" s="278">
        <v>230.5333333333333</v>
      </c>
      <c r="K359" s="276">
        <v>225</v>
      </c>
      <c r="L359" s="276">
        <v>218.5</v>
      </c>
      <c r="M359" s="276">
        <v>0.82020000000000004</v>
      </c>
    </row>
    <row r="360" spans="1:13">
      <c r="A360" s="267">
        <v>352</v>
      </c>
      <c r="B360" s="276" t="s">
        <v>483</v>
      </c>
      <c r="C360" s="277">
        <v>227.3</v>
      </c>
      <c r="D360" s="278">
        <v>226.13333333333335</v>
      </c>
      <c r="E360" s="278">
        <v>222.2166666666667</v>
      </c>
      <c r="F360" s="278">
        <v>217.13333333333335</v>
      </c>
      <c r="G360" s="278">
        <v>213.2166666666667</v>
      </c>
      <c r="H360" s="278">
        <v>231.2166666666667</v>
      </c>
      <c r="I360" s="278">
        <v>235.13333333333338</v>
      </c>
      <c r="J360" s="278">
        <v>240.2166666666667</v>
      </c>
      <c r="K360" s="276">
        <v>230.05</v>
      </c>
      <c r="L360" s="276">
        <v>221.05</v>
      </c>
      <c r="M360" s="276">
        <v>0.53293999999999997</v>
      </c>
    </row>
    <row r="361" spans="1:13">
      <c r="A361" s="267">
        <v>353</v>
      </c>
      <c r="B361" s="276" t="s">
        <v>159</v>
      </c>
      <c r="C361" s="277">
        <v>27478.5</v>
      </c>
      <c r="D361" s="278">
        <v>27603.350000000002</v>
      </c>
      <c r="E361" s="278">
        <v>27186.150000000005</v>
      </c>
      <c r="F361" s="278">
        <v>26893.800000000003</v>
      </c>
      <c r="G361" s="278">
        <v>26476.600000000006</v>
      </c>
      <c r="H361" s="278">
        <v>27895.700000000004</v>
      </c>
      <c r="I361" s="278">
        <v>28312.9</v>
      </c>
      <c r="J361" s="278">
        <v>28605.250000000004</v>
      </c>
      <c r="K361" s="276">
        <v>28020.55</v>
      </c>
      <c r="L361" s="276">
        <v>27311</v>
      </c>
      <c r="M361" s="276">
        <v>0.45833000000000002</v>
      </c>
    </row>
    <row r="362" spans="1:13">
      <c r="A362" s="267">
        <v>354</v>
      </c>
      <c r="B362" s="276" t="s">
        <v>160</v>
      </c>
      <c r="C362" s="277">
        <v>1406.6</v>
      </c>
      <c r="D362" s="278">
        <v>1414.1833333333334</v>
      </c>
      <c r="E362" s="278">
        <v>1387.4166666666667</v>
      </c>
      <c r="F362" s="278">
        <v>1368.2333333333333</v>
      </c>
      <c r="G362" s="278">
        <v>1341.4666666666667</v>
      </c>
      <c r="H362" s="278">
        <v>1433.3666666666668</v>
      </c>
      <c r="I362" s="278">
        <v>1460.1333333333332</v>
      </c>
      <c r="J362" s="278">
        <v>1479.3166666666668</v>
      </c>
      <c r="K362" s="276">
        <v>1440.95</v>
      </c>
      <c r="L362" s="276">
        <v>1395</v>
      </c>
      <c r="M362" s="276">
        <v>11.374040000000001</v>
      </c>
    </row>
    <row r="363" spans="1:13">
      <c r="A363" s="267">
        <v>355</v>
      </c>
      <c r="B363" s="276" t="s">
        <v>488</v>
      </c>
      <c r="C363" s="277">
        <v>1449.45</v>
      </c>
      <c r="D363" s="278">
        <v>1445.6166666666668</v>
      </c>
      <c r="E363" s="278">
        <v>1419.2333333333336</v>
      </c>
      <c r="F363" s="278">
        <v>1389.0166666666669</v>
      </c>
      <c r="G363" s="278">
        <v>1362.6333333333337</v>
      </c>
      <c r="H363" s="278">
        <v>1475.8333333333335</v>
      </c>
      <c r="I363" s="278">
        <v>1502.2166666666667</v>
      </c>
      <c r="J363" s="278">
        <v>1532.4333333333334</v>
      </c>
      <c r="K363" s="276">
        <v>1472</v>
      </c>
      <c r="L363" s="276">
        <v>1415.4</v>
      </c>
      <c r="M363" s="276">
        <v>1.45244</v>
      </c>
    </row>
    <row r="364" spans="1:13">
      <c r="A364" s="267">
        <v>356</v>
      </c>
      <c r="B364" s="276" t="s">
        <v>161</v>
      </c>
      <c r="C364" s="277">
        <v>246.1</v>
      </c>
      <c r="D364" s="278">
        <v>248.08333333333334</v>
      </c>
      <c r="E364" s="278">
        <v>243.16666666666669</v>
      </c>
      <c r="F364" s="278">
        <v>240.23333333333335</v>
      </c>
      <c r="G364" s="278">
        <v>235.31666666666669</v>
      </c>
      <c r="H364" s="278">
        <v>251.01666666666668</v>
      </c>
      <c r="I364" s="278">
        <v>255.93333333333337</v>
      </c>
      <c r="J364" s="278">
        <v>258.86666666666667</v>
      </c>
      <c r="K364" s="276">
        <v>253</v>
      </c>
      <c r="L364" s="276">
        <v>245.15</v>
      </c>
      <c r="M364" s="276">
        <v>34.019779999999997</v>
      </c>
    </row>
    <row r="365" spans="1:13">
      <c r="A365" s="267">
        <v>357</v>
      </c>
      <c r="B365" s="276" t="s">
        <v>162</v>
      </c>
      <c r="C365" s="277">
        <v>114.15</v>
      </c>
      <c r="D365" s="278">
        <v>114.76666666666667</v>
      </c>
      <c r="E365" s="278">
        <v>112.88333333333333</v>
      </c>
      <c r="F365" s="278">
        <v>111.61666666666666</v>
      </c>
      <c r="G365" s="278">
        <v>109.73333333333332</v>
      </c>
      <c r="H365" s="278">
        <v>116.03333333333333</v>
      </c>
      <c r="I365" s="278">
        <v>117.91666666666669</v>
      </c>
      <c r="J365" s="278">
        <v>119.18333333333334</v>
      </c>
      <c r="K365" s="276">
        <v>116.65</v>
      </c>
      <c r="L365" s="276">
        <v>113.5</v>
      </c>
      <c r="M365" s="276">
        <v>44.961309999999997</v>
      </c>
    </row>
    <row r="366" spans="1:13">
      <c r="A366" s="267">
        <v>358</v>
      </c>
      <c r="B366" s="276" t="s">
        <v>275</v>
      </c>
      <c r="C366" s="277">
        <v>5225.3</v>
      </c>
      <c r="D366" s="278">
        <v>5217.8166666666666</v>
      </c>
      <c r="E366" s="278">
        <v>5197.6833333333334</v>
      </c>
      <c r="F366" s="278">
        <v>5170.0666666666666</v>
      </c>
      <c r="G366" s="278">
        <v>5149.9333333333334</v>
      </c>
      <c r="H366" s="278">
        <v>5245.4333333333334</v>
      </c>
      <c r="I366" s="278">
        <v>5265.5666666666666</v>
      </c>
      <c r="J366" s="278">
        <v>5293.1833333333334</v>
      </c>
      <c r="K366" s="276">
        <v>5237.95</v>
      </c>
      <c r="L366" s="276">
        <v>5190.2</v>
      </c>
      <c r="M366" s="276">
        <v>0.39512999999999998</v>
      </c>
    </row>
    <row r="367" spans="1:13">
      <c r="A367" s="267">
        <v>359</v>
      </c>
      <c r="B367" s="276" t="s">
        <v>277</v>
      </c>
      <c r="C367" s="277">
        <v>11086.95</v>
      </c>
      <c r="D367" s="278">
        <v>11069.016666666668</v>
      </c>
      <c r="E367" s="278">
        <v>10940.033333333336</v>
      </c>
      <c r="F367" s="278">
        <v>10793.116666666669</v>
      </c>
      <c r="G367" s="278">
        <v>10664.133333333337</v>
      </c>
      <c r="H367" s="278">
        <v>11215.933333333336</v>
      </c>
      <c r="I367" s="278">
        <v>11344.91666666667</v>
      </c>
      <c r="J367" s="278">
        <v>11491.833333333336</v>
      </c>
      <c r="K367" s="276">
        <v>11198</v>
      </c>
      <c r="L367" s="276">
        <v>10922.1</v>
      </c>
      <c r="M367" s="276">
        <v>5.2900000000000003E-2</v>
      </c>
    </row>
    <row r="368" spans="1:13">
      <c r="A368" s="267">
        <v>360</v>
      </c>
      <c r="B368" s="276" t="s">
        <v>494</v>
      </c>
      <c r="C368" s="277">
        <v>7110.75</v>
      </c>
      <c r="D368" s="278">
        <v>7170.25</v>
      </c>
      <c r="E368" s="278">
        <v>6990.5</v>
      </c>
      <c r="F368" s="278">
        <v>6870.25</v>
      </c>
      <c r="G368" s="278">
        <v>6690.5</v>
      </c>
      <c r="H368" s="278">
        <v>7290.5</v>
      </c>
      <c r="I368" s="278">
        <v>7470.25</v>
      </c>
      <c r="J368" s="278">
        <v>7590.5</v>
      </c>
      <c r="K368" s="276">
        <v>7350</v>
      </c>
      <c r="L368" s="276">
        <v>7050</v>
      </c>
      <c r="M368" s="276">
        <v>0.28721000000000002</v>
      </c>
    </row>
    <row r="369" spans="1:13">
      <c r="A369" s="267">
        <v>361</v>
      </c>
      <c r="B369" s="276" t="s">
        <v>489</v>
      </c>
      <c r="C369" s="277">
        <v>164.65</v>
      </c>
      <c r="D369" s="278">
        <v>164.26666666666668</v>
      </c>
      <c r="E369" s="278">
        <v>161.58333333333337</v>
      </c>
      <c r="F369" s="278">
        <v>158.51666666666668</v>
      </c>
      <c r="G369" s="278">
        <v>155.83333333333337</v>
      </c>
      <c r="H369" s="278">
        <v>167.33333333333337</v>
      </c>
      <c r="I369" s="278">
        <v>170.01666666666671</v>
      </c>
      <c r="J369" s="278">
        <v>173.08333333333337</v>
      </c>
      <c r="K369" s="276">
        <v>166.95</v>
      </c>
      <c r="L369" s="276">
        <v>161.19999999999999</v>
      </c>
      <c r="M369" s="276">
        <v>10.555</v>
      </c>
    </row>
    <row r="370" spans="1:13">
      <c r="A370" s="267">
        <v>362</v>
      </c>
      <c r="B370" s="276" t="s">
        <v>490</v>
      </c>
      <c r="C370" s="277">
        <v>743</v>
      </c>
      <c r="D370" s="278">
        <v>740.33333333333337</v>
      </c>
      <c r="E370" s="278">
        <v>732.7166666666667</v>
      </c>
      <c r="F370" s="278">
        <v>722.43333333333328</v>
      </c>
      <c r="G370" s="278">
        <v>714.81666666666661</v>
      </c>
      <c r="H370" s="278">
        <v>750.61666666666679</v>
      </c>
      <c r="I370" s="278">
        <v>758.23333333333335</v>
      </c>
      <c r="J370" s="278">
        <v>768.51666666666688</v>
      </c>
      <c r="K370" s="276">
        <v>747.95</v>
      </c>
      <c r="L370" s="276">
        <v>730.05</v>
      </c>
      <c r="M370" s="276">
        <v>0.45545999999999998</v>
      </c>
    </row>
    <row r="371" spans="1:13">
      <c r="A371" s="267">
        <v>363</v>
      </c>
      <c r="B371" s="276" t="s">
        <v>163</v>
      </c>
      <c r="C371" s="277">
        <v>1731.85</v>
      </c>
      <c r="D371" s="278">
        <v>1733</v>
      </c>
      <c r="E371" s="278">
        <v>1713.45</v>
      </c>
      <c r="F371" s="278">
        <v>1695.05</v>
      </c>
      <c r="G371" s="278">
        <v>1675.5</v>
      </c>
      <c r="H371" s="278">
        <v>1751.4</v>
      </c>
      <c r="I371" s="278">
        <v>1770.9500000000003</v>
      </c>
      <c r="J371" s="278">
        <v>1789.3500000000001</v>
      </c>
      <c r="K371" s="276">
        <v>1752.55</v>
      </c>
      <c r="L371" s="276">
        <v>1714.6</v>
      </c>
      <c r="M371" s="276">
        <v>5.3205999999999998</v>
      </c>
    </row>
    <row r="372" spans="1:13">
      <c r="A372" s="267">
        <v>364</v>
      </c>
      <c r="B372" s="276" t="s">
        <v>273</v>
      </c>
      <c r="C372" s="277">
        <v>2227</v>
      </c>
      <c r="D372" s="278">
        <v>2233.15</v>
      </c>
      <c r="E372" s="278">
        <v>2203.8500000000004</v>
      </c>
      <c r="F372" s="278">
        <v>2180.7000000000003</v>
      </c>
      <c r="G372" s="278">
        <v>2151.4000000000005</v>
      </c>
      <c r="H372" s="278">
        <v>2256.3000000000002</v>
      </c>
      <c r="I372" s="278">
        <v>2285.6000000000004</v>
      </c>
      <c r="J372" s="278">
        <v>2308.75</v>
      </c>
      <c r="K372" s="276">
        <v>2262.4499999999998</v>
      </c>
      <c r="L372" s="276">
        <v>2210</v>
      </c>
      <c r="M372" s="276">
        <v>1.3575699999999999</v>
      </c>
    </row>
    <row r="373" spans="1:13">
      <c r="A373" s="267">
        <v>365</v>
      </c>
      <c r="B373" s="276" t="s">
        <v>164</v>
      </c>
      <c r="C373" s="277">
        <v>31.45</v>
      </c>
      <c r="D373" s="278">
        <v>31.816666666666663</v>
      </c>
      <c r="E373" s="278">
        <v>31.033333333333324</v>
      </c>
      <c r="F373" s="278">
        <v>30.61666666666666</v>
      </c>
      <c r="G373" s="278">
        <v>29.833333333333321</v>
      </c>
      <c r="H373" s="278">
        <v>32.233333333333327</v>
      </c>
      <c r="I373" s="278">
        <v>33.016666666666659</v>
      </c>
      <c r="J373" s="278">
        <v>33.43333333333333</v>
      </c>
      <c r="K373" s="276">
        <v>32.6</v>
      </c>
      <c r="L373" s="276">
        <v>31.4</v>
      </c>
      <c r="M373" s="276">
        <v>1111.90598</v>
      </c>
    </row>
    <row r="374" spans="1:13">
      <c r="A374" s="267">
        <v>366</v>
      </c>
      <c r="B374" s="276" t="s">
        <v>274</v>
      </c>
      <c r="C374" s="277">
        <v>354.8</v>
      </c>
      <c r="D374" s="278">
        <v>354.84999999999997</v>
      </c>
      <c r="E374" s="278">
        <v>349.19999999999993</v>
      </c>
      <c r="F374" s="278">
        <v>343.59999999999997</v>
      </c>
      <c r="G374" s="278">
        <v>337.94999999999993</v>
      </c>
      <c r="H374" s="278">
        <v>360.44999999999993</v>
      </c>
      <c r="I374" s="278">
        <v>366.09999999999991</v>
      </c>
      <c r="J374" s="278">
        <v>371.69999999999993</v>
      </c>
      <c r="K374" s="276">
        <v>360.5</v>
      </c>
      <c r="L374" s="276">
        <v>349.25</v>
      </c>
      <c r="M374" s="276">
        <v>1.4148099999999999</v>
      </c>
    </row>
    <row r="375" spans="1:13">
      <c r="A375" s="267">
        <v>367</v>
      </c>
      <c r="B375" s="276" t="s">
        <v>485</v>
      </c>
      <c r="C375" s="277">
        <v>169.95</v>
      </c>
      <c r="D375" s="278">
        <v>170.56666666666666</v>
      </c>
      <c r="E375" s="278">
        <v>166.58333333333331</v>
      </c>
      <c r="F375" s="278">
        <v>163.21666666666664</v>
      </c>
      <c r="G375" s="278">
        <v>159.23333333333329</v>
      </c>
      <c r="H375" s="278">
        <v>173.93333333333334</v>
      </c>
      <c r="I375" s="278">
        <v>177.91666666666669</v>
      </c>
      <c r="J375" s="278">
        <v>181.28333333333336</v>
      </c>
      <c r="K375" s="276">
        <v>174.55</v>
      </c>
      <c r="L375" s="276">
        <v>167.2</v>
      </c>
      <c r="M375" s="276">
        <v>9.9983299999999993</v>
      </c>
    </row>
    <row r="376" spans="1:13">
      <c r="A376" s="267">
        <v>368</v>
      </c>
      <c r="B376" s="276" t="s">
        <v>491</v>
      </c>
      <c r="C376" s="277">
        <v>1056.6500000000001</v>
      </c>
      <c r="D376" s="278">
        <v>1051.6833333333334</v>
      </c>
      <c r="E376" s="278">
        <v>1043.4666666666667</v>
      </c>
      <c r="F376" s="278">
        <v>1030.2833333333333</v>
      </c>
      <c r="G376" s="278">
        <v>1022.0666666666666</v>
      </c>
      <c r="H376" s="278">
        <v>1064.8666666666668</v>
      </c>
      <c r="I376" s="278">
        <v>1073.0833333333335</v>
      </c>
      <c r="J376" s="278">
        <v>1086.2666666666669</v>
      </c>
      <c r="K376" s="276">
        <v>1059.9000000000001</v>
      </c>
      <c r="L376" s="276">
        <v>1038.5</v>
      </c>
      <c r="M376" s="276">
        <v>3.3755899999999999</v>
      </c>
    </row>
    <row r="377" spans="1:13">
      <c r="A377" s="267">
        <v>369</v>
      </c>
      <c r="B377" s="276" t="s">
        <v>2223</v>
      </c>
      <c r="C377" s="277">
        <v>515.75</v>
      </c>
      <c r="D377" s="278">
        <v>516.31666666666672</v>
      </c>
      <c r="E377" s="278">
        <v>510.98333333333346</v>
      </c>
      <c r="F377" s="278">
        <v>506.21666666666675</v>
      </c>
      <c r="G377" s="278">
        <v>500.8833333333335</v>
      </c>
      <c r="H377" s="278">
        <v>521.08333333333348</v>
      </c>
      <c r="I377" s="278">
        <v>526.41666666666674</v>
      </c>
      <c r="J377" s="278">
        <v>531.18333333333339</v>
      </c>
      <c r="K377" s="276">
        <v>521.65</v>
      </c>
      <c r="L377" s="276">
        <v>511.55</v>
      </c>
      <c r="M377" s="276">
        <v>0.26906999999999998</v>
      </c>
    </row>
    <row r="378" spans="1:13">
      <c r="A378" s="267">
        <v>370</v>
      </c>
      <c r="B378" s="276" t="s">
        <v>165</v>
      </c>
      <c r="C378" s="277">
        <v>190</v>
      </c>
      <c r="D378" s="278">
        <v>190.56666666666669</v>
      </c>
      <c r="E378" s="278">
        <v>188.88333333333338</v>
      </c>
      <c r="F378" s="278">
        <v>187.76666666666668</v>
      </c>
      <c r="G378" s="278">
        <v>186.08333333333337</v>
      </c>
      <c r="H378" s="278">
        <v>191.68333333333339</v>
      </c>
      <c r="I378" s="278">
        <v>193.36666666666673</v>
      </c>
      <c r="J378" s="278">
        <v>194.48333333333341</v>
      </c>
      <c r="K378" s="276">
        <v>192.25</v>
      </c>
      <c r="L378" s="276">
        <v>189.45</v>
      </c>
      <c r="M378" s="276">
        <v>72.816460000000006</v>
      </c>
    </row>
    <row r="379" spans="1:13">
      <c r="A379" s="267">
        <v>371</v>
      </c>
      <c r="B379" s="276" t="s">
        <v>492</v>
      </c>
      <c r="C379" s="277">
        <v>108.2</v>
      </c>
      <c r="D379" s="278">
        <v>107.16666666666667</v>
      </c>
      <c r="E379" s="278">
        <v>104.88333333333334</v>
      </c>
      <c r="F379" s="278">
        <v>101.56666666666666</v>
      </c>
      <c r="G379" s="278">
        <v>99.283333333333331</v>
      </c>
      <c r="H379" s="278">
        <v>110.48333333333335</v>
      </c>
      <c r="I379" s="278">
        <v>112.76666666666668</v>
      </c>
      <c r="J379" s="278">
        <v>116.08333333333336</v>
      </c>
      <c r="K379" s="276">
        <v>109.45</v>
      </c>
      <c r="L379" s="276">
        <v>103.85</v>
      </c>
      <c r="M379" s="276">
        <v>19.035250000000001</v>
      </c>
    </row>
    <row r="380" spans="1:13">
      <c r="A380" s="267">
        <v>372</v>
      </c>
      <c r="B380" s="276" t="s">
        <v>276</v>
      </c>
      <c r="C380" s="277">
        <v>266.75</v>
      </c>
      <c r="D380" s="278">
        <v>268.08333333333331</v>
      </c>
      <c r="E380" s="278">
        <v>263.66666666666663</v>
      </c>
      <c r="F380" s="278">
        <v>260.58333333333331</v>
      </c>
      <c r="G380" s="278">
        <v>256.16666666666663</v>
      </c>
      <c r="H380" s="278">
        <v>271.16666666666663</v>
      </c>
      <c r="I380" s="278">
        <v>275.58333333333326</v>
      </c>
      <c r="J380" s="278">
        <v>278.66666666666663</v>
      </c>
      <c r="K380" s="276">
        <v>272.5</v>
      </c>
      <c r="L380" s="276">
        <v>265</v>
      </c>
      <c r="M380" s="276">
        <v>2.9849800000000002</v>
      </c>
    </row>
    <row r="381" spans="1:13">
      <c r="A381" s="267">
        <v>373</v>
      </c>
      <c r="B381" s="276" t="s">
        <v>493</v>
      </c>
      <c r="C381" s="277">
        <v>88.75</v>
      </c>
      <c r="D381" s="278">
        <v>89.316666666666663</v>
      </c>
      <c r="E381" s="278">
        <v>87.433333333333323</v>
      </c>
      <c r="F381" s="278">
        <v>86.11666666666666</v>
      </c>
      <c r="G381" s="278">
        <v>84.23333333333332</v>
      </c>
      <c r="H381" s="278">
        <v>90.633333333333326</v>
      </c>
      <c r="I381" s="278">
        <v>92.516666666666652</v>
      </c>
      <c r="J381" s="278">
        <v>93.833333333333329</v>
      </c>
      <c r="K381" s="276">
        <v>91.2</v>
      </c>
      <c r="L381" s="276">
        <v>88</v>
      </c>
      <c r="M381" s="276">
        <v>2.4719600000000002</v>
      </c>
    </row>
    <row r="382" spans="1:13">
      <c r="A382" s="267">
        <v>374</v>
      </c>
      <c r="B382" s="276" t="s">
        <v>486</v>
      </c>
      <c r="C382" s="277">
        <v>58.05</v>
      </c>
      <c r="D382" s="278">
        <v>58.333333333333336</v>
      </c>
      <c r="E382" s="278">
        <v>56.966666666666669</v>
      </c>
      <c r="F382" s="278">
        <v>55.883333333333333</v>
      </c>
      <c r="G382" s="278">
        <v>54.516666666666666</v>
      </c>
      <c r="H382" s="278">
        <v>59.416666666666671</v>
      </c>
      <c r="I382" s="278">
        <v>60.783333333333331</v>
      </c>
      <c r="J382" s="278">
        <v>61.866666666666674</v>
      </c>
      <c r="K382" s="276">
        <v>59.7</v>
      </c>
      <c r="L382" s="276">
        <v>57.25</v>
      </c>
      <c r="M382" s="276">
        <v>9.2845600000000008</v>
      </c>
    </row>
    <row r="383" spans="1:13">
      <c r="A383" s="267">
        <v>375</v>
      </c>
      <c r="B383" s="276" t="s">
        <v>166</v>
      </c>
      <c r="C383" s="277">
        <v>1279.8</v>
      </c>
      <c r="D383" s="278">
        <v>1293.2666666666667</v>
      </c>
      <c r="E383" s="278">
        <v>1246.5333333333333</v>
      </c>
      <c r="F383" s="278">
        <v>1213.2666666666667</v>
      </c>
      <c r="G383" s="278">
        <v>1166.5333333333333</v>
      </c>
      <c r="H383" s="278">
        <v>1326.5333333333333</v>
      </c>
      <c r="I383" s="278">
        <v>1373.2666666666664</v>
      </c>
      <c r="J383" s="278">
        <v>1406.5333333333333</v>
      </c>
      <c r="K383" s="276">
        <v>1340</v>
      </c>
      <c r="L383" s="276">
        <v>1260</v>
      </c>
      <c r="M383" s="276">
        <v>18.96425</v>
      </c>
    </row>
    <row r="384" spans="1:13">
      <c r="A384" s="267">
        <v>376</v>
      </c>
      <c r="B384" s="276" t="s">
        <v>278</v>
      </c>
      <c r="C384" s="277">
        <v>466.95</v>
      </c>
      <c r="D384" s="278">
        <v>464</v>
      </c>
      <c r="E384" s="278">
        <v>453</v>
      </c>
      <c r="F384" s="278">
        <v>439.05</v>
      </c>
      <c r="G384" s="278">
        <v>428.05</v>
      </c>
      <c r="H384" s="278">
        <v>477.95</v>
      </c>
      <c r="I384" s="278">
        <v>488.95</v>
      </c>
      <c r="J384" s="278">
        <v>502.9</v>
      </c>
      <c r="K384" s="276">
        <v>475</v>
      </c>
      <c r="L384" s="276">
        <v>450.05</v>
      </c>
      <c r="M384" s="276">
        <v>5.3492600000000001</v>
      </c>
    </row>
    <row r="385" spans="1:13">
      <c r="A385" s="267">
        <v>377</v>
      </c>
      <c r="B385" s="276" t="s">
        <v>496</v>
      </c>
      <c r="C385" s="277">
        <v>448.75</v>
      </c>
      <c r="D385" s="278">
        <v>450.16666666666669</v>
      </c>
      <c r="E385" s="278">
        <v>444.83333333333337</v>
      </c>
      <c r="F385" s="278">
        <v>440.91666666666669</v>
      </c>
      <c r="G385" s="278">
        <v>435.58333333333337</v>
      </c>
      <c r="H385" s="278">
        <v>454.08333333333337</v>
      </c>
      <c r="I385" s="278">
        <v>459.41666666666674</v>
      </c>
      <c r="J385" s="278">
        <v>463.33333333333337</v>
      </c>
      <c r="K385" s="276">
        <v>455.5</v>
      </c>
      <c r="L385" s="276">
        <v>446.25</v>
      </c>
      <c r="M385" s="276">
        <v>2.1448900000000002</v>
      </c>
    </row>
    <row r="386" spans="1:13">
      <c r="A386" s="267">
        <v>378</v>
      </c>
      <c r="B386" s="276" t="s">
        <v>498</v>
      </c>
      <c r="C386" s="277">
        <v>124.4</v>
      </c>
      <c r="D386" s="278">
        <v>123.68333333333332</v>
      </c>
      <c r="E386" s="278">
        <v>121.56666666666665</v>
      </c>
      <c r="F386" s="278">
        <v>118.73333333333332</v>
      </c>
      <c r="G386" s="278">
        <v>116.61666666666665</v>
      </c>
      <c r="H386" s="278">
        <v>126.51666666666665</v>
      </c>
      <c r="I386" s="278">
        <v>128.63333333333333</v>
      </c>
      <c r="J386" s="278">
        <v>131.46666666666664</v>
      </c>
      <c r="K386" s="276">
        <v>125.8</v>
      </c>
      <c r="L386" s="276">
        <v>120.85</v>
      </c>
      <c r="M386" s="276">
        <v>18.001270000000002</v>
      </c>
    </row>
    <row r="387" spans="1:13">
      <c r="A387" s="267">
        <v>379</v>
      </c>
      <c r="B387" s="276" t="s">
        <v>279</v>
      </c>
      <c r="C387" s="277">
        <v>487.25</v>
      </c>
      <c r="D387" s="278">
        <v>490.68333333333334</v>
      </c>
      <c r="E387" s="278">
        <v>482.56666666666666</v>
      </c>
      <c r="F387" s="278">
        <v>477.88333333333333</v>
      </c>
      <c r="G387" s="278">
        <v>469.76666666666665</v>
      </c>
      <c r="H387" s="278">
        <v>495.36666666666667</v>
      </c>
      <c r="I387" s="278">
        <v>503.48333333333335</v>
      </c>
      <c r="J387" s="278">
        <v>508.16666666666669</v>
      </c>
      <c r="K387" s="276">
        <v>498.8</v>
      </c>
      <c r="L387" s="276">
        <v>486</v>
      </c>
      <c r="M387" s="276">
        <v>0.94957000000000003</v>
      </c>
    </row>
    <row r="388" spans="1:13">
      <c r="A388" s="267">
        <v>380</v>
      </c>
      <c r="B388" s="276" t="s">
        <v>499</v>
      </c>
      <c r="C388" s="277">
        <v>274.55</v>
      </c>
      <c r="D388" s="278">
        <v>274.40000000000003</v>
      </c>
      <c r="E388" s="278">
        <v>271.40000000000009</v>
      </c>
      <c r="F388" s="278">
        <v>268.25000000000006</v>
      </c>
      <c r="G388" s="278">
        <v>265.25000000000011</v>
      </c>
      <c r="H388" s="278">
        <v>277.55000000000007</v>
      </c>
      <c r="I388" s="278">
        <v>280.54999999999995</v>
      </c>
      <c r="J388" s="278">
        <v>283.70000000000005</v>
      </c>
      <c r="K388" s="276">
        <v>277.39999999999998</v>
      </c>
      <c r="L388" s="276">
        <v>271.25</v>
      </c>
      <c r="M388" s="276">
        <v>1.3403</v>
      </c>
    </row>
    <row r="389" spans="1:13">
      <c r="A389" s="267">
        <v>381</v>
      </c>
      <c r="B389" s="276" t="s">
        <v>167</v>
      </c>
      <c r="C389" s="277">
        <v>777.15</v>
      </c>
      <c r="D389" s="278">
        <v>789.26666666666677</v>
      </c>
      <c r="E389" s="278">
        <v>762.88333333333355</v>
      </c>
      <c r="F389" s="278">
        <v>748.61666666666679</v>
      </c>
      <c r="G389" s="278">
        <v>722.23333333333358</v>
      </c>
      <c r="H389" s="278">
        <v>803.53333333333353</v>
      </c>
      <c r="I389" s="278">
        <v>829.91666666666674</v>
      </c>
      <c r="J389" s="278">
        <v>844.18333333333351</v>
      </c>
      <c r="K389" s="276">
        <v>815.65</v>
      </c>
      <c r="L389" s="276">
        <v>775</v>
      </c>
      <c r="M389" s="276">
        <v>6.4437899999999999</v>
      </c>
    </row>
    <row r="390" spans="1:13">
      <c r="A390" s="267">
        <v>382</v>
      </c>
      <c r="B390" s="276" t="s">
        <v>501</v>
      </c>
      <c r="C390" s="277">
        <v>1560.25</v>
      </c>
      <c r="D390" s="278">
        <v>1566.75</v>
      </c>
      <c r="E390" s="278">
        <v>1534.55</v>
      </c>
      <c r="F390" s="278">
        <v>1508.85</v>
      </c>
      <c r="G390" s="278">
        <v>1476.6499999999999</v>
      </c>
      <c r="H390" s="278">
        <v>1592.45</v>
      </c>
      <c r="I390" s="278">
        <v>1624.6499999999999</v>
      </c>
      <c r="J390" s="278">
        <v>1650.3500000000001</v>
      </c>
      <c r="K390" s="276">
        <v>1598.95</v>
      </c>
      <c r="L390" s="276">
        <v>1541.05</v>
      </c>
      <c r="M390" s="276">
        <v>9.7610000000000002E-2</v>
      </c>
    </row>
    <row r="391" spans="1:13">
      <c r="A391" s="267">
        <v>383</v>
      </c>
      <c r="B391" s="276" t="s">
        <v>502</v>
      </c>
      <c r="C391" s="277">
        <v>341.95</v>
      </c>
      <c r="D391" s="278">
        <v>343.63333333333338</v>
      </c>
      <c r="E391" s="278">
        <v>335.46666666666675</v>
      </c>
      <c r="F391" s="278">
        <v>328.98333333333335</v>
      </c>
      <c r="G391" s="278">
        <v>320.81666666666672</v>
      </c>
      <c r="H391" s="278">
        <v>350.11666666666679</v>
      </c>
      <c r="I391" s="278">
        <v>358.28333333333342</v>
      </c>
      <c r="J391" s="278">
        <v>364.76666666666682</v>
      </c>
      <c r="K391" s="276">
        <v>351.8</v>
      </c>
      <c r="L391" s="276">
        <v>337.15</v>
      </c>
      <c r="M391" s="276">
        <v>8.1357300000000006</v>
      </c>
    </row>
    <row r="392" spans="1:13">
      <c r="A392" s="267">
        <v>384</v>
      </c>
      <c r="B392" s="276" t="s">
        <v>168</v>
      </c>
      <c r="C392" s="277">
        <v>220.35</v>
      </c>
      <c r="D392" s="278">
        <v>221.6</v>
      </c>
      <c r="E392" s="278">
        <v>217.45</v>
      </c>
      <c r="F392" s="278">
        <v>214.54999999999998</v>
      </c>
      <c r="G392" s="278">
        <v>210.39999999999998</v>
      </c>
      <c r="H392" s="278">
        <v>224.5</v>
      </c>
      <c r="I392" s="278">
        <v>228.65000000000003</v>
      </c>
      <c r="J392" s="278">
        <v>231.55</v>
      </c>
      <c r="K392" s="276">
        <v>225.75</v>
      </c>
      <c r="L392" s="276">
        <v>218.7</v>
      </c>
      <c r="M392" s="276">
        <v>156.88836000000001</v>
      </c>
    </row>
    <row r="393" spans="1:13">
      <c r="A393" s="267">
        <v>385</v>
      </c>
      <c r="B393" s="276" t="s">
        <v>500</v>
      </c>
      <c r="C393" s="277">
        <v>52.5</v>
      </c>
      <c r="D393" s="278">
        <v>52.65</v>
      </c>
      <c r="E393" s="278">
        <v>51.9</v>
      </c>
      <c r="F393" s="278">
        <v>51.3</v>
      </c>
      <c r="G393" s="278">
        <v>50.55</v>
      </c>
      <c r="H393" s="278">
        <v>53.25</v>
      </c>
      <c r="I393" s="278">
        <v>54</v>
      </c>
      <c r="J393" s="278">
        <v>54.6</v>
      </c>
      <c r="K393" s="276">
        <v>53.4</v>
      </c>
      <c r="L393" s="276">
        <v>52.05</v>
      </c>
      <c r="M393" s="276">
        <v>15.34183</v>
      </c>
    </row>
    <row r="394" spans="1:13">
      <c r="A394" s="267">
        <v>386</v>
      </c>
      <c r="B394" s="276" t="s">
        <v>169</v>
      </c>
      <c r="C394" s="277">
        <v>133.9</v>
      </c>
      <c r="D394" s="278">
        <v>134</v>
      </c>
      <c r="E394" s="278">
        <v>132.4</v>
      </c>
      <c r="F394" s="278">
        <v>130.9</v>
      </c>
      <c r="G394" s="278">
        <v>129.30000000000001</v>
      </c>
      <c r="H394" s="278">
        <v>135.5</v>
      </c>
      <c r="I394" s="278">
        <v>137.10000000000002</v>
      </c>
      <c r="J394" s="278">
        <v>138.6</v>
      </c>
      <c r="K394" s="276">
        <v>135.6</v>
      </c>
      <c r="L394" s="276">
        <v>132.5</v>
      </c>
      <c r="M394" s="276">
        <v>39.686120000000003</v>
      </c>
    </row>
    <row r="395" spans="1:13">
      <c r="A395" s="267">
        <v>387</v>
      </c>
      <c r="B395" s="276" t="s">
        <v>503</v>
      </c>
      <c r="C395" s="277">
        <v>132.94999999999999</v>
      </c>
      <c r="D395" s="278">
        <v>133.36666666666667</v>
      </c>
      <c r="E395" s="278">
        <v>131.33333333333334</v>
      </c>
      <c r="F395" s="278">
        <v>129.71666666666667</v>
      </c>
      <c r="G395" s="278">
        <v>127.68333333333334</v>
      </c>
      <c r="H395" s="278">
        <v>134.98333333333335</v>
      </c>
      <c r="I395" s="278">
        <v>137.01666666666665</v>
      </c>
      <c r="J395" s="278">
        <v>138.63333333333335</v>
      </c>
      <c r="K395" s="276">
        <v>135.4</v>
      </c>
      <c r="L395" s="276">
        <v>131.75</v>
      </c>
      <c r="M395" s="276">
        <v>1.4638800000000001</v>
      </c>
    </row>
    <row r="396" spans="1:13">
      <c r="A396" s="267">
        <v>388</v>
      </c>
      <c r="B396" s="276" t="s">
        <v>504</v>
      </c>
      <c r="C396" s="277">
        <v>805.05</v>
      </c>
      <c r="D396" s="278">
        <v>798.55000000000007</v>
      </c>
      <c r="E396" s="278">
        <v>787.50000000000011</v>
      </c>
      <c r="F396" s="278">
        <v>769.95</v>
      </c>
      <c r="G396" s="278">
        <v>758.90000000000009</v>
      </c>
      <c r="H396" s="278">
        <v>816.10000000000014</v>
      </c>
      <c r="I396" s="278">
        <v>827.15000000000009</v>
      </c>
      <c r="J396" s="278">
        <v>844.70000000000016</v>
      </c>
      <c r="K396" s="276">
        <v>809.6</v>
      </c>
      <c r="L396" s="276">
        <v>781</v>
      </c>
      <c r="M396" s="276">
        <v>9.7723899999999997</v>
      </c>
    </row>
    <row r="397" spans="1:13">
      <c r="A397" s="267">
        <v>389</v>
      </c>
      <c r="B397" s="276" t="s">
        <v>170</v>
      </c>
      <c r="C397" s="277">
        <v>1994.15</v>
      </c>
      <c r="D397" s="278">
        <v>1979.6166666666668</v>
      </c>
      <c r="E397" s="278">
        <v>1960.4333333333336</v>
      </c>
      <c r="F397" s="278">
        <v>1926.7166666666669</v>
      </c>
      <c r="G397" s="278">
        <v>1907.5333333333338</v>
      </c>
      <c r="H397" s="278">
        <v>2013.3333333333335</v>
      </c>
      <c r="I397" s="278">
        <v>2032.5166666666669</v>
      </c>
      <c r="J397" s="278">
        <v>2066.2333333333336</v>
      </c>
      <c r="K397" s="276">
        <v>1998.8</v>
      </c>
      <c r="L397" s="276">
        <v>1945.9</v>
      </c>
      <c r="M397" s="276">
        <v>95.885769999999994</v>
      </c>
    </row>
    <row r="398" spans="1:13">
      <c r="A398" s="267">
        <v>390</v>
      </c>
      <c r="B398" s="276" t="s">
        <v>519</v>
      </c>
      <c r="C398" s="277">
        <v>12.7</v>
      </c>
      <c r="D398" s="278">
        <v>12.75</v>
      </c>
      <c r="E398" s="278">
        <v>12.3</v>
      </c>
      <c r="F398" s="278">
        <v>11.9</v>
      </c>
      <c r="G398" s="278">
        <v>11.450000000000001</v>
      </c>
      <c r="H398" s="278">
        <v>13.15</v>
      </c>
      <c r="I398" s="278">
        <v>13.6</v>
      </c>
      <c r="J398" s="278">
        <v>14</v>
      </c>
      <c r="K398" s="276">
        <v>13.2</v>
      </c>
      <c r="L398" s="276">
        <v>12.35</v>
      </c>
      <c r="M398" s="276">
        <v>55.799509999999998</v>
      </c>
    </row>
    <row r="399" spans="1:13">
      <c r="A399" s="267">
        <v>391</v>
      </c>
      <c r="B399" s="276" t="s">
        <v>508</v>
      </c>
      <c r="C399" s="277">
        <v>239.25</v>
      </c>
      <c r="D399" s="278">
        <v>240.43333333333331</v>
      </c>
      <c r="E399" s="278">
        <v>235.91666666666663</v>
      </c>
      <c r="F399" s="278">
        <v>232.58333333333331</v>
      </c>
      <c r="G399" s="278">
        <v>228.06666666666663</v>
      </c>
      <c r="H399" s="278">
        <v>243.76666666666662</v>
      </c>
      <c r="I399" s="278">
        <v>248.28333333333333</v>
      </c>
      <c r="J399" s="278">
        <v>251.61666666666662</v>
      </c>
      <c r="K399" s="276">
        <v>244.95</v>
      </c>
      <c r="L399" s="276">
        <v>237.1</v>
      </c>
      <c r="M399" s="276">
        <v>1.95322</v>
      </c>
    </row>
    <row r="400" spans="1:13">
      <c r="A400" s="267">
        <v>392</v>
      </c>
      <c r="B400" s="276" t="s">
        <v>495</v>
      </c>
      <c r="C400" s="277">
        <v>266.2</v>
      </c>
      <c r="D400" s="278">
        <v>267.76666666666665</v>
      </c>
      <c r="E400" s="278">
        <v>263.63333333333333</v>
      </c>
      <c r="F400" s="278">
        <v>261.06666666666666</v>
      </c>
      <c r="G400" s="278">
        <v>256.93333333333334</v>
      </c>
      <c r="H400" s="278">
        <v>270.33333333333331</v>
      </c>
      <c r="I400" s="278">
        <v>274.46666666666664</v>
      </c>
      <c r="J400" s="278">
        <v>277.0333333333333</v>
      </c>
      <c r="K400" s="276">
        <v>271.89999999999998</v>
      </c>
      <c r="L400" s="276">
        <v>265.2</v>
      </c>
      <c r="M400" s="276">
        <v>2.9840499999999999</v>
      </c>
    </row>
    <row r="401" spans="1:13">
      <c r="A401" s="267">
        <v>393</v>
      </c>
      <c r="B401" s="276" t="s">
        <v>512</v>
      </c>
      <c r="C401" s="277">
        <v>62.9</v>
      </c>
      <c r="D401" s="278">
        <v>63.316666666666663</v>
      </c>
      <c r="E401" s="278">
        <v>61.583333333333329</v>
      </c>
      <c r="F401" s="278">
        <v>60.266666666666666</v>
      </c>
      <c r="G401" s="278">
        <v>58.533333333333331</v>
      </c>
      <c r="H401" s="278">
        <v>64.633333333333326</v>
      </c>
      <c r="I401" s="278">
        <v>66.366666666666674</v>
      </c>
      <c r="J401" s="278">
        <v>67.683333333333323</v>
      </c>
      <c r="K401" s="276">
        <v>65.05</v>
      </c>
      <c r="L401" s="276">
        <v>62</v>
      </c>
      <c r="M401" s="276">
        <v>4.8942800000000002</v>
      </c>
    </row>
    <row r="402" spans="1:13">
      <c r="A402" s="267">
        <v>394</v>
      </c>
      <c r="B402" s="276" t="s">
        <v>171</v>
      </c>
      <c r="C402" s="277">
        <v>60.25</v>
      </c>
      <c r="D402" s="278">
        <v>60.916666666666664</v>
      </c>
      <c r="E402" s="278">
        <v>59.233333333333327</v>
      </c>
      <c r="F402" s="278">
        <v>58.216666666666661</v>
      </c>
      <c r="G402" s="278">
        <v>56.533333333333324</v>
      </c>
      <c r="H402" s="278">
        <v>61.93333333333333</v>
      </c>
      <c r="I402" s="278">
        <v>63.616666666666667</v>
      </c>
      <c r="J402" s="278">
        <v>64.633333333333326</v>
      </c>
      <c r="K402" s="276">
        <v>62.6</v>
      </c>
      <c r="L402" s="276">
        <v>59.9</v>
      </c>
      <c r="M402" s="276">
        <v>894.70213999999999</v>
      </c>
    </row>
    <row r="403" spans="1:13">
      <c r="A403" s="267">
        <v>395</v>
      </c>
      <c r="B403" s="276" t="s">
        <v>513</v>
      </c>
      <c r="C403" s="277">
        <v>8155.65</v>
      </c>
      <c r="D403" s="278">
        <v>8120.4333333333334</v>
      </c>
      <c r="E403" s="278">
        <v>8071.5166666666664</v>
      </c>
      <c r="F403" s="278">
        <v>7987.3833333333332</v>
      </c>
      <c r="G403" s="278">
        <v>7938.4666666666662</v>
      </c>
      <c r="H403" s="278">
        <v>8204.5666666666657</v>
      </c>
      <c r="I403" s="278">
        <v>8253.4833333333336</v>
      </c>
      <c r="J403" s="278">
        <v>8337.6166666666668</v>
      </c>
      <c r="K403" s="276">
        <v>8169.35</v>
      </c>
      <c r="L403" s="276">
        <v>8036.3</v>
      </c>
      <c r="M403" s="276">
        <v>0.14452999999999999</v>
      </c>
    </row>
    <row r="404" spans="1:13">
      <c r="A404" s="267">
        <v>396</v>
      </c>
      <c r="B404" s="276" t="s">
        <v>3523</v>
      </c>
      <c r="C404" s="277">
        <v>835.2</v>
      </c>
      <c r="D404" s="278">
        <v>835.0333333333333</v>
      </c>
      <c r="E404" s="278">
        <v>830.66666666666663</v>
      </c>
      <c r="F404" s="278">
        <v>826.13333333333333</v>
      </c>
      <c r="G404" s="278">
        <v>821.76666666666665</v>
      </c>
      <c r="H404" s="278">
        <v>839.56666666666661</v>
      </c>
      <c r="I404" s="278">
        <v>843.93333333333339</v>
      </c>
      <c r="J404" s="278">
        <v>848.46666666666658</v>
      </c>
      <c r="K404" s="276">
        <v>839.4</v>
      </c>
      <c r="L404" s="276">
        <v>830.5</v>
      </c>
      <c r="M404" s="276">
        <v>6.6451500000000001</v>
      </c>
    </row>
    <row r="405" spans="1:13">
      <c r="A405" s="267">
        <v>397</v>
      </c>
      <c r="B405" s="276" t="s">
        <v>280</v>
      </c>
      <c r="C405" s="277">
        <v>873.9</v>
      </c>
      <c r="D405" s="278">
        <v>868.2833333333333</v>
      </c>
      <c r="E405" s="278">
        <v>856.86666666666656</v>
      </c>
      <c r="F405" s="278">
        <v>839.83333333333326</v>
      </c>
      <c r="G405" s="278">
        <v>828.41666666666652</v>
      </c>
      <c r="H405" s="278">
        <v>885.31666666666661</v>
      </c>
      <c r="I405" s="278">
        <v>896.73333333333335</v>
      </c>
      <c r="J405" s="278">
        <v>913.76666666666665</v>
      </c>
      <c r="K405" s="276">
        <v>879.7</v>
      </c>
      <c r="L405" s="276">
        <v>851.25</v>
      </c>
      <c r="M405" s="276">
        <v>26.59479</v>
      </c>
    </row>
    <row r="406" spans="1:13">
      <c r="A406" s="267">
        <v>398</v>
      </c>
      <c r="B406" s="276" t="s">
        <v>172</v>
      </c>
      <c r="C406" s="277">
        <v>266.85000000000002</v>
      </c>
      <c r="D406" s="278">
        <v>266.78333333333336</v>
      </c>
      <c r="E406" s="278">
        <v>264.7166666666667</v>
      </c>
      <c r="F406" s="278">
        <v>262.58333333333331</v>
      </c>
      <c r="G406" s="278">
        <v>260.51666666666665</v>
      </c>
      <c r="H406" s="278">
        <v>268.91666666666674</v>
      </c>
      <c r="I406" s="278">
        <v>270.98333333333346</v>
      </c>
      <c r="J406" s="278">
        <v>273.11666666666679</v>
      </c>
      <c r="K406" s="276">
        <v>268.85000000000002</v>
      </c>
      <c r="L406" s="276">
        <v>264.64999999999998</v>
      </c>
      <c r="M406" s="276">
        <v>285.85509000000002</v>
      </c>
    </row>
    <row r="407" spans="1:13">
      <c r="A407" s="267">
        <v>399</v>
      </c>
      <c r="B407" s="276" t="s">
        <v>514</v>
      </c>
      <c r="C407" s="277">
        <v>4244.25</v>
      </c>
      <c r="D407" s="278">
        <v>4246.7</v>
      </c>
      <c r="E407" s="278">
        <v>4172.5499999999993</v>
      </c>
      <c r="F407" s="278">
        <v>4100.8499999999995</v>
      </c>
      <c r="G407" s="278">
        <v>4026.6999999999989</v>
      </c>
      <c r="H407" s="278">
        <v>4318.3999999999996</v>
      </c>
      <c r="I407" s="278">
        <v>4392.5499999999993</v>
      </c>
      <c r="J407" s="278">
        <v>4464.25</v>
      </c>
      <c r="K407" s="276">
        <v>4320.8500000000004</v>
      </c>
      <c r="L407" s="276">
        <v>4175</v>
      </c>
      <c r="M407" s="276">
        <v>1.367E-2</v>
      </c>
    </row>
    <row r="408" spans="1:13">
      <c r="A408" s="267">
        <v>400</v>
      </c>
      <c r="B408" s="276" t="s">
        <v>2402</v>
      </c>
      <c r="C408" s="277">
        <v>81.3</v>
      </c>
      <c r="D408" s="278">
        <v>82.033333333333331</v>
      </c>
      <c r="E408" s="278">
        <v>80.016666666666666</v>
      </c>
      <c r="F408" s="278">
        <v>78.733333333333334</v>
      </c>
      <c r="G408" s="278">
        <v>76.716666666666669</v>
      </c>
      <c r="H408" s="278">
        <v>83.316666666666663</v>
      </c>
      <c r="I408" s="278">
        <v>85.333333333333314</v>
      </c>
      <c r="J408" s="278">
        <v>86.61666666666666</v>
      </c>
      <c r="K408" s="276">
        <v>84.05</v>
      </c>
      <c r="L408" s="276">
        <v>80.75</v>
      </c>
      <c r="M408" s="276">
        <v>4.1101099999999997</v>
      </c>
    </row>
    <row r="409" spans="1:13">
      <c r="A409" s="267">
        <v>401</v>
      </c>
      <c r="B409" s="276" t="s">
        <v>2404</v>
      </c>
      <c r="C409" s="277">
        <v>89.45</v>
      </c>
      <c r="D409" s="278">
        <v>90</v>
      </c>
      <c r="E409" s="278">
        <v>86.55</v>
      </c>
      <c r="F409" s="278">
        <v>83.649999999999991</v>
      </c>
      <c r="G409" s="278">
        <v>80.199999999999989</v>
      </c>
      <c r="H409" s="278">
        <v>92.9</v>
      </c>
      <c r="I409" s="278">
        <v>96.35</v>
      </c>
      <c r="J409" s="278">
        <v>99.250000000000014</v>
      </c>
      <c r="K409" s="276">
        <v>93.45</v>
      </c>
      <c r="L409" s="276">
        <v>87.1</v>
      </c>
      <c r="M409" s="276">
        <v>50.799770000000002</v>
      </c>
    </row>
    <row r="410" spans="1:13">
      <c r="A410" s="267">
        <v>402</v>
      </c>
      <c r="B410" s="276" t="s">
        <v>2412</v>
      </c>
      <c r="C410" s="277">
        <v>170.9</v>
      </c>
      <c r="D410" s="278">
        <v>172.11666666666665</v>
      </c>
      <c r="E410" s="278">
        <v>168.23333333333329</v>
      </c>
      <c r="F410" s="278">
        <v>165.56666666666663</v>
      </c>
      <c r="G410" s="278">
        <v>161.68333333333328</v>
      </c>
      <c r="H410" s="278">
        <v>174.7833333333333</v>
      </c>
      <c r="I410" s="278">
        <v>178.66666666666669</v>
      </c>
      <c r="J410" s="278">
        <v>181.33333333333331</v>
      </c>
      <c r="K410" s="276">
        <v>176</v>
      </c>
      <c r="L410" s="276">
        <v>169.45</v>
      </c>
      <c r="M410" s="276">
        <v>6.8948999999999998</v>
      </c>
    </row>
    <row r="411" spans="1:13">
      <c r="A411" s="267">
        <v>403</v>
      </c>
      <c r="B411" s="276" t="s">
        <v>516</v>
      </c>
      <c r="C411" s="277">
        <v>1679.95</v>
      </c>
      <c r="D411" s="278">
        <v>1670.5666666666666</v>
      </c>
      <c r="E411" s="278">
        <v>1641.1333333333332</v>
      </c>
      <c r="F411" s="278">
        <v>1602.3166666666666</v>
      </c>
      <c r="G411" s="278">
        <v>1572.8833333333332</v>
      </c>
      <c r="H411" s="278">
        <v>1709.3833333333332</v>
      </c>
      <c r="I411" s="278">
        <v>1738.8166666666666</v>
      </c>
      <c r="J411" s="278">
        <v>1777.6333333333332</v>
      </c>
      <c r="K411" s="276">
        <v>1700</v>
      </c>
      <c r="L411" s="276">
        <v>1631.75</v>
      </c>
      <c r="M411" s="276">
        <v>7.7100000000000002E-2</v>
      </c>
    </row>
    <row r="412" spans="1:13">
      <c r="A412" s="267">
        <v>404</v>
      </c>
      <c r="B412" s="276" t="s">
        <v>518</v>
      </c>
      <c r="C412" s="277">
        <v>201</v>
      </c>
      <c r="D412" s="278">
        <v>194.6</v>
      </c>
      <c r="E412" s="278">
        <v>182.54999999999998</v>
      </c>
      <c r="F412" s="278">
        <v>164.1</v>
      </c>
      <c r="G412" s="278">
        <v>152.04999999999998</v>
      </c>
      <c r="H412" s="278">
        <v>213.04999999999998</v>
      </c>
      <c r="I412" s="278">
        <v>225.1</v>
      </c>
      <c r="J412" s="278">
        <v>243.54999999999998</v>
      </c>
      <c r="K412" s="276">
        <v>206.65</v>
      </c>
      <c r="L412" s="276">
        <v>176.15</v>
      </c>
      <c r="M412" s="276">
        <v>3.4691399999999999</v>
      </c>
    </row>
    <row r="413" spans="1:13">
      <c r="A413" s="267">
        <v>405</v>
      </c>
      <c r="B413" s="276" t="s">
        <v>173</v>
      </c>
      <c r="C413" s="277">
        <v>23826.75</v>
      </c>
      <c r="D413" s="278">
        <v>23880.266666666663</v>
      </c>
      <c r="E413" s="278">
        <v>23500.583333333325</v>
      </c>
      <c r="F413" s="278">
        <v>23174.416666666661</v>
      </c>
      <c r="G413" s="278">
        <v>22794.733333333323</v>
      </c>
      <c r="H413" s="278">
        <v>24206.433333333327</v>
      </c>
      <c r="I413" s="278">
        <v>24586.116666666661</v>
      </c>
      <c r="J413" s="278">
        <v>24912.283333333329</v>
      </c>
      <c r="K413" s="276">
        <v>24259.95</v>
      </c>
      <c r="L413" s="276">
        <v>23554.1</v>
      </c>
      <c r="M413" s="276">
        <v>0.47938999999999998</v>
      </c>
    </row>
    <row r="414" spans="1:13">
      <c r="A414" s="267">
        <v>406</v>
      </c>
      <c r="B414" s="276" t="s">
        <v>520</v>
      </c>
      <c r="C414" s="277">
        <v>1046.7</v>
      </c>
      <c r="D414" s="278">
        <v>1054.8999999999999</v>
      </c>
      <c r="E414" s="278">
        <v>1032.7999999999997</v>
      </c>
      <c r="F414" s="278">
        <v>1018.8999999999999</v>
      </c>
      <c r="G414" s="278">
        <v>996.79999999999973</v>
      </c>
      <c r="H414" s="278">
        <v>1068.7999999999997</v>
      </c>
      <c r="I414" s="278">
        <v>1090.8999999999996</v>
      </c>
      <c r="J414" s="278">
        <v>1104.7999999999997</v>
      </c>
      <c r="K414" s="276">
        <v>1077</v>
      </c>
      <c r="L414" s="276">
        <v>1041</v>
      </c>
      <c r="M414" s="276">
        <v>0.29491000000000001</v>
      </c>
    </row>
    <row r="415" spans="1:13">
      <c r="A415" s="267">
        <v>407</v>
      </c>
      <c r="B415" s="276" t="s">
        <v>174</v>
      </c>
      <c r="C415" s="277">
        <v>1550.75</v>
      </c>
      <c r="D415" s="278">
        <v>1541.25</v>
      </c>
      <c r="E415" s="278">
        <v>1527.5</v>
      </c>
      <c r="F415" s="278">
        <v>1504.25</v>
      </c>
      <c r="G415" s="278">
        <v>1490.5</v>
      </c>
      <c r="H415" s="278">
        <v>1564.5</v>
      </c>
      <c r="I415" s="278">
        <v>1578.25</v>
      </c>
      <c r="J415" s="278">
        <v>1601.5</v>
      </c>
      <c r="K415" s="276">
        <v>1555</v>
      </c>
      <c r="L415" s="276">
        <v>1518</v>
      </c>
      <c r="M415" s="276">
        <v>4.3034400000000002</v>
      </c>
    </row>
    <row r="416" spans="1:13">
      <c r="A416" s="267">
        <v>408</v>
      </c>
      <c r="B416" s="276" t="s">
        <v>515</v>
      </c>
      <c r="C416" s="277">
        <v>436.65</v>
      </c>
      <c r="D416" s="278">
        <v>439.55</v>
      </c>
      <c r="E416" s="278">
        <v>429.35</v>
      </c>
      <c r="F416" s="278">
        <v>422.05</v>
      </c>
      <c r="G416" s="278">
        <v>411.85</v>
      </c>
      <c r="H416" s="278">
        <v>446.85</v>
      </c>
      <c r="I416" s="278">
        <v>457.04999999999995</v>
      </c>
      <c r="J416" s="278">
        <v>464.35</v>
      </c>
      <c r="K416" s="276">
        <v>449.75</v>
      </c>
      <c r="L416" s="276">
        <v>432.25</v>
      </c>
      <c r="M416" s="276">
        <v>1.32992</v>
      </c>
    </row>
    <row r="417" spans="1:13">
      <c r="A417" s="267">
        <v>409</v>
      </c>
      <c r="B417" s="276" t="s">
        <v>510</v>
      </c>
      <c r="C417" s="277">
        <v>25.3</v>
      </c>
      <c r="D417" s="278">
        <v>25.433333333333337</v>
      </c>
      <c r="E417" s="278">
        <v>25.016666666666673</v>
      </c>
      <c r="F417" s="278">
        <v>24.733333333333334</v>
      </c>
      <c r="G417" s="278">
        <v>24.31666666666667</v>
      </c>
      <c r="H417" s="278">
        <v>25.716666666666676</v>
      </c>
      <c r="I417" s="278">
        <v>26.13333333333334</v>
      </c>
      <c r="J417" s="278">
        <v>26.416666666666679</v>
      </c>
      <c r="K417" s="276">
        <v>25.85</v>
      </c>
      <c r="L417" s="276">
        <v>25.15</v>
      </c>
      <c r="M417" s="276">
        <v>67.889859999999999</v>
      </c>
    </row>
    <row r="418" spans="1:13">
      <c r="A418" s="267">
        <v>410</v>
      </c>
      <c r="B418" s="276" t="s">
        <v>511</v>
      </c>
      <c r="C418" s="277">
        <v>1674.85</v>
      </c>
      <c r="D418" s="278">
        <v>1674.95</v>
      </c>
      <c r="E418" s="278">
        <v>1659.9</v>
      </c>
      <c r="F418" s="278">
        <v>1644.95</v>
      </c>
      <c r="G418" s="278">
        <v>1629.9</v>
      </c>
      <c r="H418" s="278">
        <v>1689.9</v>
      </c>
      <c r="I418" s="278">
        <v>1704.9499999999998</v>
      </c>
      <c r="J418" s="278">
        <v>1719.9</v>
      </c>
      <c r="K418" s="276">
        <v>1690</v>
      </c>
      <c r="L418" s="276">
        <v>1660</v>
      </c>
      <c r="M418" s="276">
        <v>0.10596999999999999</v>
      </c>
    </row>
    <row r="419" spans="1:13">
      <c r="A419" s="267">
        <v>411</v>
      </c>
      <c r="B419" s="276" t="s">
        <v>521</v>
      </c>
      <c r="C419" s="277">
        <v>338.75</v>
      </c>
      <c r="D419" s="278">
        <v>336.38333333333333</v>
      </c>
      <c r="E419" s="278">
        <v>330.76666666666665</v>
      </c>
      <c r="F419" s="278">
        <v>322.7833333333333</v>
      </c>
      <c r="G419" s="278">
        <v>317.16666666666663</v>
      </c>
      <c r="H419" s="278">
        <v>344.36666666666667</v>
      </c>
      <c r="I419" s="278">
        <v>349.98333333333335</v>
      </c>
      <c r="J419" s="278">
        <v>357.9666666666667</v>
      </c>
      <c r="K419" s="276">
        <v>342</v>
      </c>
      <c r="L419" s="276">
        <v>328.4</v>
      </c>
      <c r="M419" s="276">
        <v>2.7872300000000001</v>
      </c>
    </row>
    <row r="420" spans="1:13">
      <c r="A420" s="267">
        <v>412</v>
      </c>
      <c r="B420" s="276" t="s">
        <v>522</v>
      </c>
      <c r="C420" s="277">
        <v>1072.5</v>
      </c>
      <c r="D420" s="278">
        <v>1072.8</v>
      </c>
      <c r="E420" s="278">
        <v>1059.5999999999999</v>
      </c>
      <c r="F420" s="278">
        <v>1046.7</v>
      </c>
      <c r="G420" s="278">
        <v>1033.5</v>
      </c>
      <c r="H420" s="278">
        <v>1085.6999999999998</v>
      </c>
      <c r="I420" s="278">
        <v>1098.9000000000001</v>
      </c>
      <c r="J420" s="278">
        <v>1111.7999999999997</v>
      </c>
      <c r="K420" s="276">
        <v>1086</v>
      </c>
      <c r="L420" s="276">
        <v>1059.9000000000001</v>
      </c>
      <c r="M420" s="276">
        <v>0.16550999999999999</v>
      </c>
    </row>
    <row r="421" spans="1:13">
      <c r="A421" s="267">
        <v>413</v>
      </c>
      <c r="B421" s="276" t="s">
        <v>523</v>
      </c>
      <c r="C421" s="277">
        <v>389.35</v>
      </c>
      <c r="D421" s="278">
        <v>387.5333333333333</v>
      </c>
      <c r="E421" s="278">
        <v>378.91666666666663</v>
      </c>
      <c r="F421" s="278">
        <v>368.48333333333335</v>
      </c>
      <c r="G421" s="278">
        <v>359.86666666666667</v>
      </c>
      <c r="H421" s="278">
        <v>397.96666666666658</v>
      </c>
      <c r="I421" s="278">
        <v>406.58333333333326</v>
      </c>
      <c r="J421" s="278">
        <v>417.01666666666654</v>
      </c>
      <c r="K421" s="276">
        <v>396.15</v>
      </c>
      <c r="L421" s="276">
        <v>377.1</v>
      </c>
      <c r="M421" s="276">
        <v>12.01967</v>
      </c>
    </row>
    <row r="422" spans="1:13">
      <c r="A422" s="267">
        <v>414</v>
      </c>
      <c r="B422" s="276" t="s">
        <v>524</v>
      </c>
      <c r="C422" s="277">
        <v>8.9499999999999993</v>
      </c>
      <c r="D422" s="278">
        <v>9.0166666666666675</v>
      </c>
      <c r="E422" s="278">
        <v>8.7333333333333343</v>
      </c>
      <c r="F422" s="278">
        <v>8.5166666666666675</v>
      </c>
      <c r="G422" s="278">
        <v>8.2333333333333343</v>
      </c>
      <c r="H422" s="278">
        <v>9.2333333333333343</v>
      </c>
      <c r="I422" s="278">
        <v>9.5166666666666693</v>
      </c>
      <c r="J422" s="278">
        <v>9.7333333333333343</v>
      </c>
      <c r="K422" s="276">
        <v>9.3000000000000007</v>
      </c>
      <c r="L422" s="276">
        <v>8.8000000000000007</v>
      </c>
      <c r="M422" s="276">
        <v>164.83107000000001</v>
      </c>
    </row>
    <row r="423" spans="1:13">
      <c r="A423" s="267">
        <v>415</v>
      </c>
      <c r="B423" s="276" t="s">
        <v>2516</v>
      </c>
      <c r="C423" s="277">
        <v>718.55</v>
      </c>
      <c r="D423" s="278">
        <v>725.86666666666667</v>
      </c>
      <c r="E423" s="278">
        <v>707.68333333333339</v>
      </c>
      <c r="F423" s="278">
        <v>696.81666666666672</v>
      </c>
      <c r="G423" s="278">
        <v>678.63333333333344</v>
      </c>
      <c r="H423" s="278">
        <v>736.73333333333335</v>
      </c>
      <c r="I423" s="278">
        <v>754.91666666666652</v>
      </c>
      <c r="J423" s="278">
        <v>765.7833333333333</v>
      </c>
      <c r="K423" s="276">
        <v>744.05</v>
      </c>
      <c r="L423" s="276">
        <v>715</v>
      </c>
      <c r="M423" s="276">
        <v>0.54710999999999999</v>
      </c>
    </row>
    <row r="424" spans="1:13">
      <c r="A424" s="267">
        <v>416</v>
      </c>
      <c r="B424" s="276" t="s">
        <v>527</v>
      </c>
      <c r="C424" s="285">
        <v>185.6</v>
      </c>
      <c r="D424" s="286">
        <v>184.53333333333333</v>
      </c>
      <c r="E424" s="286">
        <v>181.06666666666666</v>
      </c>
      <c r="F424" s="286">
        <v>176.53333333333333</v>
      </c>
      <c r="G424" s="286">
        <v>173.06666666666666</v>
      </c>
      <c r="H424" s="286">
        <v>189.06666666666666</v>
      </c>
      <c r="I424" s="286">
        <v>192.5333333333333</v>
      </c>
      <c r="J424" s="286">
        <v>197.06666666666666</v>
      </c>
      <c r="K424" s="287">
        <v>188</v>
      </c>
      <c r="L424" s="287">
        <v>180</v>
      </c>
      <c r="M424" s="287">
        <v>9.55138</v>
      </c>
    </row>
    <row r="425" spans="1:13">
      <c r="A425" s="267">
        <v>417</v>
      </c>
      <c r="B425" s="276" t="s">
        <v>2525</v>
      </c>
      <c r="C425" s="276">
        <v>95.25</v>
      </c>
      <c r="D425" s="278">
        <v>96.45</v>
      </c>
      <c r="E425" s="278">
        <v>93.45</v>
      </c>
      <c r="F425" s="278">
        <v>91.65</v>
      </c>
      <c r="G425" s="278">
        <v>88.65</v>
      </c>
      <c r="H425" s="278">
        <v>98.25</v>
      </c>
      <c r="I425" s="278">
        <v>101.25</v>
      </c>
      <c r="J425" s="278">
        <v>103.05</v>
      </c>
      <c r="K425" s="276">
        <v>99.45</v>
      </c>
      <c r="L425" s="276">
        <v>94.65</v>
      </c>
      <c r="M425" s="276">
        <v>147.82311000000001</v>
      </c>
    </row>
    <row r="426" spans="1:13">
      <c r="A426" s="267">
        <v>418</v>
      </c>
      <c r="B426" s="276" t="s">
        <v>175</v>
      </c>
      <c r="C426" s="276">
        <v>5482.75</v>
      </c>
      <c r="D426" s="278">
        <v>5527.5166666666664</v>
      </c>
      <c r="E426" s="278">
        <v>5411.2833333333328</v>
      </c>
      <c r="F426" s="278">
        <v>5339.8166666666666</v>
      </c>
      <c r="G426" s="278">
        <v>5223.583333333333</v>
      </c>
      <c r="H426" s="278">
        <v>5598.9833333333327</v>
      </c>
      <c r="I426" s="278">
        <v>5715.2166666666662</v>
      </c>
      <c r="J426" s="278">
        <v>5786.6833333333325</v>
      </c>
      <c r="K426" s="276">
        <v>5643.75</v>
      </c>
      <c r="L426" s="276">
        <v>5456.05</v>
      </c>
      <c r="M426" s="276">
        <v>1.80071</v>
      </c>
    </row>
    <row r="427" spans="1:13">
      <c r="A427" s="267">
        <v>419</v>
      </c>
      <c r="B427" s="276" t="s">
        <v>176</v>
      </c>
      <c r="C427" s="276">
        <v>996.6</v>
      </c>
      <c r="D427" s="278">
        <v>998.76666666666654</v>
      </c>
      <c r="E427" s="278">
        <v>967.93333333333317</v>
      </c>
      <c r="F427" s="278">
        <v>939.26666666666665</v>
      </c>
      <c r="G427" s="278">
        <v>908.43333333333328</v>
      </c>
      <c r="H427" s="278">
        <v>1027.4333333333329</v>
      </c>
      <c r="I427" s="278">
        <v>1058.2666666666664</v>
      </c>
      <c r="J427" s="278">
        <v>1086.9333333333329</v>
      </c>
      <c r="K427" s="276">
        <v>1029.5999999999999</v>
      </c>
      <c r="L427" s="276">
        <v>970.1</v>
      </c>
      <c r="M427" s="276">
        <v>66.041809999999998</v>
      </c>
    </row>
    <row r="428" spans="1:13">
      <c r="A428" s="267">
        <v>420</v>
      </c>
      <c r="B428" s="276" t="s">
        <v>177</v>
      </c>
      <c r="C428" s="276">
        <v>853.3</v>
      </c>
      <c r="D428" s="278">
        <v>838.1</v>
      </c>
      <c r="E428" s="278">
        <v>811.2</v>
      </c>
      <c r="F428" s="278">
        <v>769.1</v>
      </c>
      <c r="G428" s="278">
        <v>742.2</v>
      </c>
      <c r="H428" s="278">
        <v>880.2</v>
      </c>
      <c r="I428" s="278">
        <v>907.09999999999991</v>
      </c>
      <c r="J428" s="278">
        <v>949.2</v>
      </c>
      <c r="K428" s="276">
        <v>865</v>
      </c>
      <c r="L428" s="276">
        <v>796</v>
      </c>
      <c r="M428" s="276">
        <v>16.265889999999999</v>
      </c>
    </row>
    <row r="429" spans="1:13">
      <c r="A429" s="267">
        <v>421</v>
      </c>
      <c r="B429" s="276" t="s">
        <v>525</v>
      </c>
      <c r="C429" s="276">
        <v>91.95</v>
      </c>
      <c r="D429" s="278">
        <v>92.516666666666666</v>
      </c>
      <c r="E429" s="278">
        <v>90.733333333333334</v>
      </c>
      <c r="F429" s="278">
        <v>89.516666666666666</v>
      </c>
      <c r="G429" s="278">
        <v>87.733333333333334</v>
      </c>
      <c r="H429" s="278">
        <v>93.733333333333334</v>
      </c>
      <c r="I429" s="278">
        <v>95.516666666666666</v>
      </c>
      <c r="J429" s="278">
        <v>96.733333333333334</v>
      </c>
      <c r="K429" s="276">
        <v>94.3</v>
      </c>
      <c r="L429" s="276">
        <v>91.3</v>
      </c>
      <c r="M429" s="276">
        <v>1.5800700000000001</v>
      </c>
    </row>
    <row r="430" spans="1:13">
      <c r="A430" s="267">
        <v>422</v>
      </c>
      <c r="B430" s="276" t="s">
        <v>526</v>
      </c>
      <c r="C430" s="276">
        <v>469.95</v>
      </c>
      <c r="D430" s="278">
        <v>471.3</v>
      </c>
      <c r="E430" s="278">
        <v>465.85</v>
      </c>
      <c r="F430" s="278">
        <v>461.75</v>
      </c>
      <c r="G430" s="278">
        <v>456.3</v>
      </c>
      <c r="H430" s="278">
        <v>475.40000000000003</v>
      </c>
      <c r="I430" s="278">
        <v>480.84999999999997</v>
      </c>
      <c r="J430" s="278">
        <v>484.95000000000005</v>
      </c>
      <c r="K430" s="276">
        <v>476.75</v>
      </c>
      <c r="L430" s="276">
        <v>467.2</v>
      </c>
      <c r="M430" s="276">
        <v>0.78659999999999997</v>
      </c>
    </row>
    <row r="431" spans="1:13">
      <c r="A431" s="267">
        <v>423</v>
      </c>
      <c r="B431" s="276" t="s">
        <v>3387</v>
      </c>
      <c r="C431" s="276">
        <v>293.5</v>
      </c>
      <c r="D431" s="278">
        <v>294.38333333333338</v>
      </c>
      <c r="E431" s="278">
        <v>290.16666666666674</v>
      </c>
      <c r="F431" s="278">
        <v>286.83333333333337</v>
      </c>
      <c r="G431" s="278">
        <v>282.61666666666673</v>
      </c>
      <c r="H431" s="278">
        <v>297.71666666666675</v>
      </c>
      <c r="I431" s="278">
        <v>301.93333333333334</v>
      </c>
      <c r="J431" s="278">
        <v>305.26666666666677</v>
      </c>
      <c r="K431" s="276">
        <v>298.60000000000002</v>
      </c>
      <c r="L431" s="276">
        <v>291.05</v>
      </c>
      <c r="M431" s="276">
        <v>2.20817</v>
      </c>
    </row>
    <row r="432" spans="1:13">
      <c r="A432" s="267">
        <v>424</v>
      </c>
      <c r="B432" s="276" t="s">
        <v>529</v>
      </c>
      <c r="C432" s="276">
        <v>1790.85</v>
      </c>
      <c r="D432" s="278">
        <v>1783.5</v>
      </c>
      <c r="E432" s="278">
        <v>1767.1</v>
      </c>
      <c r="F432" s="278">
        <v>1743.35</v>
      </c>
      <c r="G432" s="278">
        <v>1726.9499999999998</v>
      </c>
      <c r="H432" s="278">
        <v>1807.25</v>
      </c>
      <c r="I432" s="278">
        <v>1823.65</v>
      </c>
      <c r="J432" s="278">
        <v>1847.4</v>
      </c>
      <c r="K432" s="276">
        <v>1799.9</v>
      </c>
      <c r="L432" s="276">
        <v>1759.75</v>
      </c>
      <c r="M432" s="276">
        <v>0.41055999999999998</v>
      </c>
    </row>
    <row r="433" spans="1:13">
      <c r="A433" s="267">
        <v>425</v>
      </c>
      <c r="B433" s="276" t="s">
        <v>530</v>
      </c>
      <c r="C433" s="276">
        <v>531.54999999999995</v>
      </c>
      <c r="D433" s="278">
        <v>536.56666666666661</v>
      </c>
      <c r="E433" s="278">
        <v>524.08333333333326</v>
      </c>
      <c r="F433" s="278">
        <v>516.61666666666667</v>
      </c>
      <c r="G433" s="278">
        <v>504.13333333333333</v>
      </c>
      <c r="H433" s="278">
        <v>544.03333333333319</v>
      </c>
      <c r="I433" s="278">
        <v>556.51666666666654</v>
      </c>
      <c r="J433" s="278">
        <v>563.98333333333312</v>
      </c>
      <c r="K433" s="276">
        <v>549.04999999999995</v>
      </c>
      <c r="L433" s="276">
        <v>529.1</v>
      </c>
      <c r="M433" s="276">
        <v>0.50461</v>
      </c>
    </row>
    <row r="434" spans="1:13">
      <c r="A434" s="267">
        <v>426</v>
      </c>
      <c r="B434" s="276" t="s">
        <v>178</v>
      </c>
      <c r="C434" s="276">
        <v>590.45000000000005</v>
      </c>
      <c r="D434" s="278">
        <v>585.86666666666667</v>
      </c>
      <c r="E434" s="278">
        <v>576.73333333333335</v>
      </c>
      <c r="F434" s="278">
        <v>563.01666666666665</v>
      </c>
      <c r="G434" s="278">
        <v>553.88333333333333</v>
      </c>
      <c r="H434" s="278">
        <v>599.58333333333337</v>
      </c>
      <c r="I434" s="278">
        <v>608.71666666666681</v>
      </c>
      <c r="J434" s="278">
        <v>622.43333333333339</v>
      </c>
      <c r="K434" s="276">
        <v>595</v>
      </c>
      <c r="L434" s="276">
        <v>572.15</v>
      </c>
      <c r="M434" s="276">
        <v>74.865830000000003</v>
      </c>
    </row>
    <row r="435" spans="1:13">
      <c r="A435" s="267">
        <v>427</v>
      </c>
      <c r="B435" s="276" t="s">
        <v>531</v>
      </c>
      <c r="C435" s="276">
        <v>349.65</v>
      </c>
      <c r="D435" s="278">
        <v>344.23333333333335</v>
      </c>
      <c r="E435" s="278">
        <v>334.4666666666667</v>
      </c>
      <c r="F435" s="278">
        <v>319.28333333333336</v>
      </c>
      <c r="G435" s="278">
        <v>309.51666666666671</v>
      </c>
      <c r="H435" s="278">
        <v>359.41666666666669</v>
      </c>
      <c r="I435" s="278">
        <v>369.18333333333334</v>
      </c>
      <c r="J435" s="278">
        <v>384.36666666666667</v>
      </c>
      <c r="K435" s="276">
        <v>354</v>
      </c>
      <c r="L435" s="276">
        <v>329.05</v>
      </c>
      <c r="M435" s="276">
        <v>19.247720000000001</v>
      </c>
    </row>
    <row r="436" spans="1:13">
      <c r="A436" s="267">
        <v>428</v>
      </c>
      <c r="B436" s="276" t="s">
        <v>179</v>
      </c>
      <c r="C436" s="276">
        <v>484.45</v>
      </c>
      <c r="D436" s="278">
        <v>488.48333333333335</v>
      </c>
      <c r="E436" s="278">
        <v>477.9666666666667</v>
      </c>
      <c r="F436" s="278">
        <v>471.48333333333335</v>
      </c>
      <c r="G436" s="278">
        <v>460.9666666666667</v>
      </c>
      <c r="H436" s="278">
        <v>494.9666666666667</v>
      </c>
      <c r="I436" s="278">
        <v>505.48333333333335</v>
      </c>
      <c r="J436" s="278">
        <v>511.9666666666667</v>
      </c>
      <c r="K436" s="276">
        <v>499</v>
      </c>
      <c r="L436" s="276">
        <v>482</v>
      </c>
      <c r="M436" s="276">
        <v>35.05462</v>
      </c>
    </row>
    <row r="437" spans="1:13">
      <c r="A437" s="267">
        <v>429</v>
      </c>
      <c r="B437" s="276" t="s">
        <v>532</v>
      </c>
      <c r="C437" s="276">
        <v>190.45</v>
      </c>
      <c r="D437" s="278">
        <v>192.81666666666669</v>
      </c>
      <c r="E437" s="278">
        <v>187.63333333333338</v>
      </c>
      <c r="F437" s="278">
        <v>184.81666666666669</v>
      </c>
      <c r="G437" s="278">
        <v>179.63333333333338</v>
      </c>
      <c r="H437" s="278">
        <v>195.63333333333338</v>
      </c>
      <c r="I437" s="278">
        <v>200.81666666666672</v>
      </c>
      <c r="J437" s="278">
        <v>203.63333333333338</v>
      </c>
      <c r="K437" s="276">
        <v>198</v>
      </c>
      <c r="L437" s="276">
        <v>190</v>
      </c>
      <c r="M437" s="276">
        <v>1.01356</v>
      </c>
    </row>
    <row r="438" spans="1:13">
      <c r="A438" s="267">
        <v>430</v>
      </c>
      <c r="B438" s="276" t="s">
        <v>533</v>
      </c>
      <c r="C438" s="276">
        <v>1673.55</v>
      </c>
      <c r="D438" s="278">
        <v>1673.95</v>
      </c>
      <c r="E438" s="278">
        <v>1659.6000000000001</v>
      </c>
      <c r="F438" s="278">
        <v>1645.65</v>
      </c>
      <c r="G438" s="278">
        <v>1631.3000000000002</v>
      </c>
      <c r="H438" s="278">
        <v>1687.9</v>
      </c>
      <c r="I438" s="278">
        <v>1702.25</v>
      </c>
      <c r="J438" s="278">
        <v>1716.2</v>
      </c>
      <c r="K438" s="276">
        <v>1688.3</v>
      </c>
      <c r="L438" s="276">
        <v>1660</v>
      </c>
      <c r="M438" s="276">
        <v>0.32124999999999998</v>
      </c>
    </row>
    <row r="439" spans="1:13">
      <c r="A439" s="267">
        <v>431</v>
      </c>
      <c r="B439" s="276" t="s">
        <v>534</v>
      </c>
      <c r="C439" s="276">
        <v>5.35</v>
      </c>
      <c r="D439" s="278">
        <v>5.2666666666666666</v>
      </c>
      <c r="E439" s="278">
        <v>5.1833333333333336</v>
      </c>
      <c r="F439" s="278">
        <v>5.0166666666666666</v>
      </c>
      <c r="G439" s="278">
        <v>4.9333333333333336</v>
      </c>
      <c r="H439" s="278">
        <v>5.4333333333333336</v>
      </c>
      <c r="I439" s="278">
        <v>5.5166666666666675</v>
      </c>
      <c r="J439" s="278">
        <v>5.6833333333333336</v>
      </c>
      <c r="K439" s="276">
        <v>5.35</v>
      </c>
      <c r="L439" s="276">
        <v>5.0999999999999996</v>
      </c>
      <c r="M439" s="276">
        <v>206.76836</v>
      </c>
    </row>
    <row r="440" spans="1:13">
      <c r="A440" s="267">
        <v>432</v>
      </c>
      <c r="B440" s="276" t="s">
        <v>535</v>
      </c>
      <c r="C440" s="276">
        <v>130</v>
      </c>
      <c r="D440" s="278">
        <v>129.86666666666665</v>
      </c>
      <c r="E440" s="278">
        <v>128.33333333333329</v>
      </c>
      <c r="F440" s="278">
        <v>126.66666666666663</v>
      </c>
      <c r="G440" s="278">
        <v>125.13333333333327</v>
      </c>
      <c r="H440" s="278">
        <v>131.5333333333333</v>
      </c>
      <c r="I440" s="278">
        <v>133.06666666666666</v>
      </c>
      <c r="J440" s="278">
        <v>134.73333333333332</v>
      </c>
      <c r="K440" s="276">
        <v>131.4</v>
      </c>
      <c r="L440" s="276">
        <v>128.19999999999999</v>
      </c>
      <c r="M440" s="276">
        <v>1.23292</v>
      </c>
    </row>
    <row r="441" spans="1:13">
      <c r="A441" s="267">
        <v>433</v>
      </c>
      <c r="B441" s="276" t="s">
        <v>2593</v>
      </c>
      <c r="C441" s="276">
        <v>224.25</v>
      </c>
      <c r="D441" s="278">
        <v>224.38333333333333</v>
      </c>
      <c r="E441" s="278">
        <v>219.86666666666665</v>
      </c>
      <c r="F441" s="278">
        <v>215.48333333333332</v>
      </c>
      <c r="G441" s="278">
        <v>210.96666666666664</v>
      </c>
      <c r="H441" s="278">
        <v>228.76666666666665</v>
      </c>
      <c r="I441" s="278">
        <v>233.2833333333333</v>
      </c>
      <c r="J441" s="278">
        <v>237.66666666666666</v>
      </c>
      <c r="K441" s="276">
        <v>228.9</v>
      </c>
      <c r="L441" s="276">
        <v>220</v>
      </c>
      <c r="M441" s="276">
        <v>6.7003899999999996</v>
      </c>
    </row>
    <row r="442" spans="1:13">
      <c r="A442" s="267">
        <v>434</v>
      </c>
      <c r="B442" s="276" t="s">
        <v>536</v>
      </c>
      <c r="C442" s="276">
        <v>984.45</v>
      </c>
      <c r="D442" s="278">
        <v>974.65</v>
      </c>
      <c r="E442" s="278">
        <v>939.8</v>
      </c>
      <c r="F442" s="278">
        <v>895.15</v>
      </c>
      <c r="G442" s="278">
        <v>860.3</v>
      </c>
      <c r="H442" s="278">
        <v>1019.3</v>
      </c>
      <c r="I442" s="278">
        <v>1054.1500000000001</v>
      </c>
      <c r="J442" s="278">
        <v>1098.8</v>
      </c>
      <c r="K442" s="276">
        <v>1009.5</v>
      </c>
      <c r="L442" s="276">
        <v>930</v>
      </c>
      <c r="M442" s="276">
        <v>5.6496000000000004</v>
      </c>
    </row>
    <row r="443" spans="1:13">
      <c r="A443" s="267">
        <v>435</v>
      </c>
      <c r="B443" s="276" t="s">
        <v>282</v>
      </c>
      <c r="C443" s="276">
        <v>610.5</v>
      </c>
      <c r="D443" s="278">
        <v>613.1</v>
      </c>
      <c r="E443" s="278">
        <v>603.40000000000009</v>
      </c>
      <c r="F443" s="278">
        <v>596.30000000000007</v>
      </c>
      <c r="G443" s="278">
        <v>586.60000000000014</v>
      </c>
      <c r="H443" s="278">
        <v>620.20000000000005</v>
      </c>
      <c r="I443" s="278">
        <v>629.90000000000009</v>
      </c>
      <c r="J443" s="278">
        <v>637</v>
      </c>
      <c r="K443" s="276">
        <v>622.79999999999995</v>
      </c>
      <c r="L443" s="276">
        <v>606</v>
      </c>
      <c r="M443" s="276">
        <v>4.4911899999999996</v>
      </c>
    </row>
    <row r="444" spans="1:13">
      <c r="A444" s="267">
        <v>436</v>
      </c>
      <c r="B444" s="276" t="s">
        <v>542</v>
      </c>
      <c r="C444" s="276">
        <v>48.35</v>
      </c>
      <c r="D444" s="278">
        <v>48.833333333333336</v>
      </c>
      <c r="E444" s="278">
        <v>47.266666666666673</v>
      </c>
      <c r="F444" s="278">
        <v>46.183333333333337</v>
      </c>
      <c r="G444" s="278">
        <v>44.616666666666674</v>
      </c>
      <c r="H444" s="278">
        <v>49.916666666666671</v>
      </c>
      <c r="I444" s="278">
        <v>51.483333333333334</v>
      </c>
      <c r="J444" s="278">
        <v>52.56666666666667</v>
      </c>
      <c r="K444" s="276">
        <v>50.4</v>
      </c>
      <c r="L444" s="276">
        <v>47.75</v>
      </c>
      <c r="M444" s="276">
        <v>23.01089</v>
      </c>
    </row>
    <row r="445" spans="1:13">
      <c r="A445" s="267">
        <v>437</v>
      </c>
      <c r="B445" s="276" t="s">
        <v>2608</v>
      </c>
      <c r="C445" s="276">
        <v>12514.15</v>
      </c>
      <c r="D445" s="278">
        <v>12472.633333333333</v>
      </c>
      <c r="E445" s="278">
        <v>12291.516666666666</v>
      </c>
      <c r="F445" s="278">
        <v>12068.883333333333</v>
      </c>
      <c r="G445" s="278">
        <v>11887.766666666666</v>
      </c>
      <c r="H445" s="278">
        <v>12695.266666666666</v>
      </c>
      <c r="I445" s="278">
        <v>12876.383333333331</v>
      </c>
      <c r="J445" s="278">
        <v>13099.016666666666</v>
      </c>
      <c r="K445" s="276">
        <v>12653.75</v>
      </c>
      <c r="L445" s="276">
        <v>12250</v>
      </c>
      <c r="M445" s="276">
        <v>2.835E-2</v>
      </c>
    </row>
    <row r="446" spans="1:13">
      <c r="A446" s="267">
        <v>438</v>
      </c>
      <c r="B446" s="276" t="s">
        <v>2613</v>
      </c>
      <c r="C446" s="276">
        <v>1070.9000000000001</v>
      </c>
      <c r="D446" s="278">
        <v>1090.6166666666668</v>
      </c>
      <c r="E446" s="278">
        <v>1036.2833333333335</v>
      </c>
      <c r="F446" s="278">
        <v>1001.6666666666667</v>
      </c>
      <c r="G446" s="278">
        <v>947.33333333333348</v>
      </c>
      <c r="H446" s="278">
        <v>1125.2333333333336</v>
      </c>
      <c r="I446" s="278">
        <v>1179.5666666666666</v>
      </c>
      <c r="J446" s="278">
        <v>1214.1833333333336</v>
      </c>
      <c r="K446" s="276">
        <v>1144.95</v>
      </c>
      <c r="L446" s="276">
        <v>1056</v>
      </c>
      <c r="M446" s="276">
        <v>5.7525500000000003</v>
      </c>
    </row>
    <row r="447" spans="1:13">
      <c r="A447" s="267">
        <v>439</v>
      </c>
      <c r="B447" s="276" t="s">
        <v>3464</v>
      </c>
      <c r="C447" s="276">
        <v>601</v>
      </c>
      <c r="D447" s="278">
        <v>604.71666666666658</v>
      </c>
      <c r="E447" s="278">
        <v>593.33333333333314</v>
      </c>
      <c r="F447" s="278">
        <v>585.66666666666652</v>
      </c>
      <c r="G447" s="278">
        <v>574.28333333333308</v>
      </c>
      <c r="H447" s="278">
        <v>612.38333333333321</v>
      </c>
      <c r="I447" s="278">
        <v>623.76666666666665</v>
      </c>
      <c r="J447" s="278">
        <v>631.43333333333328</v>
      </c>
      <c r="K447" s="276">
        <v>616.1</v>
      </c>
      <c r="L447" s="276">
        <v>597.04999999999995</v>
      </c>
      <c r="M447" s="276">
        <v>52.957070000000002</v>
      </c>
    </row>
    <row r="448" spans="1:13">
      <c r="A448" s="267">
        <v>440</v>
      </c>
      <c r="B448" s="276" t="s">
        <v>182</v>
      </c>
      <c r="C448" s="276">
        <v>1759.65</v>
      </c>
      <c r="D448" s="278">
        <v>1765.5833333333333</v>
      </c>
      <c r="E448" s="278">
        <v>1731.1666666666665</v>
      </c>
      <c r="F448" s="278">
        <v>1702.6833333333332</v>
      </c>
      <c r="G448" s="278">
        <v>1668.2666666666664</v>
      </c>
      <c r="H448" s="278">
        <v>1794.0666666666666</v>
      </c>
      <c r="I448" s="278">
        <v>1828.4833333333331</v>
      </c>
      <c r="J448" s="278">
        <v>1856.9666666666667</v>
      </c>
      <c r="K448" s="276">
        <v>1800</v>
      </c>
      <c r="L448" s="276">
        <v>1737.1</v>
      </c>
      <c r="M448" s="276">
        <v>5.31128</v>
      </c>
    </row>
    <row r="449" spans="1:13">
      <c r="A449" s="267">
        <v>441</v>
      </c>
      <c r="B449" s="276" t="s">
        <v>543</v>
      </c>
      <c r="C449" s="276">
        <v>996.15</v>
      </c>
      <c r="D449" s="278">
        <v>1002.7166666666666</v>
      </c>
      <c r="E449" s="278">
        <v>979.38333333333321</v>
      </c>
      <c r="F449" s="278">
        <v>962.61666666666667</v>
      </c>
      <c r="G449" s="278">
        <v>939.2833333333333</v>
      </c>
      <c r="H449" s="278">
        <v>1019.4833333333331</v>
      </c>
      <c r="I449" s="278">
        <v>1042.8166666666664</v>
      </c>
      <c r="J449" s="278">
        <v>1059.583333333333</v>
      </c>
      <c r="K449" s="276">
        <v>1026.05</v>
      </c>
      <c r="L449" s="276">
        <v>985.95</v>
      </c>
      <c r="M449" s="276">
        <v>0.26164999999999999</v>
      </c>
    </row>
    <row r="450" spans="1:13">
      <c r="A450" s="267">
        <v>442</v>
      </c>
      <c r="B450" s="276" t="s">
        <v>183</v>
      </c>
      <c r="C450" s="276">
        <v>175.95</v>
      </c>
      <c r="D450" s="278">
        <v>175.31666666666669</v>
      </c>
      <c r="E450" s="278">
        <v>172.63333333333338</v>
      </c>
      <c r="F450" s="278">
        <v>169.31666666666669</v>
      </c>
      <c r="G450" s="278">
        <v>166.63333333333338</v>
      </c>
      <c r="H450" s="278">
        <v>178.63333333333338</v>
      </c>
      <c r="I450" s="278">
        <v>181.31666666666672</v>
      </c>
      <c r="J450" s="278">
        <v>184.63333333333338</v>
      </c>
      <c r="K450" s="276">
        <v>178</v>
      </c>
      <c r="L450" s="276">
        <v>172</v>
      </c>
      <c r="M450" s="276">
        <v>738.31318999999996</v>
      </c>
    </row>
    <row r="451" spans="1:13">
      <c r="A451" s="267">
        <v>443</v>
      </c>
      <c r="B451" s="276" t="s">
        <v>184</v>
      </c>
      <c r="C451" s="276">
        <v>72.849999999999994</v>
      </c>
      <c r="D451" s="278">
        <v>72.399999999999991</v>
      </c>
      <c r="E451" s="278">
        <v>71.449999999999989</v>
      </c>
      <c r="F451" s="278">
        <v>70.05</v>
      </c>
      <c r="G451" s="278">
        <v>69.099999999999994</v>
      </c>
      <c r="H451" s="278">
        <v>73.799999999999983</v>
      </c>
      <c r="I451" s="278">
        <v>74.75</v>
      </c>
      <c r="J451" s="278">
        <v>76.149999999999977</v>
      </c>
      <c r="K451" s="276">
        <v>73.349999999999994</v>
      </c>
      <c r="L451" s="276">
        <v>71</v>
      </c>
      <c r="M451" s="276">
        <v>60.373660000000001</v>
      </c>
    </row>
    <row r="452" spans="1:13">
      <c r="A452" s="267">
        <v>444</v>
      </c>
      <c r="B452" s="276" t="s">
        <v>185</v>
      </c>
      <c r="C452" s="276">
        <v>74.5</v>
      </c>
      <c r="D452" s="278">
        <v>74.783333333333331</v>
      </c>
      <c r="E452" s="278">
        <v>73.966666666666669</v>
      </c>
      <c r="F452" s="278">
        <v>73.433333333333337</v>
      </c>
      <c r="G452" s="278">
        <v>72.616666666666674</v>
      </c>
      <c r="H452" s="278">
        <v>75.316666666666663</v>
      </c>
      <c r="I452" s="278">
        <v>76.133333333333326</v>
      </c>
      <c r="J452" s="278">
        <v>76.666666666666657</v>
      </c>
      <c r="K452" s="276">
        <v>75.599999999999994</v>
      </c>
      <c r="L452" s="276">
        <v>74.25</v>
      </c>
      <c r="M452" s="276">
        <v>232.23240999999999</v>
      </c>
    </row>
    <row r="453" spans="1:13">
      <c r="A453" s="267">
        <v>445</v>
      </c>
      <c r="B453" s="276" t="s">
        <v>186</v>
      </c>
      <c r="C453" s="276">
        <v>622.29999999999995</v>
      </c>
      <c r="D453" s="278">
        <v>626.16666666666663</v>
      </c>
      <c r="E453" s="278">
        <v>615.38333333333321</v>
      </c>
      <c r="F453" s="278">
        <v>608.46666666666658</v>
      </c>
      <c r="G453" s="278">
        <v>597.68333333333317</v>
      </c>
      <c r="H453" s="278">
        <v>633.08333333333326</v>
      </c>
      <c r="I453" s="278">
        <v>643.86666666666679</v>
      </c>
      <c r="J453" s="278">
        <v>650.7833333333333</v>
      </c>
      <c r="K453" s="276">
        <v>636.95000000000005</v>
      </c>
      <c r="L453" s="276">
        <v>619.25</v>
      </c>
      <c r="M453" s="276">
        <v>120.9074</v>
      </c>
    </row>
    <row r="454" spans="1:13">
      <c r="A454" s="267">
        <v>446</v>
      </c>
      <c r="B454" s="276" t="s">
        <v>2624</v>
      </c>
      <c r="C454" s="276">
        <v>38.15</v>
      </c>
      <c r="D454" s="278">
        <v>38.449999999999996</v>
      </c>
      <c r="E454" s="278">
        <v>37.699999999999989</v>
      </c>
      <c r="F454" s="278">
        <v>37.249999999999993</v>
      </c>
      <c r="G454" s="278">
        <v>36.499999999999986</v>
      </c>
      <c r="H454" s="278">
        <v>38.899999999999991</v>
      </c>
      <c r="I454" s="278">
        <v>39.650000000000006</v>
      </c>
      <c r="J454" s="278">
        <v>40.099999999999994</v>
      </c>
      <c r="K454" s="276">
        <v>39.200000000000003</v>
      </c>
      <c r="L454" s="276">
        <v>38</v>
      </c>
      <c r="M454" s="276">
        <v>24.73563</v>
      </c>
    </row>
    <row r="455" spans="1:13">
      <c r="A455" s="267">
        <v>447</v>
      </c>
      <c r="B455" s="276" t="s">
        <v>537</v>
      </c>
      <c r="C455" s="276">
        <v>925.05</v>
      </c>
      <c r="D455" s="278">
        <v>920.30000000000007</v>
      </c>
      <c r="E455" s="278">
        <v>910.90000000000009</v>
      </c>
      <c r="F455" s="278">
        <v>896.75</v>
      </c>
      <c r="G455" s="278">
        <v>887.35</v>
      </c>
      <c r="H455" s="278">
        <v>934.45000000000016</v>
      </c>
      <c r="I455" s="278">
        <v>943.85</v>
      </c>
      <c r="J455" s="278">
        <v>958.00000000000023</v>
      </c>
      <c r="K455" s="276">
        <v>929.7</v>
      </c>
      <c r="L455" s="276">
        <v>906.15</v>
      </c>
      <c r="M455" s="276">
        <v>0.31289</v>
      </c>
    </row>
    <row r="456" spans="1:13">
      <c r="A456" s="267">
        <v>448</v>
      </c>
      <c r="B456" s="276" t="s">
        <v>538</v>
      </c>
      <c r="C456" s="276">
        <v>461.1</v>
      </c>
      <c r="D456" s="278">
        <v>459.7</v>
      </c>
      <c r="E456" s="278">
        <v>452.5</v>
      </c>
      <c r="F456" s="278">
        <v>443.90000000000003</v>
      </c>
      <c r="G456" s="278">
        <v>436.70000000000005</v>
      </c>
      <c r="H456" s="278">
        <v>468.29999999999995</v>
      </c>
      <c r="I456" s="278">
        <v>475.49999999999989</v>
      </c>
      <c r="J456" s="278">
        <v>484.09999999999991</v>
      </c>
      <c r="K456" s="276">
        <v>466.9</v>
      </c>
      <c r="L456" s="276">
        <v>451.1</v>
      </c>
      <c r="M456" s="276">
        <v>0.25090000000000001</v>
      </c>
    </row>
    <row r="457" spans="1:13">
      <c r="A457" s="267">
        <v>449</v>
      </c>
      <c r="B457" s="276" t="s">
        <v>187</v>
      </c>
      <c r="C457" s="276">
        <v>2909.35</v>
      </c>
      <c r="D457" s="278">
        <v>2904.6333333333332</v>
      </c>
      <c r="E457" s="278">
        <v>2887.9166666666665</v>
      </c>
      <c r="F457" s="278">
        <v>2866.4833333333331</v>
      </c>
      <c r="G457" s="278">
        <v>2849.7666666666664</v>
      </c>
      <c r="H457" s="278">
        <v>2926.0666666666666</v>
      </c>
      <c r="I457" s="278">
        <v>2942.7833333333338</v>
      </c>
      <c r="J457" s="278">
        <v>2964.2166666666667</v>
      </c>
      <c r="K457" s="276">
        <v>2921.35</v>
      </c>
      <c r="L457" s="276">
        <v>2883.2</v>
      </c>
      <c r="M457" s="276">
        <v>18.071439999999999</v>
      </c>
    </row>
    <row r="458" spans="1:13">
      <c r="A458" s="267">
        <v>450</v>
      </c>
      <c r="B458" s="276" t="s">
        <v>544</v>
      </c>
      <c r="C458" s="276">
        <v>2563.15</v>
      </c>
      <c r="D458" s="278">
        <v>2561.3666666666668</v>
      </c>
      <c r="E458" s="278">
        <v>2526.7833333333338</v>
      </c>
      <c r="F458" s="278">
        <v>2490.416666666667</v>
      </c>
      <c r="G458" s="278">
        <v>2455.8333333333339</v>
      </c>
      <c r="H458" s="278">
        <v>2597.7333333333336</v>
      </c>
      <c r="I458" s="278">
        <v>2632.3166666666666</v>
      </c>
      <c r="J458" s="278">
        <v>2668.6833333333334</v>
      </c>
      <c r="K458" s="276">
        <v>2595.9499999999998</v>
      </c>
      <c r="L458" s="276">
        <v>2525</v>
      </c>
      <c r="M458" s="276">
        <v>0.12363</v>
      </c>
    </row>
    <row r="459" spans="1:13">
      <c r="A459" s="267">
        <v>451</v>
      </c>
      <c r="B459" s="276" t="s">
        <v>188</v>
      </c>
      <c r="C459" s="276">
        <v>947.25</v>
      </c>
      <c r="D459" s="278">
        <v>946.01666666666677</v>
      </c>
      <c r="E459" s="278">
        <v>936.03333333333353</v>
      </c>
      <c r="F459" s="278">
        <v>924.81666666666672</v>
      </c>
      <c r="G459" s="278">
        <v>914.83333333333348</v>
      </c>
      <c r="H459" s="278">
        <v>957.23333333333358</v>
      </c>
      <c r="I459" s="278">
        <v>967.21666666666692</v>
      </c>
      <c r="J459" s="278">
        <v>978.43333333333362</v>
      </c>
      <c r="K459" s="276">
        <v>956</v>
      </c>
      <c r="L459" s="276">
        <v>934.8</v>
      </c>
      <c r="M459" s="276">
        <v>25.107749999999999</v>
      </c>
    </row>
    <row r="460" spans="1:13">
      <c r="A460" s="267">
        <v>452</v>
      </c>
      <c r="B460" s="276" t="s">
        <v>546</v>
      </c>
      <c r="C460" s="276">
        <v>924.1</v>
      </c>
      <c r="D460" s="278">
        <v>920.0333333333333</v>
      </c>
      <c r="E460" s="278">
        <v>906.06666666666661</v>
      </c>
      <c r="F460" s="278">
        <v>888.0333333333333</v>
      </c>
      <c r="G460" s="278">
        <v>874.06666666666661</v>
      </c>
      <c r="H460" s="278">
        <v>938.06666666666661</v>
      </c>
      <c r="I460" s="278">
        <v>952.0333333333333</v>
      </c>
      <c r="J460" s="278">
        <v>970.06666666666661</v>
      </c>
      <c r="K460" s="276">
        <v>934</v>
      </c>
      <c r="L460" s="276">
        <v>902</v>
      </c>
      <c r="M460" s="276">
        <v>0.67947000000000002</v>
      </c>
    </row>
    <row r="461" spans="1:13">
      <c r="A461" s="267">
        <v>453</v>
      </c>
      <c r="B461" s="276" t="s">
        <v>547</v>
      </c>
      <c r="C461" s="276">
        <v>931.85</v>
      </c>
      <c r="D461" s="278">
        <v>930.51666666666677</v>
      </c>
      <c r="E461" s="278">
        <v>921.33333333333348</v>
      </c>
      <c r="F461" s="278">
        <v>910.81666666666672</v>
      </c>
      <c r="G461" s="278">
        <v>901.63333333333344</v>
      </c>
      <c r="H461" s="278">
        <v>941.03333333333353</v>
      </c>
      <c r="I461" s="278">
        <v>950.2166666666667</v>
      </c>
      <c r="J461" s="278">
        <v>960.73333333333358</v>
      </c>
      <c r="K461" s="276">
        <v>939.7</v>
      </c>
      <c r="L461" s="276">
        <v>920</v>
      </c>
      <c r="M461" s="276">
        <v>1.01393</v>
      </c>
    </row>
    <row r="462" spans="1:13">
      <c r="A462" s="267">
        <v>454</v>
      </c>
      <c r="B462" s="276" t="s">
        <v>552</v>
      </c>
      <c r="C462" s="276">
        <v>798.25</v>
      </c>
      <c r="D462" s="278">
        <v>803.9666666666667</v>
      </c>
      <c r="E462" s="278">
        <v>790.93333333333339</v>
      </c>
      <c r="F462" s="278">
        <v>783.61666666666667</v>
      </c>
      <c r="G462" s="278">
        <v>770.58333333333337</v>
      </c>
      <c r="H462" s="278">
        <v>811.28333333333342</v>
      </c>
      <c r="I462" s="278">
        <v>824.31666666666672</v>
      </c>
      <c r="J462" s="278">
        <v>831.63333333333344</v>
      </c>
      <c r="K462" s="276">
        <v>817</v>
      </c>
      <c r="L462" s="276">
        <v>796.65</v>
      </c>
      <c r="M462" s="276">
        <v>2.6353300000000002</v>
      </c>
    </row>
    <row r="463" spans="1:13">
      <c r="A463" s="267">
        <v>455</v>
      </c>
      <c r="B463" s="276" t="s">
        <v>548</v>
      </c>
      <c r="C463" s="276">
        <v>47</v>
      </c>
      <c r="D463" s="278">
        <v>47.083333333333336</v>
      </c>
      <c r="E463" s="278">
        <v>46.166666666666671</v>
      </c>
      <c r="F463" s="278">
        <v>45.333333333333336</v>
      </c>
      <c r="G463" s="278">
        <v>44.416666666666671</v>
      </c>
      <c r="H463" s="278">
        <v>47.916666666666671</v>
      </c>
      <c r="I463" s="278">
        <v>48.833333333333343</v>
      </c>
      <c r="J463" s="278">
        <v>49.666666666666671</v>
      </c>
      <c r="K463" s="276">
        <v>48</v>
      </c>
      <c r="L463" s="276">
        <v>46.25</v>
      </c>
      <c r="M463" s="276">
        <v>2.7465299999999999</v>
      </c>
    </row>
    <row r="464" spans="1:13">
      <c r="A464" s="267">
        <v>456</v>
      </c>
      <c r="B464" s="276" t="s">
        <v>549</v>
      </c>
      <c r="C464" s="276">
        <v>1163.8</v>
      </c>
      <c r="D464" s="278">
        <v>1156.2</v>
      </c>
      <c r="E464" s="278">
        <v>1142.6000000000001</v>
      </c>
      <c r="F464" s="278">
        <v>1121.4000000000001</v>
      </c>
      <c r="G464" s="278">
        <v>1107.8000000000002</v>
      </c>
      <c r="H464" s="278">
        <v>1177.4000000000001</v>
      </c>
      <c r="I464" s="278">
        <v>1191</v>
      </c>
      <c r="J464" s="278">
        <v>1212.2</v>
      </c>
      <c r="K464" s="276">
        <v>1169.8</v>
      </c>
      <c r="L464" s="276">
        <v>1135</v>
      </c>
      <c r="M464" s="276">
        <v>0.43789</v>
      </c>
    </row>
    <row r="465" spans="1:13">
      <c r="A465" s="267">
        <v>457</v>
      </c>
      <c r="B465" s="276" t="s">
        <v>189</v>
      </c>
      <c r="C465" s="276">
        <v>1495.9</v>
      </c>
      <c r="D465" s="278">
        <v>1500.6333333333332</v>
      </c>
      <c r="E465" s="278">
        <v>1481.2666666666664</v>
      </c>
      <c r="F465" s="278">
        <v>1466.6333333333332</v>
      </c>
      <c r="G465" s="278">
        <v>1447.2666666666664</v>
      </c>
      <c r="H465" s="278">
        <v>1515.2666666666664</v>
      </c>
      <c r="I465" s="278">
        <v>1534.6333333333332</v>
      </c>
      <c r="J465" s="278">
        <v>1549.2666666666664</v>
      </c>
      <c r="K465" s="276">
        <v>1520</v>
      </c>
      <c r="L465" s="276">
        <v>1486</v>
      </c>
      <c r="M465" s="276">
        <v>19.478940000000001</v>
      </c>
    </row>
    <row r="466" spans="1:13">
      <c r="A466" s="267">
        <v>458</v>
      </c>
      <c r="B466" s="244" t="s">
        <v>190</v>
      </c>
      <c r="C466" s="276">
        <v>2785.35</v>
      </c>
      <c r="D466" s="278">
        <v>2795.6166666666663</v>
      </c>
      <c r="E466" s="278">
        <v>2756.1833333333325</v>
      </c>
      <c r="F466" s="278">
        <v>2727.016666666666</v>
      </c>
      <c r="G466" s="278">
        <v>2687.5833333333321</v>
      </c>
      <c r="H466" s="278">
        <v>2824.7833333333328</v>
      </c>
      <c r="I466" s="278">
        <v>2864.2166666666662</v>
      </c>
      <c r="J466" s="278">
        <v>2893.3833333333332</v>
      </c>
      <c r="K466" s="276">
        <v>2835.05</v>
      </c>
      <c r="L466" s="276">
        <v>2766.45</v>
      </c>
      <c r="M466" s="276">
        <v>2.2574700000000001</v>
      </c>
    </row>
    <row r="467" spans="1:13">
      <c r="A467" s="267">
        <v>459</v>
      </c>
      <c r="B467" s="244" t="s">
        <v>191</v>
      </c>
      <c r="C467" s="276">
        <v>318.75</v>
      </c>
      <c r="D467" s="278">
        <v>322.11666666666667</v>
      </c>
      <c r="E467" s="278">
        <v>314.78333333333336</v>
      </c>
      <c r="F467" s="278">
        <v>310.81666666666666</v>
      </c>
      <c r="G467" s="278">
        <v>303.48333333333335</v>
      </c>
      <c r="H467" s="278">
        <v>326.08333333333337</v>
      </c>
      <c r="I467" s="278">
        <v>333.41666666666663</v>
      </c>
      <c r="J467" s="278">
        <v>337.38333333333338</v>
      </c>
      <c r="K467" s="276">
        <v>329.45</v>
      </c>
      <c r="L467" s="276">
        <v>318.14999999999998</v>
      </c>
      <c r="M467" s="276">
        <v>5.9925100000000002</v>
      </c>
    </row>
    <row r="468" spans="1:13">
      <c r="A468" s="267">
        <v>460</v>
      </c>
      <c r="B468" s="244" t="s">
        <v>550</v>
      </c>
      <c r="C468" s="276">
        <v>684.75</v>
      </c>
      <c r="D468" s="278">
        <v>683.80000000000007</v>
      </c>
      <c r="E468" s="278">
        <v>675.95000000000016</v>
      </c>
      <c r="F468" s="278">
        <v>667.15000000000009</v>
      </c>
      <c r="G468" s="278">
        <v>659.30000000000018</v>
      </c>
      <c r="H468" s="278">
        <v>692.60000000000014</v>
      </c>
      <c r="I468" s="278">
        <v>700.45</v>
      </c>
      <c r="J468" s="278">
        <v>709.25000000000011</v>
      </c>
      <c r="K468" s="276">
        <v>691.65</v>
      </c>
      <c r="L468" s="276">
        <v>675</v>
      </c>
      <c r="M468" s="276">
        <v>11.32681</v>
      </c>
    </row>
    <row r="469" spans="1:13">
      <c r="A469" s="267">
        <v>461</v>
      </c>
      <c r="B469" s="244" t="s">
        <v>551</v>
      </c>
      <c r="C469" s="276">
        <v>9.35</v>
      </c>
      <c r="D469" s="278">
        <v>9.4</v>
      </c>
      <c r="E469" s="278">
        <v>9.15</v>
      </c>
      <c r="F469" s="278">
        <v>8.9499999999999993</v>
      </c>
      <c r="G469" s="278">
        <v>8.6999999999999993</v>
      </c>
      <c r="H469" s="278">
        <v>9.6000000000000014</v>
      </c>
      <c r="I469" s="278">
        <v>9.8500000000000014</v>
      </c>
      <c r="J469" s="278">
        <v>10.050000000000002</v>
      </c>
      <c r="K469" s="276">
        <v>9.65</v>
      </c>
      <c r="L469" s="276">
        <v>9.1999999999999993</v>
      </c>
      <c r="M469" s="276">
        <v>122.86109</v>
      </c>
    </row>
    <row r="470" spans="1:13">
      <c r="A470" s="267">
        <v>462</v>
      </c>
      <c r="B470" s="244" t="s">
        <v>539</v>
      </c>
      <c r="C470" s="276">
        <v>5990.15</v>
      </c>
      <c r="D470" s="278">
        <v>5928.3499999999995</v>
      </c>
      <c r="E470" s="278">
        <v>5808.7999999999993</v>
      </c>
      <c r="F470" s="278">
        <v>5627.45</v>
      </c>
      <c r="G470" s="278">
        <v>5507.9</v>
      </c>
      <c r="H470" s="278">
        <v>6109.6999999999989</v>
      </c>
      <c r="I470" s="278">
        <v>6229.25</v>
      </c>
      <c r="J470" s="278">
        <v>6410.5999999999985</v>
      </c>
      <c r="K470" s="276">
        <v>6047.9</v>
      </c>
      <c r="L470" s="276">
        <v>5747</v>
      </c>
      <c r="M470" s="276">
        <v>0.26091999999999999</v>
      </c>
    </row>
    <row r="471" spans="1:13">
      <c r="A471" s="267">
        <v>463</v>
      </c>
      <c r="B471" s="244" t="s">
        <v>541</v>
      </c>
      <c r="C471" s="276">
        <v>31.15</v>
      </c>
      <c r="D471" s="278">
        <v>31.45</v>
      </c>
      <c r="E471" s="278">
        <v>30.699999999999996</v>
      </c>
      <c r="F471" s="278">
        <v>30.249999999999996</v>
      </c>
      <c r="G471" s="278">
        <v>29.499999999999993</v>
      </c>
      <c r="H471" s="278">
        <v>31.9</v>
      </c>
      <c r="I471" s="278">
        <v>32.650000000000006</v>
      </c>
      <c r="J471" s="278">
        <v>33.1</v>
      </c>
      <c r="K471" s="276">
        <v>32.200000000000003</v>
      </c>
      <c r="L471" s="276">
        <v>31</v>
      </c>
      <c r="M471" s="276">
        <v>58.990259999999999</v>
      </c>
    </row>
    <row r="472" spans="1:13">
      <c r="A472" s="267">
        <v>464</v>
      </c>
      <c r="B472" s="244" t="s">
        <v>192</v>
      </c>
      <c r="C472" s="276">
        <v>479.75</v>
      </c>
      <c r="D472" s="278">
        <v>484.11666666666662</v>
      </c>
      <c r="E472" s="278">
        <v>473.23333333333323</v>
      </c>
      <c r="F472" s="276">
        <v>466.71666666666664</v>
      </c>
      <c r="G472" s="278">
        <v>455.83333333333326</v>
      </c>
      <c r="H472" s="278">
        <v>490.63333333333321</v>
      </c>
      <c r="I472" s="276">
        <v>501.51666666666654</v>
      </c>
      <c r="J472" s="278">
        <v>508.03333333333319</v>
      </c>
      <c r="K472" s="278">
        <v>495</v>
      </c>
      <c r="L472" s="276">
        <v>477.6</v>
      </c>
      <c r="M472" s="278">
        <v>16.94333</v>
      </c>
    </row>
    <row r="473" spans="1:13">
      <c r="A473" s="267">
        <v>465</v>
      </c>
      <c r="B473" s="244" t="s">
        <v>540</v>
      </c>
      <c r="C473" s="276">
        <v>221.2</v>
      </c>
      <c r="D473" s="278">
        <v>220.91666666666666</v>
      </c>
      <c r="E473" s="278">
        <v>219.5333333333333</v>
      </c>
      <c r="F473" s="276">
        <v>217.86666666666665</v>
      </c>
      <c r="G473" s="278">
        <v>216.48333333333329</v>
      </c>
      <c r="H473" s="278">
        <v>222.58333333333331</v>
      </c>
      <c r="I473" s="276">
        <v>223.9666666666667</v>
      </c>
      <c r="J473" s="278">
        <v>225.63333333333333</v>
      </c>
      <c r="K473" s="278">
        <v>222.3</v>
      </c>
      <c r="L473" s="276">
        <v>219.25</v>
      </c>
      <c r="M473" s="278">
        <v>0.52156999999999998</v>
      </c>
    </row>
    <row r="474" spans="1:13">
      <c r="A474" s="267">
        <v>466</v>
      </c>
      <c r="B474" s="244" t="s">
        <v>193</v>
      </c>
      <c r="C474" s="244">
        <v>1126.4000000000001</v>
      </c>
      <c r="D474" s="288">
        <v>1135.0000000000002</v>
      </c>
      <c r="E474" s="288">
        <v>1113.5500000000004</v>
      </c>
      <c r="F474" s="288">
        <v>1100.7000000000003</v>
      </c>
      <c r="G474" s="288">
        <v>1079.2500000000005</v>
      </c>
      <c r="H474" s="288">
        <v>1147.8500000000004</v>
      </c>
      <c r="I474" s="288">
        <v>1169.3000000000002</v>
      </c>
      <c r="J474" s="288">
        <v>1182.1500000000003</v>
      </c>
      <c r="K474" s="288">
        <v>1156.45</v>
      </c>
      <c r="L474" s="288">
        <v>1122.1500000000001</v>
      </c>
      <c r="M474" s="288">
        <v>4.4640199999999997</v>
      </c>
    </row>
    <row r="475" spans="1:13">
      <c r="A475" s="267">
        <v>467</v>
      </c>
      <c r="B475" s="244" t="s">
        <v>553</v>
      </c>
      <c r="C475" s="244">
        <v>12.45</v>
      </c>
      <c r="D475" s="288">
        <v>12.533333333333333</v>
      </c>
      <c r="E475" s="288">
        <v>12.316666666666666</v>
      </c>
      <c r="F475" s="288">
        <v>12.183333333333334</v>
      </c>
      <c r="G475" s="288">
        <v>11.966666666666667</v>
      </c>
      <c r="H475" s="288">
        <v>12.666666666666666</v>
      </c>
      <c r="I475" s="288">
        <v>12.883333333333331</v>
      </c>
      <c r="J475" s="288">
        <v>13.016666666666666</v>
      </c>
      <c r="K475" s="288">
        <v>12.75</v>
      </c>
      <c r="L475" s="288">
        <v>12.4</v>
      </c>
      <c r="M475" s="288">
        <v>19.193100000000001</v>
      </c>
    </row>
    <row r="476" spans="1:13">
      <c r="A476" s="267">
        <v>468</v>
      </c>
      <c r="B476" s="244" t="s">
        <v>554</v>
      </c>
      <c r="C476" s="288">
        <v>373.55</v>
      </c>
      <c r="D476" s="288">
        <v>374.2166666666667</v>
      </c>
      <c r="E476" s="288">
        <v>368.78333333333342</v>
      </c>
      <c r="F476" s="288">
        <v>364.01666666666671</v>
      </c>
      <c r="G476" s="288">
        <v>358.58333333333343</v>
      </c>
      <c r="H476" s="288">
        <v>378.98333333333341</v>
      </c>
      <c r="I476" s="288">
        <v>384.41666666666669</v>
      </c>
      <c r="J476" s="288">
        <v>389.18333333333339</v>
      </c>
      <c r="K476" s="288">
        <v>379.65</v>
      </c>
      <c r="L476" s="288">
        <v>369.45</v>
      </c>
      <c r="M476" s="288">
        <v>0.53500999999999999</v>
      </c>
    </row>
    <row r="477" spans="1:13">
      <c r="A477" s="267">
        <v>469</v>
      </c>
      <c r="B477" s="244" t="s">
        <v>194</v>
      </c>
      <c r="C477" s="288">
        <v>274.45</v>
      </c>
      <c r="D477" s="288">
        <v>275.15000000000003</v>
      </c>
      <c r="E477" s="288">
        <v>272.30000000000007</v>
      </c>
      <c r="F477" s="288">
        <v>270.15000000000003</v>
      </c>
      <c r="G477" s="288">
        <v>267.30000000000007</v>
      </c>
      <c r="H477" s="288">
        <v>277.30000000000007</v>
      </c>
      <c r="I477" s="288">
        <v>280.15000000000009</v>
      </c>
      <c r="J477" s="288">
        <v>282.30000000000007</v>
      </c>
      <c r="K477" s="288">
        <v>278</v>
      </c>
      <c r="L477" s="288">
        <v>273</v>
      </c>
      <c r="M477" s="288">
        <v>3.6517300000000001</v>
      </c>
    </row>
    <row r="478" spans="1:13">
      <c r="A478" s="267">
        <v>470</v>
      </c>
      <c r="B478" s="244" t="s">
        <v>3098</v>
      </c>
      <c r="C478" s="288">
        <v>38.200000000000003</v>
      </c>
      <c r="D478" s="288">
        <v>38.433333333333337</v>
      </c>
      <c r="E478" s="288">
        <v>37.766666666666673</v>
      </c>
      <c r="F478" s="288">
        <v>37.333333333333336</v>
      </c>
      <c r="G478" s="288">
        <v>36.666666666666671</v>
      </c>
      <c r="H478" s="288">
        <v>38.866666666666674</v>
      </c>
      <c r="I478" s="288">
        <v>39.533333333333331</v>
      </c>
      <c r="J478" s="288">
        <v>39.966666666666676</v>
      </c>
      <c r="K478" s="288">
        <v>39.1</v>
      </c>
      <c r="L478" s="288">
        <v>38</v>
      </c>
      <c r="M478" s="288">
        <v>8.5712700000000002</v>
      </c>
    </row>
    <row r="479" spans="1:13">
      <c r="A479" s="267">
        <v>471</v>
      </c>
      <c r="B479" s="244" t="s">
        <v>195</v>
      </c>
      <c r="C479" s="288">
        <v>5044.75</v>
      </c>
      <c r="D479" s="288">
        <v>5060.25</v>
      </c>
      <c r="E479" s="288">
        <v>4996.1499999999996</v>
      </c>
      <c r="F479" s="288">
        <v>4947.5499999999993</v>
      </c>
      <c r="G479" s="288">
        <v>4883.4499999999989</v>
      </c>
      <c r="H479" s="288">
        <v>5108.8500000000004</v>
      </c>
      <c r="I479" s="288">
        <v>5172.9500000000007</v>
      </c>
      <c r="J479" s="288">
        <v>5221.5500000000011</v>
      </c>
      <c r="K479" s="288">
        <v>5124.3500000000004</v>
      </c>
      <c r="L479" s="288">
        <v>5011.6499999999996</v>
      </c>
      <c r="M479" s="288">
        <v>4.3176699999999997</v>
      </c>
    </row>
    <row r="480" spans="1:13">
      <c r="A480" s="267">
        <v>472</v>
      </c>
      <c r="B480" s="244" t="s">
        <v>196</v>
      </c>
      <c r="C480" s="288">
        <v>29.9</v>
      </c>
      <c r="D480" s="288">
        <v>30.016666666666666</v>
      </c>
      <c r="E480" s="288">
        <v>29.68333333333333</v>
      </c>
      <c r="F480" s="288">
        <v>29.466666666666665</v>
      </c>
      <c r="G480" s="288">
        <v>29.133333333333329</v>
      </c>
      <c r="H480" s="288">
        <v>30.233333333333331</v>
      </c>
      <c r="I480" s="288">
        <v>30.566666666666666</v>
      </c>
      <c r="J480" s="288">
        <v>30.783333333333331</v>
      </c>
      <c r="K480" s="288">
        <v>30.35</v>
      </c>
      <c r="L480" s="288">
        <v>29.8</v>
      </c>
      <c r="M480" s="288">
        <v>50.925350000000002</v>
      </c>
    </row>
    <row r="481" spans="1:13">
      <c r="A481" s="267">
        <v>473</v>
      </c>
      <c r="B481" s="244" t="s">
        <v>197</v>
      </c>
      <c r="C481" s="288">
        <v>449.4</v>
      </c>
      <c r="D481" s="288">
        <v>451.33333333333331</v>
      </c>
      <c r="E481" s="288">
        <v>446.06666666666661</v>
      </c>
      <c r="F481" s="288">
        <v>442.73333333333329</v>
      </c>
      <c r="G481" s="288">
        <v>437.46666666666658</v>
      </c>
      <c r="H481" s="288">
        <v>454.66666666666663</v>
      </c>
      <c r="I481" s="288">
        <v>459.93333333333339</v>
      </c>
      <c r="J481" s="288">
        <v>463.26666666666665</v>
      </c>
      <c r="K481" s="288">
        <v>456.6</v>
      </c>
      <c r="L481" s="288">
        <v>448</v>
      </c>
      <c r="M481" s="288">
        <v>43.844450000000002</v>
      </c>
    </row>
    <row r="482" spans="1:13">
      <c r="A482" s="267">
        <v>474</v>
      </c>
      <c r="B482" s="244" t="s">
        <v>560</v>
      </c>
      <c r="C482" s="288">
        <v>2198.65</v>
      </c>
      <c r="D482" s="288">
        <v>2179.3333333333335</v>
      </c>
      <c r="E482" s="288">
        <v>2121.666666666667</v>
      </c>
      <c r="F482" s="288">
        <v>2044.6833333333334</v>
      </c>
      <c r="G482" s="288">
        <v>1987.0166666666669</v>
      </c>
      <c r="H482" s="288">
        <v>2256.3166666666671</v>
      </c>
      <c r="I482" s="288">
        <v>2313.983333333334</v>
      </c>
      <c r="J482" s="288">
        <v>2390.9666666666672</v>
      </c>
      <c r="K482" s="288">
        <v>2237</v>
      </c>
      <c r="L482" s="288">
        <v>2102.35</v>
      </c>
      <c r="M482" s="288">
        <v>0.28395999999999999</v>
      </c>
    </row>
    <row r="483" spans="1:13">
      <c r="A483" s="267">
        <v>475</v>
      </c>
      <c r="B483" s="244" t="s">
        <v>561</v>
      </c>
      <c r="C483" s="288">
        <v>58.3</v>
      </c>
      <c r="D483" s="288">
        <v>57.783333333333339</v>
      </c>
      <c r="E483" s="288">
        <v>57.216666666666676</v>
      </c>
      <c r="F483" s="288">
        <v>56.13333333333334</v>
      </c>
      <c r="G483" s="288">
        <v>55.566666666666677</v>
      </c>
      <c r="H483" s="288">
        <v>58.866666666666674</v>
      </c>
      <c r="I483" s="288">
        <v>59.433333333333337</v>
      </c>
      <c r="J483" s="288">
        <v>60.516666666666673</v>
      </c>
      <c r="K483" s="288">
        <v>58.35</v>
      </c>
      <c r="L483" s="288">
        <v>56.7</v>
      </c>
      <c r="M483" s="288">
        <v>78.381860000000003</v>
      </c>
    </row>
    <row r="484" spans="1:13">
      <c r="A484" s="267">
        <v>476</v>
      </c>
      <c r="B484" s="244" t="s">
        <v>285</v>
      </c>
      <c r="C484" s="288">
        <v>380.1</v>
      </c>
      <c r="D484" s="288">
        <v>384.0333333333333</v>
      </c>
      <c r="E484" s="288">
        <v>374.11666666666662</v>
      </c>
      <c r="F484" s="288">
        <v>368.13333333333333</v>
      </c>
      <c r="G484" s="288">
        <v>358.21666666666664</v>
      </c>
      <c r="H484" s="288">
        <v>390.01666666666659</v>
      </c>
      <c r="I484" s="288">
        <v>399.93333333333334</v>
      </c>
      <c r="J484" s="288">
        <v>405.91666666666657</v>
      </c>
      <c r="K484" s="288">
        <v>393.95</v>
      </c>
      <c r="L484" s="288">
        <v>378.05</v>
      </c>
      <c r="M484" s="288">
        <v>1.14446</v>
      </c>
    </row>
    <row r="485" spans="1:13">
      <c r="A485" s="267">
        <v>477</v>
      </c>
      <c r="B485" s="244" t="s">
        <v>563</v>
      </c>
      <c r="C485" s="288">
        <v>917.9</v>
      </c>
      <c r="D485" s="288">
        <v>914.9666666666667</v>
      </c>
      <c r="E485" s="288">
        <v>897.93333333333339</v>
      </c>
      <c r="F485" s="288">
        <v>877.9666666666667</v>
      </c>
      <c r="G485" s="288">
        <v>860.93333333333339</v>
      </c>
      <c r="H485" s="288">
        <v>934.93333333333339</v>
      </c>
      <c r="I485" s="288">
        <v>951.9666666666667</v>
      </c>
      <c r="J485" s="288">
        <v>971.93333333333339</v>
      </c>
      <c r="K485" s="288">
        <v>932</v>
      </c>
      <c r="L485" s="288">
        <v>895</v>
      </c>
      <c r="M485" s="288">
        <v>2.34063</v>
      </c>
    </row>
    <row r="486" spans="1:13">
      <c r="A486" s="267">
        <v>478</v>
      </c>
      <c r="B486" s="244" t="s">
        <v>564</v>
      </c>
      <c r="C486" s="288">
        <v>1671.75</v>
      </c>
      <c r="D486" s="288">
        <v>1673.8333333333333</v>
      </c>
      <c r="E486" s="288">
        <v>1633.2166666666665</v>
      </c>
      <c r="F486" s="288">
        <v>1594.6833333333332</v>
      </c>
      <c r="G486" s="288">
        <v>1554.0666666666664</v>
      </c>
      <c r="H486" s="288">
        <v>1712.3666666666666</v>
      </c>
      <c r="I486" s="288">
        <v>1752.9833333333333</v>
      </c>
      <c r="J486" s="288">
        <v>1791.5166666666667</v>
      </c>
      <c r="K486" s="288">
        <v>1714.45</v>
      </c>
      <c r="L486" s="288">
        <v>1635.3</v>
      </c>
      <c r="M486" s="288">
        <v>2.0459000000000001</v>
      </c>
    </row>
    <row r="487" spans="1:13">
      <c r="A487" s="267">
        <v>479</v>
      </c>
      <c r="B487" s="244" t="s">
        <v>2780</v>
      </c>
      <c r="C487" s="288">
        <v>1091.0999999999999</v>
      </c>
      <c r="D487" s="288">
        <v>1097.7666666666667</v>
      </c>
      <c r="E487" s="288">
        <v>1066.5333333333333</v>
      </c>
      <c r="F487" s="288">
        <v>1041.9666666666667</v>
      </c>
      <c r="G487" s="288">
        <v>1010.7333333333333</v>
      </c>
      <c r="H487" s="288">
        <v>1122.3333333333333</v>
      </c>
      <c r="I487" s="288">
        <v>1153.5666666666664</v>
      </c>
      <c r="J487" s="288">
        <v>1178.1333333333332</v>
      </c>
      <c r="K487" s="288">
        <v>1129</v>
      </c>
      <c r="L487" s="288">
        <v>1073.2</v>
      </c>
      <c r="M487" s="288">
        <v>0.24479999999999999</v>
      </c>
    </row>
    <row r="488" spans="1:13">
      <c r="A488" s="267">
        <v>480</v>
      </c>
      <c r="B488" s="244" t="s">
        <v>284</v>
      </c>
      <c r="C488" s="288">
        <v>188.35</v>
      </c>
      <c r="D488" s="288">
        <v>189.11666666666667</v>
      </c>
      <c r="E488" s="288">
        <v>186.23333333333335</v>
      </c>
      <c r="F488" s="288">
        <v>184.11666666666667</v>
      </c>
      <c r="G488" s="288">
        <v>181.23333333333335</v>
      </c>
      <c r="H488" s="288">
        <v>191.23333333333335</v>
      </c>
      <c r="I488" s="288">
        <v>194.11666666666667</v>
      </c>
      <c r="J488" s="288">
        <v>196.23333333333335</v>
      </c>
      <c r="K488" s="288">
        <v>192</v>
      </c>
      <c r="L488" s="288">
        <v>187</v>
      </c>
      <c r="M488" s="288">
        <v>2.6475900000000001</v>
      </c>
    </row>
    <row r="489" spans="1:13">
      <c r="A489" s="267">
        <v>481</v>
      </c>
      <c r="B489" s="244" t="s">
        <v>565</v>
      </c>
      <c r="C489" s="288">
        <v>1154.3</v>
      </c>
      <c r="D489" s="288">
        <v>1153.1000000000001</v>
      </c>
      <c r="E489" s="288">
        <v>1141.2000000000003</v>
      </c>
      <c r="F489" s="288">
        <v>1128.1000000000001</v>
      </c>
      <c r="G489" s="288">
        <v>1116.2000000000003</v>
      </c>
      <c r="H489" s="288">
        <v>1166.2000000000003</v>
      </c>
      <c r="I489" s="288">
        <v>1178.1000000000004</v>
      </c>
      <c r="J489" s="288">
        <v>1191.2000000000003</v>
      </c>
      <c r="K489" s="288">
        <v>1165</v>
      </c>
      <c r="L489" s="288">
        <v>1140</v>
      </c>
      <c r="M489" s="288">
        <v>0.71474000000000004</v>
      </c>
    </row>
    <row r="490" spans="1:13">
      <c r="A490" s="267">
        <v>482</v>
      </c>
      <c r="B490" s="244" t="s">
        <v>556</v>
      </c>
      <c r="C490" s="288">
        <v>350.45</v>
      </c>
      <c r="D490" s="288">
        <v>350.01666666666665</v>
      </c>
      <c r="E490" s="288">
        <v>345.43333333333328</v>
      </c>
      <c r="F490" s="288">
        <v>340.41666666666663</v>
      </c>
      <c r="G490" s="288">
        <v>335.83333333333326</v>
      </c>
      <c r="H490" s="288">
        <v>355.0333333333333</v>
      </c>
      <c r="I490" s="288">
        <v>359.61666666666667</v>
      </c>
      <c r="J490" s="288">
        <v>364.63333333333333</v>
      </c>
      <c r="K490" s="288">
        <v>354.6</v>
      </c>
      <c r="L490" s="288">
        <v>345</v>
      </c>
      <c r="M490" s="288">
        <v>3.9258899999999999</v>
      </c>
    </row>
    <row r="491" spans="1:13">
      <c r="A491" s="267">
        <v>483</v>
      </c>
      <c r="B491" s="244" t="s">
        <v>555</v>
      </c>
      <c r="C491" s="288">
        <v>2500.9499999999998</v>
      </c>
      <c r="D491" s="288">
        <v>2482.8333333333335</v>
      </c>
      <c r="E491" s="288">
        <v>2446.1166666666668</v>
      </c>
      <c r="F491" s="288">
        <v>2391.2833333333333</v>
      </c>
      <c r="G491" s="288">
        <v>2354.5666666666666</v>
      </c>
      <c r="H491" s="288">
        <v>2537.666666666667</v>
      </c>
      <c r="I491" s="288">
        <v>2574.3833333333332</v>
      </c>
      <c r="J491" s="288">
        <v>2629.2166666666672</v>
      </c>
      <c r="K491" s="288">
        <v>2519.5500000000002</v>
      </c>
      <c r="L491" s="288">
        <v>2428</v>
      </c>
      <c r="M491" s="288">
        <v>0.17762</v>
      </c>
    </row>
    <row r="492" spans="1:13">
      <c r="A492" s="267">
        <v>484</v>
      </c>
      <c r="B492" s="244" t="s">
        <v>199</v>
      </c>
      <c r="C492" s="288">
        <v>810.95</v>
      </c>
      <c r="D492" s="288">
        <v>815.83333333333337</v>
      </c>
      <c r="E492" s="288">
        <v>803.2166666666667</v>
      </c>
      <c r="F492" s="288">
        <v>795.48333333333335</v>
      </c>
      <c r="G492" s="288">
        <v>782.86666666666667</v>
      </c>
      <c r="H492" s="288">
        <v>823.56666666666672</v>
      </c>
      <c r="I492" s="288">
        <v>836.18333333333328</v>
      </c>
      <c r="J492" s="288">
        <v>843.91666666666674</v>
      </c>
      <c r="K492" s="288">
        <v>828.45</v>
      </c>
      <c r="L492" s="288">
        <v>808.1</v>
      </c>
      <c r="M492" s="288">
        <v>12.23847</v>
      </c>
    </row>
    <row r="493" spans="1:13">
      <c r="A493" s="267">
        <v>485</v>
      </c>
      <c r="B493" s="244" t="s">
        <v>557</v>
      </c>
      <c r="C493" s="288">
        <v>198.6</v>
      </c>
      <c r="D493" s="288">
        <v>197.93333333333331</v>
      </c>
      <c r="E493" s="288">
        <v>195.66666666666663</v>
      </c>
      <c r="F493" s="288">
        <v>192.73333333333332</v>
      </c>
      <c r="G493" s="288">
        <v>190.46666666666664</v>
      </c>
      <c r="H493" s="288">
        <v>200.86666666666662</v>
      </c>
      <c r="I493" s="288">
        <v>203.13333333333333</v>
      </c>
      <c r="J493" s="288">
        <v>206.06666666666661</v>
      </c>
      <c r="K493" s="288">
        <v>200.2</v>
      </c>
      <c r="L493" s="288">
        <v>195</v>
      </c>
      <c r="M493" s="288">
        <v>3.2015600000000002</v>
      </c>
    </row>
    <row r="494" spans="1:13">
      <c r="A494" s="267">
        <v>486</v>
      </c>
      <c r="B494" s="244" t="s">
        <v>558</v>
      </c>
      <c r="C494" s="288">
        <v>3767.45</v>
      </c>
      <c r="D494" s="288">
        <v>3781.85</v>
      </c>
      <c r="E494" s="288">
        <v>3712.6</v>
      </c>
      <c r="F494" s="288">
        <v>3657.75</v>
      </c>
      <c r="G494" s="288">
        <v>3588.5</v>
      </c>
      <c r="H494" s="288">
        <v>3836.7</v>
      </c>
      <c r="I494" s="288">
        <v>3905.95</v>
      </c>
      <c r="J494" s="288">
        <v>3960.7999999999997</v>
      </c>
      <c r="K494" s="288">
        <v>3851.1</v>
      </c>
      <c r="L494" s="288">
        <v>3727</v>
      </c>
      <c r="M494" s="288">
        <v>4.4470000000000003E-2</v>
      </c>
    </row>
    <row r="495" spans="1:13">
      <c r="A495" s="267">
        <v>487</v>
      </c>
      <c r="B495" s="244" t="s">
        <v>562</v>
      </c>
      <c r="C495" s="288">
        <v>1038.8</v>
      </c>
      <c r="D495" s="288">
        <v>1032.9333333333334</v>
      </c>
      <c r="E495" s="288">
        <v>1020.8666666666668</v>
      </c>
      <c r="F495" s="288">
        <v>1002.9333333333334</v>
      </c>
      <c r="G495" s="288">
        <v>990.86666666666679</v>
      </c>
      <c r="H495" s="288">
        <v>1050.8666666666668</v>
      </c>
      <c r="I495" s="288">
        <v>1062.9333333333334</v>
      </c>
      <c r="J495" s="288">
        <v>1080.8666666666668</v>
      </c>
      <c r="K495" s="288">
        <v>1045</v>
      </c>
      <c r="L495" s="288">
        <v>1015</v>
      </c>
      <c r="M495" s="288">
        <v>0.28098000000000001</v>
      </c>
    </row>
    <row r="496" spans="1:13">
      <c r="A496" s="267">
        <v>488</v>
      </c>
      <c r="B496" s="244" t="s">
        <v>566</v>
      </c>
      <c r="C496" s="288">
        <v>5670.9</v>
      </c>
      <c r="D496" s="288">
        <v>5733.6333333333341</v>
      </c>
      <c r="E496" s="288">
        <v>5587.2666666666682</v>
      </c>
      <c r="F496" s="288">
        <v>5503.6333333333341</v>
      </c>
      <c r="G496" s="288">
        <v>5357.2666666666682</v>
      </c>
      <c r="H496" s="288">
        <v>5817.2666666666682</v>
      </c>
      <c r="I496" s="288">
        <v>5963.633333333335</v>
      </c>
      <c r="J496" s="288">
        <v>6047.2666666666682</v>
      </c>
      <c r="K496" s="288">
        <v>5880</v>
      </c>
      <c r="L496" s="288">
        <v>5650</v>
      </c>
      <c r="M496" s="288">
        <v>2.3050000000000001E-2</v>
      </c>
    </row>
    <row r="497" spans="1:13">
      <c r="A497" s="267">
        <v>489</v>
      </c>
      <c r="B497" s="244" t="s">
        <v>567</v>
      </c>
      <c r="C497" s="288">
        <v>124.9</v>
      </c>
      <c r="D497" s="288">
        <v>126.06666666666666</v>
      </c>
      <c r="E497" s="288">
        <v>122.63333333333333</v>
      </c>
      <c r="F497" s="288">
        <v>120.36666666666666</v>
      </c>
      <c r="G497" s="288">
        <v>116.93333333333332</v>
      </c>
      <c r="H497" s="288">
        <v>128.33333333333331</v>
      </c>
      <c r="I497" s="288">
        <v>131.76666666666665</v>
      </c>
      <c r="J497" s="288">
        <v>134.03333333333333</v>
      </c>
      <c r="K497" s="288">
        <v>129.5</v>
      </c>
      <c r="L497" s="288">
        <v>123.8</v>
      </c>
      <c r="M497" s="288">
        <v>8.9230800000000006</v>
      </c>
    </row>
    <row r="498" spans="1:13">
      <c r="A498" s="267">
        <v>490</v>
      </c>
      <c r="B498" s="244" t="s">
        <v>568</v>
      </c>
      <c r="C498" s="288">
        <v>69.150000000000006</v>
      </c>
      <c r="D498" s="288">
        <v>69.5</v>
      </c>
      <c r="E498" s="288">
        <v>68.2</v>
      </c>
      <c r="F498" s="288">
        <v>67.25</v>
      </c>
      <c r="G498" s="288">
        <v>65.95</v>
      </c>
      <c r="H498" s="288">
        <v>70.45</v>
      </c>
      <c r="I498" s="288">
        <v>71.750000000000014</v>
      </c>
      <c r="J498" s="288">
        <v>72.7</v>
      </c>
      <c r="K498" s="288">
        <v>70.8</v>
      </c>
      <c r="L498" s="288">
        <v>68.55</v>
      </c>
      <c r="M498" s="288">
        <v>4.42279</v>
      </c>
    </row>
    <row r="499" spans="1:13">
      <c r="A499" s="267">
        <v>491</v>
      </c>
      <c r="B499" s="244" t="s">
        <v>2851</v>
      </c>
      <c r="C499" s="288">
        <v>430.8</v>
      </c>
      <c r="D499" s="288">
        <v>430.2833333333333</v>
      </c>
      <c r="E499" s="288">
        <v>422.06666666666661</v>
      </c>
      <c r="F499" s="288">
        <v>413.33333333333331</v>
      </c>
      <c r="G499" s="288">
        <v>405.11666666666662</v>
      </c>
      <c r="H499" s="288">
        <v>439.01666666666659</v>
      </c>
      <c r="I499" s="288">
        <v>447.23333333333329</v>
      </c>
      <c r="J499" s="288">
        <v>455.96666666666658</v>
      </c>
      <c r="K499" s="288">
        <v>438.5</v>
      </c>
      <c r="L499" s="288">
        <v>421.55</v>
      </c>
      <c r="M499" s="288">
        <v>1.84626</v>
      </c>
    </row>
    <row r="500" spans="1:13">
      <c r="A500" s="267">
        <v>492</v>
      </c>
      <c r="B500" s="244" t="s">
        <v>569</v>
      </c>
      <c r="C500" s="288">
        <v>2528</v>
      </c>
      <c r="D500" s="288">
        <v>2457.75</v>
      </c>
      <c r="E500" s="288">
        <v>2335.6</v>
      </c>
      <c r="F500" s="288">
        <v>2143.1999999999998</v>
      </c>
      <c r="G500" s="288">
        <v>2021.0499999999997</v>
      </c>
      <c r="H500" s="288">
        <v>2650.15</v>
      </c>
      <c r="I500" s="288">
        <v>2772.2999999999997</v>
      </c>
      <c r="J500" s="288">
        <v>2964.7000000000003</v>
      </c>
      <c r="K500" s="288">
        <v>2579.9</v>
      </c>
      <c r="L500" s="288">
        <v>2265.35</v>
      </c>
      <c r="M500" s="288">
        <v>8.5777699999999992</v>
      </c>
    </row>
    <row r="501" spans="1:13">
      <c r="A501" s="267">
        <v>493</v>
      </c>
      <c r="B501" s="244" t="s">
        <v>200</v>
      </c>
      <c r="C501" s="288">
        <v>382.2</v>
      </c>
      <c r="D501" s="288">
        <v>382.51666666666665</v>
      </c>
      <c r="E501" s="288">
        <v>378.33333333333331</v>
      </c>
      <c r="F501" s="288">
        <v>374.46666666666664</v>
      </c>
      <c r="G501" s="288">
        <v>370.2833333333333</v>
      </c>
      <c r="H501" s="288">
        <v>386.38333333333333</v>
      </c>
      <c r="I501" s="288">
        <v>390.56666666666672</v>
      </c>
      <c r="J501" s="288">
        <v>394.43333333333334</v>
      </c>
      <c r="K501" s="288">
        <v>386.7</v>
      </c>
      <c r="L501" s="288">
        <v>378.65</v>
      </c>
      <c r="M501" s="288">
        <v>122.40172</v>
      </c>
    </row>
    <row r="502" spans="1:13">
      <c r="A502" s="267">
        <v>494</v>
      </c>
      <c r="B502" s="244" t="s">
        <v>570</v>
      </c>
      <c r="C502" s="288">
        <v>490.4</v>
      </c>
      <c r="D502" s="288">
        <v>489.86666666666662</v>
      </c>
      <c r="E502" s="288">
        <v>483.53333333333325</v>
      </c>
      <c r="F502" s="288">
        <v>476.66666666666663</v>
      </c>
      <c r="G502" s="288">
        <v>470.33333333333326</v>
      </c>
      <c r="H502" s="288">
        <v>496.73333333333323</v>
      </c>
      <c r="I502" s="288">
        <v>503.06666666666661</v>
      </c>
      <c r="J502" s="288">
        <v>509.93333333333322</v>
      </c>
      <c r="K502" s="288">
        <v>496.2</v>
      </c>
      <c r="L502" s="288">
        <v>483</v>
      </c>
      <c r="M502" s="288">
        <v>4.5514900000000003</v>
      </c>
    </row>
    <row r="503" spans="1:13">
      <c r="A503" s="267">
        <v>495</v>
      </c>
      <c r="B503" s="244" t="s">
        <v>202</v>
      </c>
      <c r="C503" s="288">
        <v>217.3</v>
      </c>
      <c r="D503" s="288">
        <v>218.41666666666666</v>
      </c>
      <c r="E503" s="288">
        <v>214.38333333333333</v>
      </c>
      <c r="F503" s="288">
        <v>211.46666666666667</v>
      </c>
      <c r="G503" s="288">
        <v>207.43333333333334</v>
      </c>
      <c r="H503" s="288">
        <v>221.33333333333331</v>
      </c>
      <c r="I503" s="288">
        <v>225.36666666666667</v>
      </c>
      <c r="J503" s="288">
        <v>228.2833333333333</v>
      </c>
      <c r="K503" s="288">
        <v>222.45</v>
      </c>
      <c r="L503" s="288">
        <v>215.5</v>
      </c>
      <c r="M503" s="288">
        <v>143.03971999999999</v>
      </c>
    </row>
    <row r="504" spans="1:13">
      <c r="A504" s="267">
        <v>496</v>
      </c>
      <c r="B504" s="244" t="s">
        <v>571</v>
      </c>
      <c r="C504" s="288">
        <v>236.25</v>
      </c>
      <c r="D504" s="288">
        <v>236.85</v>
      </c>
      <c r="E504" s="288">
        <v>232.79999999999998</v>
      </c>
      <c r="F504" s="288">
        <v>229.35</v>
      </c>
      <c r="G504" s="288">
        <v>225.29999999999998</v>
      </c>
      <c r="H504" s="288">
        <v>240.29999999999998</v>
      </c>
      <c r="I504" s="288">
        <v>244.35</v>
      </c>
      <c r="J504" s="288">
        <v>247.79999999999998</v>
      </c>
      <c r="K504" s="288">
        <v>240.9</v>
      </c>
      <c r="L504" s="288">
        <v>233.4</v>
      </c>
      <c r="M504" s="288">
        <v>1.21153</v>
      </c>
    </row>
    <row r="505" spans="1:13">
      <c r="A505" s="267">
        <v>497</v>
      </c>
      <c r="B505" s="244" t="s">
        <v>572</v>
      </c>
      <c r="C505" s="288">
        <v>1947.6</v>
      </c>
      <c r="D505" s="288">
        <v>1947.8666666666668</v>
      </c>
      <c r="E505" s="288">
        <v>1885.7333333333336</v>
      </c>
      <c r="F505" s="288">
        <v>1823.8666666666668</v>
      </c>
      <c r="G505" s="288">
        <v>1761.7333333333336</v>
      </c>
      <c r="H505" s="288">
        <v>2009.7333333333336</v>
      </c>
      <c r="I505" s="288">
        <v>2071.8666666666668</v>
      </c>
      <c r="J505" s="288">
        <v>2133.7333333333336</v>
      </c>
      <c r="K505" s="288">
        <v>2010</v>
      </c>
      <c r="L505" s="288">
        <v>1886</v>
      </c>
      <c r="M505" s="288">
        <v>0.53381999999999996</v>
      </c>
    </row>
    <row r="506" spans="1:13">
      <c r="A506" s="267">
        <v>500</v>
      </c>
      <c r="B506" s="244"/>
      <c r="C506" s="288"/>
      <c r="D506" s="288"/>
      <c r="E506" s="288"/>
      <c r="F506" s="288"/>
      <c r="G506" s="288"/>
      <c r="H506" s="288"/>
      <c r="I506" s="288"/>
      <c r="J506" s="288"/>
      <c r="K506" s="288"/>
      <c r="L506" s="288"/>
      <c r="M506" s="288"/>
    </row>
    <row r="507" spans="1:13">
      <c r="A507" s="291"/>
    </row>
    <row r="508" spans="1:13">
      <c r="A508" s="5"/>
    </row>
    <row r="509" spans="1:13">
      <c r="A509" s="5"/>
    </row>
    <row r="510" spans="1:13">
      <c r="A510" s="5"/>
    </row>
    <row r="511" spans="1:13">
      <c r="A511" s="5"/>
    </row>
    <row r="513" spans="1:1">
      <c r="A513" s="293"/>
    </row>
    <row r="514" spans="1:1">
      <c r="A514" s="270"/>
    </row>
    <row r="515" spans="1:1">
      <c r="A515" s="293"/>
    </row>
    <row r="516" spans="1:1">
      <c r="A516" s="293"/>
    </row>
    <row r="517" spans="1:1">
      <c r="A517" s="294" t="s">
        <v>288</v>
      </c>
    </row>
    <row r="518" spans="1:1">
      <c r="A518" s="295" t="s">
        <v>203</v>
      </c>
    </row>
    <row r="519" spans="1:1">
      <c r="A519" s="295" t="s">
        <v>204</v>
      </c>
    </row>
    <row r="520" spans="1:1">
      <c r="A520" s="295" t="s">
        <v>205</v>
      </c>
    </row>
    <row r="521" spans="1:1">
      <c r="A521" s="295" t="s">
        <v>206</v>
      </c>
    </row>
    <row r="522" spans="1:1">
      <c r="A522" s="295" t="s">
        <v>207</v>
      </c>
    </row>
    <row r="523" spans="1:1">
      <c r="A523" s="296"/>
    </row>
    <row r="524" spans="1:1">
      <c r="A524" s="16"/>
    </row>
    <row r="525" spans="1:1">
      <c r="A525" s="16"/>
    </row>
    <row r="526" spans="1:1">
      <c r="A526" s="16"/>
    </row>
    <row r="527" spans="1:1">
      <c r="A527" s="16"/>
    </row>
    <row r="528" spans="1:1">
      <c r="A528" s="270" t="s">
        <v>208</v>
      </c>
    </row>
    <row r="529" spans="1:1">
      <c r="A529" s="293" t="s">
        <v>209</v>
      </c>
    </row>
    <row r="530" spans="1:1">
      <c r="A530" s="293" t="s">
        <v>210</v>
      </c>
    </row>
    <row r="531" spans="1:1">
      <c r="A531" s="293" t="s">
        <v>211</v>
      </c>
    </row>
    <row r="532" spans="1:1">
      <c r="A532" s="297" t="s">
        <v>212</v>
      </c>
    </row>
    <row r="533" spans="1:1">
      <c r="A533" s="297" t="s">
        <v>213</v>
      </c>
    </row>
    <row r="534" spans="1:1">
      <c r="A534" s="297" t="s">
        <v>214</v>
      </c>
    </row>
    <row r="535" spans="1:1">
      <c r="A535" s="297" t="s">
        <v>215</v>
      </c>
    </row>
    <row r="536" spans="1:1">
      <c r="A536" s="297" t="s">
        <v>216</v>
      </c>
    </row>
    <row r="537" spans="1:1">
      <c r="A537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E20" sqref="E2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670"/>
      <c r="B5" s="670"/>
      <c r="C5" s="671"/>
      <c r="D5" s="671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672" t="s">
        <v>574</v>
      </c>
      <c r="C7" s="672"/>
      <c r="D7" s="261">
        <f>Main!B10</f>
        <v>44193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44189</v>
      </c>
      <c r="B10" s="266">
        <v>511463</v>
      </c>
      <c r="C10" s="267" t="s">
        <v>3835</v>
      </c>
      <c r="D10" s="267" t="s">
        <v>3836</v>
      </c>
      <c r="E10" s="267" t="s">
        <v>583</v>
      </c>
      <c r="F10" s="380">
        <v>19589</v>
      </c>
      <c r="G10" s="266">
        <v>10.8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44189</v>
      </c>
      <c r="B11" s="266">
        <v>511463</v>
      </c>
      <c r="C11" s="267" t="s">
        <v>3835</v>
      </c>
      <c r="D11" s="267" t="s">
        <v>3836</v>
      </c>
      <c r="E11" s="267" t="s">
        <v>584</v>
      </c>
      <c r="F11" s="380">
        <v>52000</v>
      </c>
      <c r="G11" s="266">
        <v>10.5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44189</v>
      </c>
      <c r="B12" s="266">
        <v>540649</v>
      </c>
      <c r="C12" s="267" t="s">
        <v>975</v>
      </c>
      <c r="D12" s="267" t="s">
        <v>3837</v>
      </c>
      <c r="E12" s="267" t="s">
        <v>583</v>
      </c>
      <c r="F12" s="380">
        <v>214415</v>
      </c>
      <c r="G12" s="266">
        <v>207.96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44189</v>
      </c>
      <c r="B13" s="266">
        <v>540649</v>
      </c>
      <c r="C13" s="267" t="s">
        <v>975</v>
      </c>
      <c r="D13" s="267" t="s">
        <v>3837</v>
      </c>
      <c r="E13" s="267" t="s">
        <v>584</v>
      </c>
      <c r="F13" s="380">
        <v>3</v>
      </c>
      <c r="G13" s="266">
        <v>219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44189</v>
      </c>
      <c r="B14" s="266">
        <v>540649</v>
      </c>
      <c r="C14" s="267" t="s">
        <v>975</v>
      </c>
      <c r="D14" s="267" t="s">
        <v>3838</v>
      </c>
      <c r="E14" s="267" t="s">
        <v>584</v>
      </c>
      <c r="F14" s="380">
        <v>214412</v>
      </c>
      <c r="G14" s="266">
        <v>207.95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44189</v>
      </c>
      <c r="B15" s="266">
        <v>543253</v>
      </c>
      <c r="C15" s="267" t="s">
        <v>3839</v>
      </c>
      <c r="D15" s="267" t="s">
        <v>3840</v>
      </c>
      <c r="E15" s="267" t="s">
        <v>583</v>
      </c>
      <c r="F15" s="380">
        <v>416278</v>
      </c>
      <c r="G15" s="266">
        <v>576.70000000000005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44189</v>
      </c>
      <c r="B16" s="266">
        <v>543253</v>
      </c>
      <c r="C16" s="267" t="s">
        <v>3839</v>
      </c>
      <c r="D16" s="267" t="s">
        <v>3840</v>
      </c>
      <c r="E16" s="267" t="s">
        <v>584</v>
      </c>
      <c r="F16" s="380">
        <v>391557</v>
      </c>
      <c r="G16" s="266">
        <v>579.64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44189</v>
      </c>
      <c r="B17" s="266">
        <v>505700</v>
      </c>
      <c r="C17" s="267" t="s">
        <v>1275</v>
      </c>
      <c r="D17" s="267" t="s">
        <v>3841</v>
      </c>
      <c r="E17" s="267" t="s">
        <v>583</v>
      </c>
      <c r="F17" s="380">
        <v>991000</v>
      </c>
      <c r="G17" s="266">
        <v>37.1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44189</v>
      </c>
      <c r="B18" s="266">
        <v>505700</v>
      </c>
      <c r="C18" s="267" t="s">
        <v>1275</v>
      </c>
      <c r="D18" s="267" t="s">
        <v>3842</v>
      </c>
      <c r="E18" s="267" t="s">
        <v>584</v>
      </c>
      <c r="F18" s="380">
        <v>1529000</v>
      </c>
      <c r="G18" s="266">
        <v>37.28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44189</v>
      </c>
      <c r="B19" s="266">
        <v>540647</v>
      </c>
      <c r="C19" s="267" t="s">
        <v>3843</v>
      </c>
      <c r="D19" s="267" t="s">
        <v>3837</v>
      </c>
      <c r="E19" s="267" t="s">
        <v>583</v>
      </c>
      <c r="F19" s="380">
        <v>122475</v>
      </c>
      <c r="G19" s="266">
        <v>60.5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44189</v>
      </c>
      <c r="B20" s="266">
        <v>540647</v>
      </c>
      <c r="C20" s="267" t="s">
        <v>3843</v>
      </c>
      <c r="D20" s="267" t="s">
        <v>3838</v>
      </c>
      <c r="E20" s="267" t="s">
        <v>584</v>
      </c>
      <c r="F20" s="380">
        <v>122475</v>
      </c>
      <c r="G20" s="266">
        <v>60.5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44189</v>
      </c>
      <c r="B21" s="266">
        <v>532706</v>
      </c>
      <c r="C21" s="267" t="s">
        <v>420</v>
      </c>
      <c r="D21" s="267" t="s">
        <v>3844</v>
      </c>
      <c r="E21" s="267" t="s">
        <v>583</v>
      </c>
      <c r="F21" s="380">
        <v>1500000</v>
      </c>
      <c r="G21" s="266">
        <v>278.7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44189</v>
      </c>
      <c r="B22" s="266">
        <v>532706</v>
      </c>
      <c r="C22" s="267" t="s">
        <v>420</v>
      </c>
      <c r="D22" s="267" t="s">
        <v>3845</v>
      </c>
      <c r="E22" s="267" t="s">
        <v>584</v>
      </c>
      <c r="F22" s="380">
        <v>1500000</v>
      </c>
      <c r="G22" s="266">
        <v>278.7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44189</v>
      </c>
      <c r="B23" s="266">
        <v>542446</v>
      </c>
      <c r="C23" s="267" t="s">
        <v>3846</v>
      </c>
      <c r="D23" s="267" t="s">
        <v>3847</v>
      </c>
      <c r="E23" s="267" t="s">
        <v>584</v>
      </c>
      <c r="F23" s="380">
        <v>88400</v>
      </c>
      <c r="G23" s="266">
        <v>49.5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44189</v>
      </c>
      <c r="B24" s="266">
        <v>542446</v>
      </c>
      <c r="C24" s="267" t="s">
        <v>3846</v>
      </c>
      <c r="D24" s="267" t="s">
        <v>3848</v>
      </c>
      <c r="E24" s="267" t="s">
        <v>583</v>
      </c>
      <c r="F24" s="380">
        <v>91000</v>
      </c>
      <c r="G24" s="266">
        <v>49.5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44189</v>
      </c>
      <c r="B25" s="266">
        <v>531328</v>
      </c>
      <c r="C25" s="267" t="s">
        <v>3849</v>
      </c>
      <c r="D25" s="267" t="s">
        <v>3850</v>
      </c>
      <c r="E25" s="267" t="s">
        <v>584</v>
      </c>
      <c r="F25" s="380">
        <v>112500</v>
      </c>
      <c r="G25" s="266">
        <v>5.71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44189</v>
      </c>
      <c r="B26" s="266">
        <v>540650</v>
      </c>
      <c r="C26" s="267" t="s">
        <v>3851</v>
      </c>
      <c r="D26" s="267" t="s">
        <v>3837</v>
      </c>
      <c r="E26" s="267" t="s">
        <v>583</v>
      </c>
      <c r="F26" s="380">
        <v>154340</v>
      </c>
      <c r="G26" s="266">
        <v>116.28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44189</v>
      </c>
      <c r="B27" s="266">
        <v>540650</v>
      </c>
      <c r="C27" s="267" t="s">
        <v>3851</v>
      </c>
      <c r="D27" s="267" t="s">
        <v>3838</v>
      </c>
      <c r="E27" s="267" t="s">
        <v>584</v>
      </c>
      <c r="F27" s="380">
        <v>154340</v>
      </c>
      <c r="G27" s="266">
        <v>116.28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44189</v>
      </c>
      <c r="B28" s="266">
        <v>539767</v>
      </c>
      <c r="C28" s="267" t="s">
        <v>3800</v>
      </c>
      <c r="D28" s="267" t="s">
        <v>3852</v>
      </c>
      <c r="E28" s="267" t="s">
        <v>584</v>
      </c>
      <c r="F28" s="380">
        <v>21029</v>
      </c>
      <c r="G28" s="266">
        <v>23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44189</v>
      </c>
      <c r="B29" s="266">
        <v>539767</v>
      </c>
      <c r="C29" s="267" t="s">
        <v>3800</v>
      </c>
      <c r="D29" s="267" t="s">
        <v>3853</v>
      </c>
      <c r="E29" s="267" t="s">
        <v>584</v>
      </c>
      <c r="F29" s="380">
        <v>23349</v>
      </c>
      <c r="G29" s="266">
        <v>23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44189</v>
      </c>
      <c r="B30" s="266">
        <v>539767</v>
      </c>
      <c r="C30" s="267" t="s">
        <v>3800</v>
      </c>
      <c r="D30" s="267" t="s">
        <v>3801</v>
      </c>
      <c r="E30" s="267" t="s">
        <v>584</v>
      </c>
      <c r="F30" s="380">
        <v>39857</v>
      </c>
      <c r="G30" s="266">
        <v>22.99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44189</v>
      </c>
      <c r="B31" s="266">
        <v>539291</v>
      </c>
      <c r="C31" s="267" t="s">
        <v>3793</v>
      </c>
      <c r="D31" s="267" t="s">
        <v>3854</v>
      </c>
      <c r="E31" s="267" t="s">
        <v>583</v>
      </c>
      <c r="F31" s="380">
        <v>36000</v>
      </c>
      <c r="G31" s="266">
        <v>83.09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44189</v>
      </c>
      <c r="B32" s="266">
        <v>539291</v>
      </c>
      <c r="C32" s="267" t="s">
        <v>3793</v>
      </c>
      <c r="D32" s="267" t="s">
        <v>3802</v>
      </c>
      <c r="E32" s="267" t="s">
        <v>584</v>
      </c>
      <c r="F32" s="380">
        <v>88000</v>
      </c>
      <c r="G32" s="266">
        <v>82.97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44189</v>
      </c>
      <c r="B33" s="266">
        <v>509077</v>
      </c>
      <c r="C33" s="267" t="s">
        <v>2243</v>
      </c>
      <c r="D33" s="267" t="s">
        <v>3855</v>
      </c>
      <c r="E33" s="267" t="s">
        <v>583</v>
      </c>
      <c r="F33" s="380">
        <v>550000</v>
      </c>
      <c r="G33" s="266">
        <v>22.9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44189</v>
      </c>
      <c r="B34" s="266">
        <v>509077</v>
      </c>
      <c r="C34" s="267" t="s">
        <v>2243</v>
      </c>
      <c r="D34" s="267" t="s">
        <v>3856</v>
      </c>
      <c r="E34" s="267" t="s">
        <v>583</v>
      </c>
      <c r="F34" s="380">
        <v>3654646</v>
      </c>
      <c r="G34" s="266">
        <v>22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44189</v>
      </c>
      <c r="B35" s="266">
        <v>509077</v>
      </c>
      <c r="C35" s="267" t="s">
        <v>2243</v>
      </c>
      <c r="D35" s="267" t="s">
        <v>3857</v>
      </c>
      <c r="E35" s="267" t="s">
        <v>584</v>
      </c>
      <c r="F35" s="380">
        <v>4204646</v>
      </c>
      <c r="G35" s="266">
        <v>22.11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44189</v>
      </c>
      <c r="B36" s="266">
        <v>539526</v>
      </c>
      <c r="C36" s="267" t="s">
        <v>3745</v>
      </c>
      <c r="D36" s="267" t="s">
        <v>3858</v>
      </c>
      <c r="E36" s="267" t="s">
        <v>584</v>
      </c>
      <c r="F36" s="380">
        <v>1021000</v>
      </c>
      <c r="G36" s="266">
        <v>0.83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44189</v>
      </c>
      <c r="B37" s="266">
        <v>539526</v>
      </c>
      <c r="C37" s="267" t="s">
        <v>3745</v>
      </c>
      <c r="D37" s="267" t="s">
        <v>3859</v>
      </c>
      <c r="E37" s="267" t="s">
        <v>583</v>
      </c>
      <c r="F37" s="380">
        <v>900000</v>
      </c>
      <c r="G37" s="266">
        <v>0.84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44189</v>
      </c>
      <c r="B38" s="266">
        <v>539526</v>
      </c>
      <c r="C38" s="267" t="s">
        <v>3745</v>
      </c>
      <c r="D38" s="267" t="s">
        <v>3860</v>
      </c>
      <c r="E38" s="267" t="s">
        <v>584</v>
      </c>
      <c r="F38" s="380">
        <v>947100</v>
      </c>
      <c r="G38" s="266">
        <v>0.84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44189</v>
      </c>
      <c r="B39" s="266">
        <v>519367</v>
      </c>
      <c r="C39" s="267" t="s">
        <v>3861</v>
      </c>
      <c r="D39" s="267" t="s">
        <v>3862</v>
      </c>
      <c r="E39" s="267" t="s">
        <v>583</v>
      </c>
      <c r="F39" s="380">
        <v>1000</v>
      </c>
      <c r="G39" s="266">
        <v>138.19999999999999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44189</v>
      </c>
      <c r="B40" s="266">
        <v>500295</v>
      </c>
      <c r="C40" s="267" t="s">
        <v>198</v>
      </c>
      <c r="D40" s="267" t="s">
        <v>3863</v>
      </c>
      <c r="E40" s="267" t="s">
        <v>583</v>
      </c>
      <c r="F40" s="380">
        <v>111421000</v>
      </c>
      <c r="G40" s="266">
        <v>159.96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44189</v>
      </c>
      <c r="B41" s="266">
        <v>538732</v>
      </c>
      <c r="C41" s="267" t="s">
        <v>3813</v>
      </c>
      <c r="D41" s="267" t="s">
        <v>3864</v>
      </c>
      <c r="E41" s="267" t="s">
        <v>583</v>
      </c>
      <c r="F41" s="380">
        <v>600000</v>
      </c>
      <c r="G41" s="266">
        <v>16.97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44189</v>
      </c>
      <c r="B42" s="266">
        <v>538732</v>
      </c>
      <c r="C42" s="267" t="s">
        <v>3813</v>
      </c>
      <c r="D42" s="267" t="s">
        <v>3814</v>
      </c>
      <c r="E42" s="267" t="s">
        <v>584</v>
      </c>
      <c r="F42" s="380">
        <v>600000</v>
      </c>
      <c r="G42" s="266">
        <v>16.97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44189</v>
      </c>
      <c r="B43" s="266">
        <v>539222</v>
      </c>
      <c r="C43" s="267" t="s">
        <v>3865</v>
      </c>
      <c r="D43" s="267" t="s">
        <v>3866</v>
      </c>
      <c r="E43" s="267" t="s">
        <v>583</v>
      </c>
      <c r="F43" s="380">
        <v>30000</v>
      </c>
      <c r="G43" s="266">
        <v>39.71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44189</v>
      </c>
      <c r="B44" s="266" t="s">
        <v>838</v>
      </c>
      <c r="C44" s="267" t="s">
        <v>3867</v>
      </c>
      <c r="D44" s="267" t="s">
        <v>3819</v>
      </c>
      <c r="E44" s="267" t="s">
        <v>583</v>
      </c>
      <c r="F44" s="380">
        <v>129058</v>
      </c>
      <c r="G44" s="266">
        <v>14.76</v>
      </c>
      <c r="H44" s="344" t="s">
        <v>2952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44189</v>
      </c>
      <c r="B45" s="266" t="s">
        <v>914</v>
      </c>
      <c r="C45" s="267" t="s">
        <v>3868</v>
      </c>
      <c r="D45" s="267" t="s">
        <v>3869</v>
      </c>
      <c r="E45" s="267" t="s">
        <v>583</v>
      </c>
      <c r="F45" s="380">
        <v>317696</v>
      </c>
      <c r="G45" s="266">
        <v>156.31</v>
      </c>
      <c r="H45" s="344" t="s">
        <v>2952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44189</v>
      </c>
      <c r="B46" s="266" t="s">
        <v>3839</v>
      </c>
      <c r="C46" s="267" t="s">
        <v>3870</v>
      </c>
      <c r="D46" s="267" t="s">
        <v>3871</v>
      </c>
      <c r="E46" s="267" t="s">
        <v>583</v>
      </c>
      <c r="F46" s="380">
        <v>967088</v>
      </c>
      <c r="G46" s="266">
        <v>575.59</v>
      </c>
      <c r="H46" s="344" t="s">
        <v>2952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44189</v>
      </c>
      <c r="B47" s="266" t="s">
        <v>3839</v>
      </c>
      <c r="C47" s="267" t="s">
        <v>3870</v>
      </c>
      <c r="D47" s="267" t="s">
        <v>3872</v>
      </c>
      <c r="E47" s="267" t="s">
        <v>583</v>
      </c>
      <c r="F47" s="380">
        <v>450000</v>
      </c>
      <c r="G47" s="266">
        <v>500</v>
      </c>
      <c r="H47" s="344" t="s">
        <v>2952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44189</v>
      </c>
      <c r="B48" s="266" t="s">
        <v>3839</v>
      </c>
      <c r="C48" s="267" t="s">
        <v>3870</v>
      </c>
      <c r="D48" s="267" t="s">
        <v>3873</v>
      </c>
      <c r="E48" s="267" t="s">
        <v>583</v>
      </c>
      <c r="F48" s="380">
        <v>492865</v>
      </c>
      <c r="G48" s="266">
        <v>571.29</v>
      </c>
      <c r="H48" s="344" t="s">
        <v>2952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44189</v>
      </c>
      <c r="B49" s="266" t="s">
        <v>3839</v>
      </c>
      <c r="C49" s="267" t="s">
        <v>3870</v>
      </c>
      <c r="D49" s="267" t="s">
        <v>3821</v>
      </c>
      <c r="E49" s="267" t="s">
        <v>583</v>
      </c>
      <c r="F49" s="380">
        <v>1802723</v>
      </c>
      <c r="G49" s="266">
        <v>576.54999999999995</v>
      </c>
      <c r="H49" s="344" t="s">
        <v>2952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44189</v>
      </c>
      <c r="B50" s="266" t="s">
        <v>3839</v>
      </c>
      <c r="C50" s="267" t="s">
        <v>3870</v>
      </c>
      <c r="D50" s="267" t="s">
        <v>3815</v>
      </c>
      <c r="E50" s="267" t="s">
        <v>583</v>
      </c>
      <c r="F50" s="380">
        <v>604094</v>
      </c>
      <c r="G50" s="266">
        <v>594.04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44189</v>
      </c>
      <c r="B51" s="266" t="s">
        <v>3839</v>
      </c>
      <c r="C51" s="267" t="s">
        <v>3870</v>
      </c>
      <c r="D51" s="267" t="s">
        <v>3874</v>
      </c>
      <c r="E51" s="267" t="s">
        <v>583</v>
      </c>
      <c r="F51" s="380">
        <v>666000</v>
      </c>
      <c r="G51" s="266">
        <v>585.23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44189</v>
      </c>
      <c r="B52" s="266" t="s">
        <v>3839</v>
      </c>
      <c r="C52" s="267" t="s">
        <v>3870</v>
      </c>
      <c r="D52" s="267" t="s">
        <v>3875</v>
      </c>
      <c r="E52" s="267" t="s">
        <v>583</v>
      </c>
      <c r="F52" s="380">
        <v>360220</v>
      </c>
      <c r="G52" s="266">
        <v>576.19000000000005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44189</v>
      </c>
      <c r="B53" s="266" t="s">
        <v>3839</v>
      </c>
      <c r="C53" s="267" t="s">
        <v>3870</v>
      </c>
      <c r="D53" s="267" t="s">
        <v>3876</v>
      </c>
      <c r="E53" s="267" t="s">
        <v>583</v>
      </c>
      <c r="F53" s="380">
        <v>462020</v>
      </c>
      <c r="G53" s="266">
        <v>586.32000000000005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44189</v>
      </c>
      <c r="B54" s="266" t="s">
        <v>3839</v>
      </c>
      <c r="C54" s="267" t="s">
        <v>3870</v>
      </c>
      <c r="D54" s="267" t="s">
        <v>3877</v>
      </c>
      <c r="E54" s="267" t="s">
        <v>583</v>
      </c>
      <c r="F54" s="380">
        <v>1164726</v>
      </c>
      <c r="G54" s="266">
        <v>578.04999999999995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44189</v>
      </c>
      <c r="B55" s="266" t="s">
        <v>3839</v>
      </c>
      <c r="C55" s="267" t="s">
        <v>3870</v>
      </c>
      <c r="D55" s="267" t="s">
        <v>3878</v>
      </c>
      <c r="E55" s="267" t="s">
        <v>583</v>
      </c>
      <c r="F55" s="380">
        <v>460976</v>
      </c>
      <c r="G55" s="266">
        <v>575.25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44189</v>
      </c>
      <c r="B56" s="266" t="s">
        <v>3839</v>
      </c>
      <c r="C56" s="267" t="s">
        <v>3870</v>
      </c>
      <c r="D56" s="267" t="s">
        <v>3879</v>
      </c>
      <c r="E56" s="267" t="s">
        <v>583</v>
      </c>
      <c r="F56" s="380">
        <v>375833</v>
      </c>
      <c r="G56" s="266">
        <v>582.74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44189</v>
      </c>
      <c r="B57" s="266" t="s">
        <v>3839</v>
      </c>
      <c r="C57" s="267" t="s">
        <v>3870</v>
      </c>
      <c r="D57" s="267" t="s">
        <v>3880</v>
      </c>
      <c r="E57" s="267" t="s">
        <v>583</v>
      </c>
      <c r="F57" s="380">
        <v>354680</v>
      </c>
      <c r="G57" s="266">
        <v>576.39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44189</v>
      </c>
      <c r="B58" s="266" t="s">
        <v>3839</v>
      </c>
      <c r="C58" s="267" t="s">
        <v>3870</v>
      </c>
      <c r="D58" s="267" t="s">
        <v>3881</v>
      </c>
      <c r="E58" s="267" t="s">
        <v>583</v>
      </c>
      <c r="F58" s="380">
        <v>529150</v>
      </c>
      <c r="G58" s="266">
        <v>573.35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44189</v>
      </c>
      <c r="B59" s="266" t="s">
        <v>313</v>
      </c>
      <c r="C59" s="267" t="s">
        <v>3882</v>
      </c>
      <c r="D59" s="267" t="s">
        <v>3883</v>
      </c>
      <c r="E59" s="267" t="s">
        <v>583</v>
      </c>
      <c r="F59" s="380">
        <v>222565</v>
      </c>
      <c r="G59" s="266">
        <v>1012.48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44189</v>
      </c>
      <c r="B60" s="266" t="s">
        <v>1159</v>
      </c>
      <c r="C60" s="267" t="s">
        <v>3884</v>
      </c>
      <c r="D60" s="267" t="s">
        <v>3820</v>
      </c>
      <c r="E60" s="267" t="s">
        <v>583</v>
      </c>
      <c r="F60" s="380">
        <v>2340697</v>
      </c>
      <c r="G60" s="266">
        <v>37.6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44189</v>
      </c>
      <c r="B61" s="266" t="s">
        <v>3885</v>
      </c>
      <c r="C61" s="267" t="s">
        <v>3886</v>
      </c>
      <c r="D61" s="267" t="s">
        <v>3887</v>
      </c>
      <c r="E61" s="267" t="s">
        <v>583</v>
      </c>
      <c r="F61" s="380">
        <v>150000</v>
      </c>
      <c r="G61" s="266">
        <v>66.75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44189</v>
      </c>
      <c r="B62" s="266" t="s">
        <v>3888</v>
      </c>
      <c r="C62" s="267" t="s">
        <v>3889</v>
      </c>
      <c r="D62" s="267" t="s">
        <v>3820</v>
      </c>
      <c r="E62" s="267" t="s">
        <v>583</v>
      </c>
      <c r="F62" s="380">
        <v>52542</v>
      </c>
      <c r="G62" s="266">
        <v>63.8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44189</v>
      </c>
      <c r="B63" s="266" t="s">
        <v>3315</v>
      </c>
      <c r="C63" s="267" t="s">
        <v>3890</v>
      </c>
      <c r="D63" s="267" t="s">
        <v>3891</v>
      </c>
      <c r="E63" s="267" t="s">
        <v>583</v>
      </c>
      <c r="F63" s="380">
        <v>79403</v>
      </c>
      <c r="G63" s="266">
        <v>8.7100000000000009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44189</v>
      </c>
      <c r="B64" s="266" t="s">
        <v>2141</v>
      </c>
      <c r="C64" s="267" t="s">
        <v>3892</v>
      </c>
      <c r="D64" s="267" t="s">
        <v>3893</v>
      </c>
      <c r="E64" s="267" t="s">
        <v>583</v>
      </c>
      <c r="F64" s="380">
        <v>281284</v>
      </c>
      <c r="G64" s="266">
        <v>10.95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44189</v>
      </c>
      <c r="B65" s="266" t="s">
        <v>2159</v>
      </c>
      <c r="C65" s="267" t="s">
        <v>3894</v>
      </c>
      <c r="D65" s="267" t="s">
        <v>3895</v>
      </c>
      <c r="E65" s="267" t="s">
        <v>583</v>
      </c>
      <c r="F65" s="380">
        <v>3800000</v>
      </c>
      <c r="G65" s="266">
        <v>490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44189</v>
      </c>
      <c r="B66" s="266" t="s">
        <v>3475</v>
      </c>
      <c r="C66" s="267" t="s">
        <v>3896</v>
      </c>
      <c r="D66" s="267" t="s">
        <v>3897</v>
      </c>
      <c r="E66" s="267" t="s">
        <v>583</v>
      </c>
      <c r="F66" s="380">
        <v>95984</v>
      </c>
      <c r="G66" s="266">
        <v>43.09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44189</v>
      </c>
      <c r="B67" s="266" t="s">
        <v>3816</v>
      </c>
      <c r="C67" s="267" t="s">
        <v>3817</v>
      </c>
      <c r="D67" s="267" t="s">
        <v>3818</v>
      </c>
      <c r="E67" s="267" t="s">
        <v>583</v>
      </c>
      <c r="F67" s="380">
        <v>180000</v>
      </c>
      <c r="G67" s="266">
        <v>22.65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44189</v>
      </c>
      <c r="B68" s="266" t="s">
        <v>2243</v>
      </c>
      <c r="C68" s="267" t="s">
        <v>3898</v>
      </c>
      <c r="D68" s="267" t="s">
        <v>3899</v>
      </c>
      <c r="E68" s="267" t="s">
        <v>583</v>
      </c>
      <c r="F68" s="380">
        <v>253641</v>
      </c>
      <c r="G68" s="266">
        <v>23.74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44189</v>
      </c>
      <c r="B69" s="266" t="s">
        <v>3900</v>
      </c>
      <c r="C69" s="267" t="s">
        <v>3901</v>
      </c>
      <c r="D69" s="267" t="s">
        <v>3902</v>
      </c>
      <c r="E69" s="267" t="s">
        <v>583</v>
      </c>
      <c r="F69" s="380">
        <v>2350000</v>
      </c>
      <c r="G69" s="266">
        <v>0.27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44189</v>
      </c>
      <c r="B70" s="266" t="s">
        <v>2392</v>
      </c>
      <c r="C70" s="267" t="s">
        <v>3903</v>
      </c>
      <c r="D70" s="267" t="s">
        <v>3904</v>
      </c>
      <c r="E70" s="267" t="s">
        <v>583</v>
      </c>
      <c r="F70" s="380">
        <v>169000</v>
      </c>
      <c r="G70" s="266">
        <v>127.7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44189</v>
      </c>
      <c r="B71" s="266" t="s">
        <v>2433</v>
      </c>
      <c r="C71" s="267" t="s">
        <v>3905</v>
      </c>
      <c r="D71" s="267" t="s">
        <v>3906</v>
      </c>
      <c r="E71" s="267" t="s">
        <v>583</v>
      </c>
      <c r="F71" s="380">
        <v>616755</v>
      </c>
      <c r="G71" s="266">
        <v>112.07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44189</v>
      </c>
      <c r="B72" s="266" t="s">
        <v>3907</v>
      </c>
      <c r="C72" s="267" t="s">
        <v>3908</v>
      </c>
      <c r="D72" s="267" t="s">
        <v>3909</v>
      </c>
      <c r="E72" s="267" t="s">
        <v>583</v>
      </c>
      <c r="F72" s="380">
        <v>81600</v>
      </c>
      <c r="G72" s="266">
        <v>80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44189</v>
      </c>
      <c r="B73" s="266" t="s">
        <v>198</v>
      </c>
      <c r="C73" s="267" t="s">
        <v>3910</v>
      </c>
      <c r="D73" s="267" t="s">
        <v>3863</v>
      </c>
      <c r="E73" s="267" t="s">
        <v>583</v>
      </c>
      <c r="F73" s="380">
        <v>73579000</v>
      </c>
      <c r="G73" s="266">
        <v>159.91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44189</v>
      </c>
      <c r="B74" s="266" t="s">
        <v>2791</v>
      </c>
      <c r="C74" s="267" t="s">
        <v>3911</v>
      </c>
      <c r="D74" s="267" t="s">
        <v>3820</v>
      </c>
      <c r="E74" s="267" t="s">
        <v>583</v>
      </c>
      <c r="F74" s="380">
        <v>1798043</v>
      </c>
      <c r="G74" s="266">
        <v>4.16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44189</v>
      </c>
      <c r="B75" s="266" t="s">
        <v>2791</v>
      </c>
      <c r="C75" s="267" t="s">
        <v>3911</v>
      </c>
      <c r="D75" s="267" t="s">
        <v>3912</v>
      </c>
      <c r="E75" s="267" t="s">
        <v>583</v>
      </c>
      <c r="F75" s="380">
        <v>1663574</v>
      </c>
      <c r="G75" s="266">
        <v>4.45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44189</v>
      </c>
      <c r="B76" s="266" t="s">
        <v>2886</v>
      </c>
      <c r="C76" s="267" t="s">
        <v>3913</v>
      </c>
      <c r="D76" s="267" t="s">
        <v>3897</v>
      </c>
      <c r="E76" s="267" t="s">
        <v>583</v>
      </c>
      <c r="F76" s="380">
        <v>198225</v>
      </c>
      <c r="G76" s="266">
        <v>63.29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44189</v>
      </c>
      <c r="B77" s="266" t="s">
        <v>838</v>
      </c>
      <c r="C77" s="267" t="s">
        <v>3867</v>
      </c>
      <c r="D77" s="267" t="s">
        <v>3819</v>
      </c>
      <c r="E77" s="267" t="s">
        <v>584</v>
      </c>
      <c r="F77" s="380">
        <v>15898</v>
      </c>
      <c r="G77" s="266">
        <v>14.75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44189</v>
      </c>
      <c r="B78" s="266" t="s">
        <v>914</v>
      </c>
      <c r="C78" s="267" t="s">
        <v>3868</v>
      </c>
      <c r="D78" s="267" t="s">
        <v>3869</v>
      </c>
      <c r="E78" s="267" t="s">
        <v>584</v>
      </c>
      <c r="F78" s="380">
        <v>304420</v>
      </c>
      <c r="G78" s="266">
        <v>155.85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44189</v>
      </c>
      <c r="B79" s="266" t="s">
        <v>3839</v>
      </c>
      <c r="C79" s="267" t="s">
        <v>3870</v>
      </c>
      <c r="D79" s="267" t="s">
        <v>3876</v>
      </c>
      <c r="E79" s="267" t="s">
        <v>584</v>
      </c>
      <c r="F79" s="380">
        <v>422020</v>
      </c>
      <c r="G79" s="266">
        <v>586.28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44189</v>
      </c>
      <c r="B80" s="266" t="s">
        <v>3839</v>
      </c>
      <c r="C80" s="267" t="s">
        <v>3870</v>
      </c>
      <c r="D80" s="267" t="s">
        <v>3871</v>
      </c>
      <c r="E80" s="267" t="s">
        <v>584</v>
      </c>
      <c r="F80" s="380">
        <v>967088</v>
      </c>
      <c r="G80" s="266">
        <v>575.91999999999996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44189</v>
      </c>
      <c r="B81" s="266" t="s">
        <v>3839</v>
      </c>
      <c r="C81" s="267" t="s">
        <v>3870</v>
      </c>
      <c r="D81" s="267" t="s">
        <v>3873</v>
      </c>
      <c r="E81" s="267" t="s">
        <v>584</v>
      </c>
      <c r="F81" s="380">
        <v>492665</v>
      </c>
      <c r="G81" s="266">
        <v>573.98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44189</v>
      </c>
      <c r="B82" s="266" t="s">
        <v>3839</v>
      </c>
      <c r="C82" s="267" t="s">
        <v>3870</v>
      </c>
      <c r="D82" s="267" t="s">
        <v>3821</v>
      </c>
      <c r="E82" s="267" t="s">
        <v>584</v>
      </c>
      <c r="F82" s="380">
        <v>1802723</v>
      </c>
      <c r="G82" s="266">
        <v>576.91999999999996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44189</v>
      </c>
      <c r="B83" s="266" t="s">
        <v>3839</v>
      </c>
      <c r="C83" s="267" t="s">
        <v>3870</v>
      </c>
      <c r="D83" s="267" t="s">
        <v>3815</v>
      </c>
      <c r="E83" s="267" t="s">
        <v>584</v>
      </c>
      <c r="F83" s="380">
        <v>612567</v>
      </c>
      <c r="G83" s="266">
        <v>595.34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44189</v>
      </c>
      <c r="B84" s="266" t="s">
        <v>3839</v>
      </c>
      <c r="C84" s="267" t="s">
        <v>3870</v>
      </c>
      <c r="D84" s="267" t="s">
        <v>3874</v>
      </c>
      <c r="E84" s="267" t="s">
        <v>584</v>
      </c>
      <c r="F84" s="380">
        <v>534000</v>
      </c>
      <c r="G84" s="266">
        <v>583.01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44189</v>
      </c>
      <c r="B85" s="266" t="s">
        <v>3839</v>
      </c>
      <c r="C85" s="267" t="s">
        <v>3870</v>
      </c>
      <c r="D85" s="267" t="s">
        <v>3875</v>
      </c>
      <c r="E85" s="267" t="s">
        <v>584</v>
      </c>
      <c r="F85" s="380">
        <v>360220</v>
      </c>
      <c r="G85" s="266">
        <v>576.42999999999995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44189</v>
      </c>
      <c r="B86" s="266" t="s">
        <v>3839</v>
      </c>
      <c r="C86" s="267" t="s">
        <v>3870</v>
      </c>
      <c r="D86" s="267" t="s">
        <v>3872</v>
      </c>
      <c r="E86" s="267" t="s">
        <v>584</v>
      </c>
      <c r="F86" s="380">
        <v>200000</v>
      </c>
      <c r="G86" s="266">
        <v>600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44189</v>
      </c>
      <c r="B87" s="266" t="s">
        <v>3839</v>
      </c>
      <c r="C87" s="267" t="s">
        <v>3870</v>
      </c>
      <c r="D87" s="267" t="s">
        <v>3877</v>
      </c>
      <c r="E87" s="267" t="s">
        <v>584</v>
      </c>
      <c r="F87" s="380">
        <v>1164726</v>
      </c>
      <c r="G87" s="266">
        <v>578.58000000000004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44189</v>
      </c>
      <c r="B88" s="266" t="s">
        <v>3839</v>
      </c>
      <c r="C88" s="267" t="s">
        <v>3870</v>
      </c>
      <c r="D88" s="267" t="s">
        <v>3878</v>
      </c>
      <c r="E88" s="267" t="s">
        <v>584</v>
      </c>
      <c r="F88" s="380">
        <v>450976</v>
      </c>
      <c r="G88" s="266">
        <v>576.07000000000005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44189</v>
      </c>
      <c r="B89" s="266" t="s">
        <v>3839</v>
      </c>
      <c r="C89" s="267" t="s">
        <v>3870</v>
      </c>
      <c r="D89" s="267" t="s">
        <v>3879</v>
      </c>
      <c r="E89" s="267" t="s">
        <v>584</v>
      </c>
      <c r="F89" s="380">
        <v>369272</v>
      </c>
      <c r="G89" s="266">
        <v>584.79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44189</v>
      </c>
      <c r="B90" s="266" t="s">
        <v>3839</v>
      </c>
      <c r="C90" s="267" t="s">
        <v>3870</v>
      </c>
      <c r="D90" s="267" t="s">
        <v>3880</v>
      </c>
      <c r="E90" s="267" t="s">
        <v>584</v>
      </c>
      <c r="F90" s="380">
        <v>355890</v>
      </c>
      <c r="G90" s="266">
        <v>576.83000000000004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44189</v>
      </c>
      <c r="B91" s="266" t="s">
        <v>3839</v>
      </c>
      <c r="C91" s="267" t="s">
        <v>3870</v>
      </c>
      <c r="D91" s="267" t="s">
        <v>3881</v>
      </c>
      <c r="E91" s="267" t="s">
        <v>584</v>
      </c>
      <c r="F91" s="380">
        <v>544422</v>
      </c>
      <c r="G91" s="266">
        <v>573.95000000000005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A92" s="243">
        <v>44189</v>
      </c>
      <c r="B92" s="266" t="s">
        <v>313</v>
      </c>
      <c r="C92" s="267" t="s">
        <v>3882</v>
      </c>
      <c r="D92" s="267" t="s">
        <v>3883</v>
      </c>
      <c r="E92" s="267" t="s">
        <v>584</v>
      </c>
      <c r="F92" s="380">
        <v>222565</v>
      </c>
      <c r="G92" s="266">
        <v>1013.59</v>
      </c>
      <c r="H92" s="344" t="s">
        <v>2952</v>
      </c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A93" s="243">
        <v>44189</v>
      </c>
      <c r="B93" s="266" t="s">
        <v>1159</v>
      </c>
      <c r="C93" s="267" t="s">
        <v>3884</v>
      </c>
      <c r="D93" s="267" t="s">
        <v>3820</v>
      </c>
      <c r="E93" s="267" t="s">
        <v>584</v>
      </c>
      <c r="F93" s="380">
        <v>1064049</v>
      </c>
      <c r="G93" s="266">
        <v>36.97</v>
      </c>
      <c r="H93" s="344" t="s">
        <v>2952</v>
      </c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A94" s="243">
        <v>44189</v>
      </c>
      <c r="B94" s="266" t="s">
        <v>3885</v>
      </c>
      <c r="C94" s="267" t="s">
        <v>3886</v>
      </c>
      <c r="D94" s="267" t="s">
        <v>3914</v>
      </c>
      <c r="E94" s="267" t="s">
        <v>584</v>
      </c>
      <c r="F94" s="380">
        <v>110000</v>
      </c>
      <c r="G94" s="266">
        <v>66.75</v>
      </c>
      <c r="H94" s="344" t="s">
        <v>2952</v>
      </c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A95" s="243">
        <v>44189</v>
      </c>
      <c r="B95" s="266" t="s">
        <v>3277</v>
      </c>
      <c r="C95" s="267" t="s">
        <v>3915</v>
      </c>
      <c r="D95" s="267" t="s">
        <v>3916</v>
      </c>
      <c r="E95" s="267" t="s">
        <v>584</v>
      </c>
      <c r="F95" s="380">
        <v>53368</v>
      </c>
      <c r="G95" s="266">
        <v>121.79</v>
      </c>
      <c r="H95" s="344" t="s">
        <v>2952</v>
      </c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A96" s="243">
        <v>44189</v>
      </c>
      <c r="B96" s="266" t="s">
        <v>1777</v>
      </c>
      <c r="C96" s="267" t="s">
        <v>3917</v>
      </c>
      <c r="D96" s="267" t="s">
        <v>3918</v>
      </c>
      <c r="E96" s="267" t="s">
        <v>584</v>
      </c>
      <c r="F96" s="380">
        <v>1000000</v>
      </c>
      <c r="G96" s="266">
        <v>71.03</v>
      </c>
      <c r="H96" s="344" t="s">
        <v>2952</v>
      </c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1:35">
      <c r="A97" s="243">
        <v>44189</v>
      </c>
      <c r="B97" s="266" t="s">
        <v>3315</v>
      </c>
      <c r="C97" s="267" t="s">
        <v>3890</v>
      </c>
      <c r="D97" s="267" t="s">
        <v>3891</v>
      </c>
      <c r="E97" s="267" t="s">
        <v>584</v>
      </c>
      <c r="F97" s="380">
        <v>33638</v>
      </c>
      <c r="G97" s="266">
        <v>8.68</v>
      </c>
      <c r="H97" s="344" t="s">
        <v>2952</v>
      </c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1:35">
      <c r="A98" s="243">
        <v>44189</v>
      </c>
      <c r="B98" s="266" t="s">
        <v>3315</v>
      </c>
      <c r="C98" s="267" t="s">
        <v>3890</v>
      </c>
      <c r="D98" s="267" t="s">
        <v>3919</v>
      </c>
      <c r="E98" s="267" t="s">
        <v>584</v>
      </c>
      <c r="F98" s="380">
        <v>120000</v>
      </c>
      <c r="G98" s="266">
        <v>8.5</v>
      </c>
      <c r="H98" s="344" t="s">
        <v>2952</v>
      </c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1:35">
      <c r="A99" s="243">
        <v>44189</v>
      </c>
      <c r="B99" s="266" t="s">
        <v>2141</v>
      </c>
      <c r="C99" s="267" t="s">
        <v>3892</v>
      </c>
      <c r="D99" s="267" t="s">
        <v>3920</v>
      </c>
      <c r="E99" s="267" t="s">
        <v>584</v>
      </c>
      <c r="F99" s="380">
        <v>279184</v>
      </c>
      <c r="G99" s="266">
        <v>10.95</v>
      </c>
      <c r="H99" s="344" t="s">
        <v>2952</v>
      </c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1:35">
      <c r="A100" s="243">
        <v>44189</v>
      </c>
      <c r="B100" s="266" t="s">
        <v>2159</v>
      </c>
      <c r="C100" s="267" t="s">
        <v>3894</v>
      </c>
      <c r="D100" s="267" t="s">
        <v>3921</v>
      </c>
      <c r="E100" s="267" t="s">
        <v>584</v>
      </c>
      <c r="F100" s="380">
        <v>290786</v>
      </c>
      <c r="G100" s="266">
        <v>490.01</v>
      </c>
      <c r="H100" s="344" t="s">
        <v>2952</v>
      </c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1:35">
      <c r="A101" s="243">
        <v>44189</v>
      </c>
      <c r="B101" s="266" t="s">
        <v>2159</v>
      </c>
      <c r="C101" s="267" t="s">
        <v>3894</v>
      </c>
      <c r="D101" s="267" t="s">
        <v>3922</v>
      </c>
      <c r="E101" s="267" t="s">
        <v>584</v>
      </c>
      <c r="F101" s="380">
        <v>1500000</v>
      </c>
      <c r="G101" s="266">
        <v>490</v>
      </c>
      <c r="H101" s="344" t="s">
        <v>2952</v>
      </c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1:35">
      <c r="A102" s="243">
        <v>44189</v>
      </c>
      <c r="B102" s="266" t="s">
        <v>2159</v>
      </c>
      <c r="C102" s="267" t="s">
        <v>3894</v>
      </c>
      <c r="D102" s="267" t="s">
        <v>3923</v>
      </c>
      <c r="E102" s="267" t="s">
        <v>584</v>
      </c>
      <c r="F102" s="380">
        <v>800000</v>
      </c>
      <c r="G102" s="266">
        <v>490</v>
      </c>
      <c r="H102" s="344" t="s">
        <v>2952</v>
      </c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1:35">
      <c r="A103" s="243">
        <v>44189</v>
      </c>
      <c r="B103" s="266" t="s">
        <v>2159</v>
      </c>
      <c r="C103" s="267" t="s">
        <v>3894</v>
      </c>
      <c r="D103" s="267" t="s">
        <v>3924</v>
      </c>
      <c r="E103" s="267" t="s">
        <v>584</v>
      </c>
      <c r="F103" s="380">
        <v>1100000</v>
      </c>
      <c r="G103" s="266">
        <v>490</v>
      </c>
      <c r="H103" s="344" t="s">
        <v>2952</v>
      </c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1:35">
      <c r="A104" s="243">
        <v>44189</v>
      </c>
      <c r="B104" s="266" t="s">
        <v>3475</v>
      </c>
      <c r="C104" s="267" t="s">
        <v>3896</v>
      </c>
      <c r="D104" s="267" t="s">
        <v>3925</v>
      </c>
      <c r="E104" s="267" t="s">
        <v>584</v>
      </c>
      <c r="F104" s="380">
        <v>95984</v>
      </c>
      <c r="G104" s="266">
        <v>43.09</v>
      </c>
      <c r="H104" s="344" t="s">
        <v>2952</v>
      </c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1:35">
      <c r="A105" s="243">
        <v>44189</v>
      </c>
      <c r="B105" s="266" t="s">
        <v>3816</v>
      </c>
      <c r="C105" s="267" t="s">
        <v>3817</v>
      </c>
      <c r="D105" s="267" t="s">
        <v>3926</v>
      </c>
      <c r="E105" s="267" t="s">
        <v>584</v>
      </c>
      <c r="F105" s="380">
        <v>120000</v>
      </c>
      <c r="G105" s="266">
        <v>22.73</v>
      </c>
      <c r="H105" s="344" t="s">
        <v>2952</v>
      </c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1:35">
      <c r="A106" s="243">
        <v>44189</v>
      </c>
      <c r="B106" s="266" t="s">
        <v>2243</v>
      </c>
      <c r="C106" s="267" t="s">
        <v>3898</v>
      </c>
      <c r="D106" s="267" t="s">
        <v>3857</v>
      </c>
      <c r="E106" s="267" t="s">
        <v>584</v>
      </c>
      <c r="F106" s="380">
        <v>253641</v>
      </c>
      <c r="G106" s="266">
        <v>23.67</v>
      </c>
      <c r="H106" s="344" t="s">
        <v>2952</v>
      </c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1:35">
      <c r="A107" s="243">
        <v>44189</v>
      </c>
      <c r="B107" s="266" t="s">
        <v>2392</v>
      </c>
      <c r="C107" s="267" t="s">
        <v>3903</v>
      </c>
      <c r="D107" s="267" t="s">
        <v>3927</v>
      </c>
      <c r="E107" s="267" t="s">
        <v>584</v>
      </c>
      <c r="F107" s="380">
        <v>169000</v>
      </c>
      <c r="G107" s="266">
        <v>127.7</v>
      </c>
      <c r="H107" s="344" t="s">
        <v>2952</v>
      </c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1:35">
      <c r="A108" s="243">
        <v>44189</v>
      </c>
      <c r="B108" s="266" t="s">
        <v>2433</v>
      </c>
      <c r="C108" s="267" t="s">
        <v>3905</v>
      </c>
      <c r="D108" s="267" t="s">
        <v>3906</v>
      </c>
      <c r="E108" s="267" t="s">
        <v>584</v>
      </c>
      <c r="F108" s="380">
        <v>616223</v>
      </c>
      <c r="G108" s="266">
        <v>112.16</v>
      </c>
      <c r="H108" s="344" t="s">
        <v>2952</v>
      </c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1:35">
      <c r="A109" s="243">
        <v>44189</v>
      </c>
      <c r="B109" s="266" t="s">
        <v>2791</v>
      </c>
      <c r="C109" s="267" t="s">
        <v>3911</v>
      </c>
      <c r="D109" s="267" t="s">
        <v>3820</v>
      </c>
      <c r="E109" s="267" t="s">
        <v>584</v>
      </c>
      <c r="F109" s="380">
        <v>2938346</v>
      </c>
      <c r="G109" s="266">
        <v>4.0999999999999996</v>
      </c>
      <c r="H109" s="344" t="s">
        <v>2952</v>
      </c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1:35">
      <c r="A110" s="243">
        <v>44189</v>
      </c>
      <c r="B110" s="266" t="s">
        <v>2886</v>
      </c>
      <c r="C110" s="267" t="s">
        <v>3913</v>
      </c>
      <c r="D110" s="267" t="s">
        <v>3925</v>
      </c>
      <c r="E110" s="267" t="s">
        <v>584</v>
      </c>
      <c r="F110" s="380">
        <v>198225</v>
      </c>
      <c r="G110" s="266">
        <v>63.29</v>
      </c>
      <c r="H110" s="344" t="s">
        <v>2952</v>
      </c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1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1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344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8"/>
  <sheetViews>
    <sheetView zoomScale="83" zoomScaleNormal="70" workbookViewId="0">
      <selection activeCell="B8" sqref="B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44193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05" customFormat="1" ht="14.25">
      <c r="A10" s="507">
        <v>1</v>
      </c>
      <c r="B10" s="508">
        <v>44110</v>
      </c>
      <c r="C10" s="509"/>
      <c r="D10" s="510" t="s">
        <v>142</v>
      </c>
      <c r="E10" s="511" t="s">
        <v>600</v>
      </c>
      <c r="F10" s="493">
        <v>6890</v>
      </c>
      <c r="G10" s="511">
        <v>6600</v>
      </c>
      <c r="H10" s="511">
        <v>7320</v>
      </c>
      <c r="I10" s="512">
        <v>7450</v>
      </c>
      <c r="J10" s="474" t="s">
        <v>3659</v>
      </c>
      <c r="K10" s="474">
        <f t="shared" ref="K10" si="0">H10-F10</f>
        <v>430</v>
      </c>
      <c r="L10" s="475">
        <f t="shared" ref="L10" si="1">(F10*-0.8)/100</f>
        <v>-55.12</v>
      </c>
      <c r="M10" s="476">
        <f t="shared" ref="M10" si="2">(K10+L10)/F10</f>
        <v>5.4409288824383166E-2</v>
      </c>
      <c r="N10" s="495" t="s">
        <v>599</v>
      </c>
      <c r="O10" s="477">
        <v>44168</v>
      </c>
      <c r="Q10" s="406"/>
      <c r="R10" s="407" t="s">
        <v>3633</v>
      </c>
      <c r="S10" s="406"/>
      <c r="T10" s="406"/>
      <c r="U10" s="406"/>
      <c r="V10" s="406"/>
      <c r="W10" s="406"/>
      <c r="X10" s="406"/>
      <c r="Y10" s="406"/>
      <c r="Z10" s="406"/>
      <c r="AA10" s="406"/>
      <c r="AB10" s="406"/>
    </row>
    <row r="11" spans="1:28" s="5" customFormat="1" ht="14.25">
      <c r="A11" s="507">
        <v>2</v>
      </c>
      <c r="B11" s="508">
        <v>44153</v>
      </c>
      <c r="C11" s="509"/>
      <c r="D11" s="510" t="s">
        <v>116</v>
      </c>
      <c r="E11" s="511" t="s">
        <v>600</v>
      </c>
      <c r="F11" s="493">
        <v>2137.5</v>
      </c>
      <c r="G11" s="511">
        <v>2000</v>
      </c>
      <c r="H11" s="511">
        <v>2267.5</v>
      </c>
      <c r="I11" s="512" t="s">
        <v>3642</v>
      </c>
      <c r="J11" s="553" t="s">
        <v>3709</v>
      </c>
      <c r="K11" s="553">
        <f t="shared" ref="K11:K12" si="3">H11-F11</f>
        <v>130</v>
      </c>
      <c r="L11" s="475">
        <f t="shared" ref="L11:L12" si="4">(F11*-0.8)/100</f>
        <v>-17.100000000000001</v>
      </c>
      <c r="M11" s="476">
        <f t="shared" ref="M11:M12" si="5">(K11+L11)/F11</f>
        <v>5.2818713450292397E-2</v>
      </c>
      <c r="N11" s="495" t="s">
        <v>599</v>
      </c>
      <c r="O11" s="477">
        <v>44174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07">
        <v>3</v>
      </c>
      <c r="B12" s="508">
        <v>44154</v>
      </c>
      <c r="C12" s="509"/>
      <c r="D12" s="510" t="s">
        <v>472</v>
      </c>
      <c r="E12" s="511" t="s">
        <v>600</v>
      </c>
      <c r="F12" s="493">
        <v>1630</v>
      </c>
      <c r="G12" s="511">
        <v>1515</v>
      </c>
      <c r="H12" s="511">
        <v>1712.5</v>
      </c>
      <c r="I12" s="512" t="s">
        <v>3643</v>
      </c>
      <c r="J12" s="581" t="s">
        <v>3746</v>
      </c>
      <c r="K12" s="581">
        <f t="shared" si="3"/>
        <v>82.5</v>
      </c>
      <c r="L12" s="475">
        <f t="shared" si="4"/>
        <v>-13.04</v>
      </c>
      <c r="M12" s="476">
        <f t="shared" si="5"/>
        <v>4.2613496932515343E-2</v>
      </c>
      <c r="N12" s="495" t="s">
        <v>599</v>
      </c>
      <c r="O12" s="477">
        <v>44181</v>
      </c>
      <c r="P12" s="405"/>
      <c r="Q12" s="64"/>
      <c r="R12" s="340" t="s">
        <v>602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7">
        <v>4</v>
      </c>
      <c r="B13" s="508">
        <v>44154</v>
      </c>
      <c r="C13" s="509"/>
      <c r="D13" s="510" t="s">
        <v>252</v>
      </c>
      <c r="E13" s="511" t="s">
        <v>600</v>
      </c>
      <c r="F13" s="493">
        <v>2450</v>
      </c>
      <c r="G13" s="511">
        <v>2300</v>
      </c>
      <c r="H13" s="493">
        <v>2605</v>
      </c>
      <c r="I13" s="512">
        <v>2750</v>
      </c>
      <c r="J13" s="530" t="s">
        <v>3680</v>
      </c>
      <c r="K13" s="527">
        <f t="shared" ref="K13:K14" si="6">H13-F13</f>
        <v>155</v>
      </c>
      <c r="L13" s="475">
        <f t="shared" ref="L13:L14" si="7">(F13*-0.8)/100</f>
        <v>-19.600000000000001</v>
      </c>
      <c r="M13" s="476">
        <f t="shared" ref="M13:M14" si="8">(K13+L13)/F13</f>
        <v>5.5265306122448982E-2</v>
      </c>
      <c r="N13" s="495" t="s">
        <v>599</v>
      </c>
      <c r="O13" s="477">
        <v>44169</v>
      </c>
      <c r="P13" s="405"/>
      <c r="Q13" s="64"/>
      <c r="R13" s="340" t="s">
        <v>3186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7">
        <v>5</v>
      </c>
      <c r="B14" s="508">
        <v>44167</v>
      </c>
      <c r="C14" s="509"/>
      <c r="D14" s="510" t="s">
        <v>98</v>
      </c>
      <c r="E14" s="511" t="s">
        <v>600</v>
      </c>
      <c r="F14" s="493">
        <v>181</v>
      </c>
      <c r="G14" s="511">
        <v>167</v>
      </c>
      <c r="H14" s="493">
        <v>194</v>
      </c>
      <c r="I14" s="512" t="s">
        <v>3653</v>
      </c>
      <c r="J14" s="536" t="s">
        <v>3695</v>
      </c>
      <c r="K14" s="536">
        <f t="shared" si="6"/>
        <v>13</v>
      </c>
      <c r="L14" s="475">
        <f t="shared" si="7"/>
        <v>-1.4480000000000002</v>
      </c>
      <c r="M14" s="476">
        <f t="shared" si="8"/>
        <v>6.3823204419889507E-2</v>
      </c>
      <c r="N14" s="495" t="s">
        <v>599</v>
      </c>
      <c r="O14" s="477">
        <v>44173</v>
      </c>
      <c r="P14" s="405"/>
      <c r="Q14" s="64"/>
      <c r="R14" s="340" t="s">
        <v>602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57">
        <v>6</v>
      </c>
      <c r="B15" s="558">
        <v>44175</v>
      </c>
      <c r="C15" s="559"/>
      <c r="D15" s="560" t="s">
        <v>2931</v>
      </c>
      <c r="E15" s="561" t="s">
        <v>600</v>
      </c>
      <c r="F15" s="577">
        <v>1427.5</v>
      </c>
      <c r="G15" s="562">
        <v>1330</v>
      </c>
      <c r="H15" s="577">
        <v>1500</v>
      </c>
      <c r="I15" s="563" t="s">
        <v>3715</v>
      </c>
      <c r="J15" s="564" t="s">
        <v>3716</v>
      </c>
      <c r="K15" s="564">
        <f t="shared" ref="K15:K16" si="9">H15-F15</f>
        <v>72.5</v>
      </c>
      <c r="L15" s="565">
        <f>(F15*-0.07)/100</f>
        <v>-0.99925000000000008</v>
      </c>
      <c r="M15" s="566">
        <f t="shared" ref="M15:M16" si="10">(K15+L15)/F15</f>
        <v>5.008809106830122E-2</v>
      </c>
      <c r="N15" s="567" t="s">
        <v>599</v>
      </c>
      <c r="O15" s="568">
        <v>44175</v>
      </c>
      <c r="P15" s="405"/>
      <c r="Q15" s="64"/>
      <c r="R15" s="340" t="s">
        <v>602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557">
        <v>7</v>
      </c>
      <c r="B16" s="558">
        <v>44175</v>
      </c>
      <c r="C16" s="559"/>
      <c r="D16" s="560" t="s">
        <v>128</v>
      </c>
      <c r="E16" s="561" t="s">
        <v>600</v>
      </c>
      <c r="F16" s="577">
        <v>210</v>
      </c>
      <c r="G16" s="562">
        <v>197</v>
      </c>
      <c r="H16" s="577">
        <v>218.5</v>
      </c>
      <c r="I16" s="563" t="s">
        <v>3723</v>
      </c>
      <c r="J16" s="564" t="s">
        <v>3739</v>
      </c>
      <c r="K16" s="564">
        <f t="shared" si="9"/>
        <v>8.5</v>
      </c>
      <c r="L16" s="565">
        <f t="shared" ref="L16" si="11">(F16*-0.8)/100</f>
        <v>-1.68</v>
      </c>
      <c r="M16" s="566">
        <f t="shared" si="10"/>
        <v>3.2476190476190478E-2</v>
      </c>
      <c r="N16" s="567" t="s">
        <v>599</v>
      </c>
      <c r="O16" s="576">
        <v>44179</v>
      </c>
      <c r="P16" s="405"/>
      <c r="Q16" s="64"/>
      <c r="R16" s="340" t="s">
        <v>602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507">
        <v>8</v>
      </c>
      <c r="B17" s="508">
        <v>44176</v>
      </c>
      <c r="C17" s="602"/>
      <c r="D17" s="603" t="s">
        <v>569</v>
      </c>
      <c r="E17" s="511" t="s">
        <v>600</v>
      </c>
      <c r="F17" s="493">
        <v>2072.5</v>
      </c>
      <c r="G17" s="604">
        <v>1940</v>
      </c>
      <c r="H17" s="493">
        <v>2212.5</v>
      </c>
      <c r="I17" s="512" t="s">
        <v>3730</v>
      </c>
      <c r="J17" s="599" t="s">
        <v>727</v>
      </c>
      <c r="K17" s="599">
        <f t="shared" ref="K17" si="12">H17-F17</f>
        <v>140</v>
      </c>
      <c r="L17" s="475">
        <f t="shared" ref="L17" si="13">(F17*-0.8)/100</f>
        <v>-16.579999999999998</v>
      </c>
      <c r="M17" s="476">
        <f t="shared" ref="M17" si="14">(K17+L17)/F17</f>
        <v>5.9551266586248493E-2</v>
      </c>
      <c r="N17" s="495" t="s">
        <v>599</v>
      </c>
      <c r="O17" s="477">
        <v>44183</v>
      </c>
      <c r="P17" s="405"/>
      <c r="Q17" s="64"/>
      <c r="R17" s="340" t="s">
        <v>602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40" customFormat="1" ht="14.25">
      <c r="A18" s="630">
        <v>9</v>
      </c>
      <c r="B18" s="631">
        <v>44181</v>
      </c>
      <c r="C18" s="632"/>
      <c r="D18" s="633" t="s">
        <v>380</v>
      </c>
      <c r="E18" s="634" t="s">
        <v>600</v>
      </c>
      <c r="F18" s="635">
        <v>999</v>
      </c>
      <c r="G18" s="636">
        <v>935</v>
      </c>
      <c r="H18" s="635">
        <v>935</v>
      </c>
      <c r="I18" s="637" t="s">
        <v>3761</v>
      </c>
      <c r="J18" s="638" t="s">
        <v>3794</v>
      </c>
      <c r="K18" s="638">
        <f t="shared" ref="K18:K19" si="15">H18-F18</f>
        <v>-64</v>
      </c>
      <c r="L18" s="639">
        <f t="shared" ref="L18:L19" si="16">(F18*-0.8)/100</f>
        <v>-7.9920000000000009</v>
      </c>
      <c r="M18" s="640">
        <f t="shared" ref="M18:M19" si="17">(K18+L18)/F18</f>
        <v>-7.2064064064064071E-2</v>
      </c>
      <c r="N18" s="641" t="s">
        <v>599</v>
      </c>
      <c r="O18" s="642">
        <v>44187</v>
      </c>
      <c r="P18" s="582"/>
      <c r="Q18" s="7"/>
      <c r="R18" s="583" t="s">
        <v>602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38" s="40" customFormat="1" ht="14.25">
      <c r="A19" s="557">
        <v>10</v>
      </c>
      <c r="B19" s="558">
        <v>44188</v>
      </c>
      <c r="C19" s="559"/>
      <c r="D19" s="560" t="s">
        <v>191</v>
      </c>
      <c r="E19" s="561" t="s">
        <v>600</v>
      </c>
      <c r="F19" s="577">
        <v>316</v>
      </c>
      <c r="G19" s="562">
        <v>295</v>
      </c>
      <c r="H19" s="577">
        <v>329</v>
      </c>
      <c r="I19" s="563" t="s">
        <v>3806</v>
      </c>
      <c r="J19" s="564" t="s">
        <v>3833</v>
      </c>
      <c r="K19" s="564">
        <f t="shared" si="15"/>
        <v>13</v>
      </c>
      <c r="L19" s="565">
        <f t="shared" si="16"/>
        <v>-2.528</v>
      </c>
      <c r="M19" s="566">
        <f t="shared" si="17"/>
        <v>3.3139240506329111E-2</v>
      </c>
      <c r="N19" s="567" t="s">
        <v>599</v>
      </c>
      <c r="O19" s="576">
        <v>44189</v>
      </c>
      <c r="P19" s="582"/>
      <c r="Q19" s="7"/>
      <c r="R19" s="583" t="s">
        <v>3186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38" s="40" customFormat="1" ht="14.25">
      <c r="A20" s="382">
        <v>11</v>
      </c>
      <c r="B20" s="397">
        <v>44188</v>
      </c>
      <c r="C20" s="398"/>
      <c r="D20" s="411" t="s">
        <v>86</v>
      </c>
      <c r="E20" s="402" t="s">
        <v>600</v>
      </c>
      <c r="F20" s="402" t="s">
        <v>3807</v>
      </c>
      <c r="G20" s="409">
        <v>360</v>
      </c>
      <c r="H20" s="402"/>
      <c r="I20" s="399" t="s">
        <v>3808</v>
      </c>
      <c r="J20" s="404" t="s">
        <v>601</v>
      </c>
      <c r="K20" s="404"/>
      <c r="L20" s="416"/>
      <c r="M20" s="375"/>
      <c r="N20" s="385"/>
      <c r="O20" s="381"/>
      <c r="P20" s="582"/>
      <c r="Q20" s="7"/>
      <c r="R20" s="583" t="s">
        <v>3186</v>
      </c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38" s="40" customFormat="1" ht="14.25">
      <c r="A21" s="382">
        <v>12</v>
      </c>
      <c r="B21" s="397">
        <v>44189</v>
      </c>
      <c r="C21" s="398"/>
      <c r="D21" s="411" t="s">
        <v>272</v>
      </c>
      <c r="E21" s="402" t="s">
        <v>600</v>
      </c>
      <c r="F21" s="402" t="s">
        <v>3830</v>
      </c>
      <c r="G21" s="409">
        <v>2990</v>
      </c>
      <c r="H21" s="402"/>
      <c r="I21" s="399" t="s">
        <v>3831</v>
      </c>
      <c r="J21" s="404" t="s">
        <v>601</v>
      </c>
      <c r="K21" s="404"/>
      <c r="L21" s="416"/>
      <c r="M21" s="375"/>
      <c r="N21" s="385"/>
      <c r="O21" s="381"/>
      <c r="P21" s="582"/>
      <c r="Q21" s="7"/>
      <c r="R21" s="583" t="s">
        <v>602</v>
      </c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38" s="5" customFormat="1" ht="14.25">
      <c r="A22" s="382"/>
      <c r="B22" s="397"/>
      <c r="C22" s="398"/>
      <c r="D22" s="411"/>
      <c r="E22" s="402"/>
      <c r="F22" s="402"/>
      <c r="G22" s="409"/>
      <c r="H22" s="402"/>
      <c r="I22" s="399"/>
      <c r="J22" s="404"/>
      <c r="K22" s="404"/>
      <c r="L22" s="416"/>
      <c r="M22" s="375"/>
      <c r="N22" s="385"/>
      <c r="O22" s="381"/>
      <c r="P22" s="405"/>
      <c r="Q22" s="64"/>
      <c r="R22" s="340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461"/>
      <c r="B23" s="462"/>
      <c r="C23" s="463"/>
      <c r="D23" s="464"/>
      <c r="E23" s="465"/>
      <c r="F23" s="465"/>
      <c r="G23" s="428"/>
      <c r="H23" s="465"/>
      <c r="I23" s="466"/>
      <c r="J23" s="429"/>
      <c r="K23" s="429"/>
      <c r="L23" s="467"/>
      <c r="M23" s="79"/>
      <c r="N23" s="468"/>
      <c r="O23" s="469"/>
      <c r="P23" s="405"/>
      <c r="Q23" s="64"/>
      <c r="R23" s="340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461"/>
      <c r="B24" s="462"/>
      <c r="C24" s="463"/>
      <c r="D24" s="464"/>
      <c r="E24" s="465"/>
      <c r="F24" s="465"/>
      <c r="G24" s="428"/>
      <c r="H24" s="465"/>
      <c r="I24" s="466"/>
      <c r="J24" s="429"/>
      <c r="K24" s="429"/>
      <c r="L24" s="467"/>
      <c r="M24" s="79"/>
      <c r="N24" s="468"/>
      <c r="O24" s="469"/>
      <c r="P24" s="405"/>
      <c r="Q24" s="64"/>
      <c r="R24" s="340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2" customHeight="1">
      <c r="A25" s="23" t="s">
        <v>603</v>
      </c>
      <c r="B25" s="24"/>
      <c r="C25" s="25"/>
      <c r="D25" s="26"/>
      <c r="E25" s="27"/>
      <c r="F25" s="28"/>
      <c r="G25" s="28"/>
      <c r="H25" s="28"/>
      <c r="I25" s="28"/>
      <c r="J25" s="65"/>
      <c r="K25" s="28"/>
      <c r="L25" s="417"/>
      <c r="M25" s="38"/>
      <c r="N25" s="65"/>
      <c r="O25" s="66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9" t="s">
        <v>604</v>
      </c>
      <c r="B26" s="23"/>
      <c r="C26" s="23"/>
      <c r="D26" s="23"/>
      <c r="F26" s="30" t="s">
        <v>605</v>
      </c>
      <c r="G26" s="17"/>
      <c r="H26" s="31"/>
      <c r="I26" s="36"/>
      <c r="J26" s="67"/>
      <c r="K26" s="68"/>
      <c r="L26" s="418"/>
      <c r="M26" s="69"/>
      <c r="N26" s="16"/>
      <c r="O26" s="70"/>
      <c r="P26" s="8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23" t="s">
        <v>606</v>
      </c>
      <c r="B27" s="23"/>
      <c r="C27" s="23"/>
      <c r="D27" s="23"/>
      <c r="E27" s="32"/>
      <c r="F27" s="30" t="s">
        <v>607</v>
      </c>
      <c r="G27" s="17"/>
      <c r="H27" s="31"/>
      <c r="I27" s="36"/>
      <c r="J27" s="67"/>
      <c r="K27" s="68"/>
      <c r="L27" s="418"/>
      <c r="M27" s="69"/>
      <c r="N27" s="16"/>
      <c r="O27" s="70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3"/>
      <c r="B28" s="23"/>
      <c r="C28" s="23"/>
      <c r="D28" s="23"/>
      <c r="E28" s="32"/>
      <c r="F28" s="17"/>
      <c r="G28" s="17"/>
      <c r="H28" s="31"/>
      <c r="I28" s="36"/>
      <c r="J28" s="71"/>
      <c r="K28" s="68"/>
      <c r="L28" s="418"/>
      <c r="M28" s="17"/>
      <c r="N28" s="72"/>
      <c r="O28" s="5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ht="15">
      <c r="A29" s="11"/>
      <c r="B29" s="33" t="s">
        <v>608</v>
      </c>
      <c r="C29" s="33"/>
      <c r="D29" s="33"/>
      <c r="E29" s="33"/>
      <c r="F29" s="34"/>
      <c r="G29" s="32"/>
      <c r="H29" s="32"/>
      <c r="I29" s="73"/>
      <c r="J29" s="74"/>
      <c r="K29" s="75"/>
      <c r="L29" s="419"/>
      <c r="M29" s="12"/>
      <c r="N29" s="11"/>
      <c r="O29" s="53"/>
      <c r="P29" s="7"/>
      <c r="R29" s="82"/>
      <c r="S29" s="16"/>
      <c r="T29" s="16"/>
      <c r="U29" s="16"/>
      <c r="V29" s="16"/>
      <c r="W29" s="16"/>
      <c r="X29" s="16"/>
      <c r="Y29" s="16"/>
      <c r="Z29" s="16"/>
    </row>
    <row r="30" spans="1:38" s="6" customFormat="1" ht="38.25">
      <c r="A30" s="20" t="s">
        <v>16</v>
      </c>
      <c r="B30" s="21" t="s">
        <v>575</v>
      </c>
      <c r="C30" s="21"/>
      <c r="D30" s="22" t="s">
        <v>588</v>
      </c>
      <c r="E30" s="21" t="s">
        <v>589</v>
      </c>
      <c r="F30" s="21" t="s">
        <v>590</v>
      </c>
      <c r="G30" s="21" t="s">
        <v>609</v>
      </c>
      <c r="H30" s="21" t="s">
        <v>592</v>
      </c>
      <c r="I30" s="21" t="s">
        <v>593</v>
      </c>
      <c r="J30" s="21" t="s">
        <v>594</v>
      </c>
      <c r="K30" s="62" t="s">
        <v>610</v>
      </c>
      <c r="L30" s="420" t="s">
        <v>3630</v>
      </c>
      <c r="M30" s="63" t="s">
        <v>3629</v>
      </c>
      <c r="N30" s="21" t="s">
        <v>597</v>
      </c>
      <c r="O30" s="78" t="s">
        <v>598</v>
      </c>
      <c r="P30" s="7"/>
      <c r="Q30" s="40"/>
      <c r="R30" s="38"/>
      <c r="S30" s="38"/>
      <c r="T30" s="38"/>
    </row>
    <row r="31" spans="1:38" s="393" customFormat="1" ht="15" customHeight="1">
      <c r="A31" s="478">
        <v>1</v>
      </c>
      <c r="B31" s="479">
        <v>44153</v>
      </c>
      <c r="C31" s="480"/>
      <c r="D31" s="481" t="s">
        <v>3641</v>
      </c>
      <c r="E31" s="482" t="s">
        <v>600</v>
      </c>
      <c r="F31" s="482">
        <v>376</v>
      </c>
      <c r="G31" s="483">
        <v>367</v>
      </c>
      <c r="H31" s="483">
        <v>376.5</v>
      </c>
      <c r="I31" s="482">
        <v>396</v>
      </c>
      <c r="J31" s="484" t="s">
        <v>3652</v>
      </c>
      <c r="K31" s="484">
        <f t="shared" ref="K31" si="18">H31-F31</f>
        <v>0.5</v>
      </c>
      <c r="L31" s="485">
        <f t="shared" ref="L31:L33" si="19">(F31*-0.7)/100</f>
        <v>-2.6319999999999997</v>
      </c>
      <c r="M31" s="486">
        <f t="shared" ref="M31:M33" si="20">(K31+L31)/F31</f>
        <v>-5.6702127659574459E-3</v>
      </c>
      <c r="N31" s="487" t="s">
        <v>708</v>
      </c>
      <c r="O31" s="488">
        <v>44167</v>
      </c>
      <c r="P31" s="7"/>
      <c r="Q31" s="7"/>
      <c r="R31" s="343" t="s">
        <v>602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89">
        <v>2</v>
      </c>
      <c r="B32" s="490">
        <v>44161</v>
      </c>
      <c r="C32" s="491"/>
      <c r="D32" s="492" t="s">
        <v>133</v>
      </c>
      <c r="E32" s="493" t="s">
        <v>3627</v>
      </c>
      <c r="F32" s="493">
        <v>1877</v>
      </c>
      <c r="G32" s="494">
        <v>1925</v>
      </c>
      <c r="H32" s="494">
        <v>1837</v>
      </c>
      <c r="I32" s="493">
        <v>1800</v>
      </c>
      <c r="J32" s="474" t="s">
        <v>636</v>
      </c>
      <c r="K32" s="474">
        <f>F32-H32</f>
        <v>40</v>
      </c>
      <c r="L32" s="475">
        <f t="shared" si="19"/>
        <v>-13.138999999999999</v>
      </c>
      <c r="M32" s="476">
        <f t="shared" si="20"/>
        <v>1.4310602024507194E-2</v>
      </c>
      <c r="N32" s="495" t="s">
        <v>599</v>
      </c>
      <c r="O32" s="477">
        <v>44167</v>
      </c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27" s="393" customFormat="1" ht="15" customHeight="1">
      <c r="A33" s="489">
        <v>3</v>
      </c>
      <c r="B33" s="490">
        <v>44166</v>
      </c>
      <c r="C33" s="491"/>
      <c r="D33" s="492" t="s">
        <v>253</v>
      </c>
      <c r="E33" s="493" t="s">
        <v>600</v>
      </c>
      <c r="F33" s="493">
        <v>641.5</v>
      </c>
      <c r="G33" s="494">
        <v>619</v>
      </c>
      <c r="H33" s="494">
        <v>659</v>
      </c>
      <c r="I33" s="493">
        <v>680</v>
      </c>
      <c r="J33" s="554" t="s">
        <v>3700</v>
      </c>
      <c r="K33" s="554">
        <f t="shared" ref="K33" si="21">H33-F33</f>
        <v>17.5</v>
      </c>
      <c r="L33" s="475">
        <f t="shared" si="19"/>
        <v>-4.4904999999999999</v>
      </c>
      <c r="M33" s="476">
        <f t="shared" si="20"/>
        <v>2.0279812938425564E-2</v>
      </c>
      <c r="N33" s="495" t="s">
        <v>599</v>
      </c>
      <c r="O33" s="477">
        <v>44175</v>
      </c>
      <c r="P33" s="7"/>
      <c r="Q33" s="7"/>
      <c r="R33" s="343" t="s">
        <v>602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27" s="393" customFormat="1" ht="15" customHeight="1">
      <c r="A34" s="489">
        <v>4</v>
      </c>
      <c r="B34" s="490">
        <v>44166</v>
      </c>
      <c r="C34" s="491"/>
      <c r="D34" s="492" t="s">
        <v>957</v>
      </c>
      <c r="E34" s="493" t="s">
        <v>600</v>
      </c>
      <c r="F34" s="493">
        <v>115.5</v>
      </c>
      <c r="G34" s="494">
        <v>112</v>
      </c>
      <c r="H34" s="494">
        <v>118.5</v>
      </c>
      <c r="I34" s="493">
        <v>122</v>
      </c>
      <c r="J34" s="514" t="s">
        <v>3670</v>
      </c>
      <c r="K34" s="474">
        <f t="shared" ref="K34:K35" si="22">H34-F34</f>
        <v>3</v>
      </c>
      <c r="L34" s="475">
        <f t="shared" ref="L34:L35" si="23">(F34*-0.7)/100</f>
        <v>-0.8085</v>
      </c>
      <c r="M34" s="476">
        <f t="shared" ref="M34:M35" si="24">(K34+L34)/F34</f>
        <v>1.8974025974025973E-2</v>
      </c>
      <c r="N34" s="495" t="s">
        <v>599</v>
      </c>
      <c r="O34" s="477">
        <v>44168</v>
      </c>
      <c r="P34" s="7"/>
      <c r="Q34" s="7"/>
      <c r="R34" s="343" t="s">
        <v>3186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7" s="393" customFormat="1" ht="15" customHeight="1">
      <c r="A35" s="489">
        <v>5</v>
      </c>
      <c r="B35" s="490">
        <v>44167</v>
      </c>
      <c r="C35" s="491"/>
      <c r="D35" s="492" t="s">
        <v>55</v>
      </c>
      <c r="E35" s="493" t="s">
        <v>600</v>
      </c>
      <c r="F35" s="493">
        <v>608.5</v>
      </c>
      <c r="G35" s="494">
        <v>590</v>
      </c>
      <c r="H35" s="494">
        <v>624</v>
      </c>
      <c r="I35" s="493">
        <v>640</v>
      </c>
      <c r="J35" s="536" t="s">
        <v>3682</v>
      </c>
      <c r="K35" s="536">
        <f t="shared" si="22"/>
        <v>15.5</v>
      </c>
      <c r="L35" s="475">
        <f t="shared" si="23"/>
        <v>-4.2595000000000001</v>
      </c>
      <c r="M35" s="476">
        <f t="shared" si="24"/>
        <v>1.8472473294987676E-2</v>
      </c>
      <c r="N35" s="495" t="s">
        <v>599</v>
      </c>
      <c r="O35" s="477">
        <v>44173</v>
      </c>
      <c r="P35" s="7"/>
      <c r="Q35" s="7"/>
      <c r="R35" s="343" t="s">
        <v>3186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27" s="393" customFormat="1" ht="15" customHeight="1">
      <c r="A36" s="489">
        <v>6</v>
      </c>
      <c r="B36" s="490">
        <v>44167</v>
      </c>
      <c r="C36" s="491"/>
      <c r="D36" s="492" t="s">
        <v>197</v>
      </c>
      <c r="E36" s="493" t="s">
        <v>600</v>
      </c>
      <c r="F36" s="493">
        <v>440</v>
      </c>
      <c r="G36" s="494">
        <v>428</v>
      </c>
      <c r="H36" s="494">
        <v>450.5</v>
      </c>
      <c r="I36" s="493" t="s">
        <v>3654</v>
      </c>
      <c r="J36" s="474" t="s">
        <v>3658</v>
      </c>
      <c r="K36" s="474">
        <f t="shared" ref="K36" si="25">H36-F36</f>
        <v>10.5</v>
      </c>
      <c r="L36" s="475">
        <f t="shared" ref="L36" si="26">(F36*-0.7)/100</f>
        <v>-3.08</v>
      </c>
      <c r="M36" s="476">
        <f t="shared" ref="M36" si="27">(K36+L36)/F36</f>
        <v>1.6863636363636362E-2</v>
      </c>
      <c r="N36" s="495" t="s">
        <v>599</v>
      </c>
      <c r="O36" s="477">
        <v>44168</v>
      </c>
      <c r="P36" s="7"/>
      <c r="Q36" s="7"/>
      <c r="R36" s="343" t="s">
        <v>602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7" s="393" customFormat="1" ht="15" customHeight="1">
      <c r="A37" s="489">
        <v>7</v>
      </c>
      <c r="B37" s="490">
        <v>44167</v>
      </c>
      <c r="C37" s="491"/>
      <c r="D37" s="492" t="s">
        <v>75</v>
      </c>
      <c r="E37" s="493" t="s">
        <v>600</v>
      </c>
      <c r="F37" s="493">
        <v>3585</v>
      </c>
      <c r="G37" s="494">
        <v>3480</v>
      </c>
      <c r="H37" s="494">
        <v>3670</v>
      </c>
      <c r="I37" s="493">
        <v>3800</v>
      </c>
      <c r="J37" s="532" t="s">
        <v>3681</v>
      </c>
      <c r="K37" s="532">
        <f t="shared" ref="K37" si="28">H37-F37</f>
        <v>85</v>
      </c>
      <c r="L37" s="475">
        <f t="shared" ref="L37" si="29">(F37*-0.7)/100</f>
        <v>-25.094999999999999</v>
      </c>
      <c r="M37" s="476">
        <f t="shared" ref="M37" si="30">(K37+L37)/F37</f>
        <v>1.6709902370990237E-2</v>
      </c>
      <c r="N37" s="495" t="s">
        <v>599</v>
      </c>
      <c r="O37" s="477">
        <v>44172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7" s="393" customFormat="1" ht="15" customHeight="1">
      <c r="A38" s="489">
        <v>8</v>
      </c>
      <c r="B38" s="490">
        <v>44168</v>
      </c>
      <c r="C38" s="491"/>
      <c r="D38" s="492" t="s">
        <v>315</v>
      </c>
      <c r="E38" s="493" t="s">
        <v>600</v>
      </c>
      <c r="F38" s="493">
        <v>200</v>
      </c>
      <c r="G38" s="494">
        <v>193</v>
      </c>
      <c r="H38" s="494">
        <v>206.5</v>
      </c>
      <c r="I38" s="493">
        <v>210</v>
      </c>
      <c r="J38" s="569" t="s">
        <v>3728</v>
      </c>
      <c r="K38" s="569">
        <f t="shared" ref="K38" si="31">H38-F38</f>
        <v>6.5</v>
      </c>
      <c r="L38" s="475">
        <f t="shared" ref="L38" si="32">(F38*-0.7)/100</f>
        <v>-1.4</v>
      </c>
      <c r="M38" s="476">
        <f t="shared" ref="M38" si="33">(K38+L38)/F38</f>
        <v>2.5499999999999998E-2</v>
      </c>
      <c r="N38" s="495" t="s">
        <v>599</v>
      </c>
      <c r="O38" s="477">
        <v>44176</v>
      </c>
      <c r="P38" s="7"/>
      <c r="Q38" s="7"/>
      <c r="R38" s="343" t="s">
        <v>602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27" s="393" customFormat="1" ht="15" customHeight="1">
      <c r="A39" s="489">
        <v>9</v>
      </c>
      <c r="B39" s="490">
        <v>44168</v>
      </c>
      <c r="C39" s="491"/>
      <c r="D39" s="492" t="s">
        <v>409</v>
      </c>
      <c r="E39" s="493" t="s">
        <v>600</v>
      </c>
      <c r="F39" s="493">
        <v>87.25</v>
      </c>
      <c r="G39" s="494">
        <v>84.5</v>
      </c>
      <c r="H39" s="494">
        <v>89.25</v>
      </c>
      <c r="I39" s="493" t="s">
        <v>3665</v>
      </c>
      <c r="J39" s="474" t="s">
        <v>3666</v>
      </c>
      <c r="K39" s="474">
        <f t="shared" ref="K39:K41" si="34">H39-F39</f>
        <v>2</v>
      </c>
      <c r="L39" s="475">
        <f>(F39*-0.07)/100</f>
        <v>-6.1075000000000011E-2</v>
      </c>
      <c r="M39" s="476">
        <f t="shared" ref="M39:M41" si="35">(K39+L39)/F39</f>
        <v>2.2222636103151863E-2</v>
      </c>
      <c r="N39" s="495" t="s">
        <v>599</v>
      </c>
      <c r="O39" s="513">
        <v>44168</v>
      </c>
      <c r="P39" s="7"/>
      <c r="Q39" s="7"/>
      <c r="R39" s="343" t="s">
        <v>3186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7" s="393" customFormat="1" ht="15" customHeight="1">
      <c r="A40" s="489">
        <v>10</v>
      </c>
      <c r="B40" s="490">
        <v>44168</v>
      </c>
      <c r="C40" s="491"/>
      <c r="D40" s="492" t="s">
        <v>2931</v>
      </c>
      <c r="E40" s="493" t="s">
        <v>600</v>
      </c>
      <c r="F40" s="493">
        <v>1370</v>
      </c>
      <c r="G40" s="494">
        <v>1335</v>
      </c>
      <c r="H40" s="494">
        <v>1407.5</v>
      </c>
      <c r="I40" s="493" t="s">
        <v>3667</v>
      </c>
      <c r="J40" s="527" t="s">
        <v>3672</v>
      </c>
      <c r="K40" s="527">
        <f t="shared" si="34"/>
        <v>37.5</v>
      </c>
      <c r="L40" s="475">
        <f t="shared" ref="L40:L41" si="36">(F40*-0.7)/100</f>
        <v>-9.5899999999999981</v>
      </c>
      <c r="M40" s="476">
        <f t="shared" si="35"/>
        <v>2.037226277372263E-2</v>
      </c>
      <c r="N40" s="495" t="s">
        <v>599</v>
      </c>
      <c r="O40" s="477">
        <v>44169</v>
      </c>
      <c r="P40" s="7"/>
      <c r="Q40" s="7"/>
      <c r="R40" s="343" t="s">
        <v>602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7" s="393" customFormat="1" ht="15" customHeight="1">
      <c r="A41" s="478">
        <v>11</v>
      </c>
      <c r="B41" s="479">
        <v>44168</v>
      </c>
      <c r="C41" s="480"/>
      <c r="D41" s="481" t="s">
        <v>523</v>
      </c>
      <c r="E41" s="482" t="s">
        <v>600</v>
      </c>
      <c r="F41" s="482">
        <v>345.5</v>
      </c>
      <c r="G41" s="483">
        <v>335</v>
      </c>
      <c r="H41" s="483">
        <v>346.5</v>
      </c>
      <c r="I41" s="482">
        <v>365</v>
      </c>
      <c r="J41" s="484" t="s">
        <v>3708</v>
      </c>
      <c r="K41" s="484">
        <f t="shared" si="34"/>
        <v>1</v>
      </c>
      <c r="L41" s="485">
        <f t="shared" si="36"/>
        <v>-2.4184999999999999</v>
      </c>
      <c r="M41" s="486">
        <f t="shared" si="35"/>
        <v>-4.1056439942112879E-3</v>
      </c>
      <c r="N41" s="487" t="s">
        <v>708</v>
      </c>
      <c r="O41" s="488">
        <v>44173</v>
      </c>
      <c r="P41" s="7"/>
      <c r="Q41" s="7"/>
      <c r="R41" s="343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7" s="393" customFormat="1" ht="15" customHeight="1">
      <c r="A42" s="489">
        <v>12</v>
      </c>
      <c r="B42" s="490">
        <v>44169</v>
      </c>
      <c r="C42" s="491"/>
      <c r="D42" s="492" t="s">
        <v>565</v>
      </c>
      <c r="E42" s="493" t="s">
        <v>600</v>
      </c>
      <c r="F42" s="493">
        <v>1150</v>
      </c>
      <c r="G42" s="494">
        <v>1115</v>
      </c>
      <c r="H42" s="494">
        <v>1183</v>
      </c>
      <c r="I42" s="493" t="s">
        <v>3673</v>
      </c>
      <c r="J42" s="536" t="s">
        <v>3699</v>
      </c>
      <c r="K42" s="536">
        <f t="shared" ref="K42" si="37">H42-F42</f>
        <v>33</v>
      </c>
      <c r="L42" s="475">
        <f t="shared" ref="L42" si="38">(F42*-0.7)/100</f>
        <v>-8.0500000000000007</v>
      </c>
      <c r="M42" s="476">
        <f t="shared" ref="M42" si="39">(K42+L42)/F42</f>
        <v>2.1695652173913043E-2</v>
      </c>
      <c r="N42" s="495" t="s">
        <v>599</v>
      </c>
      <c r="O42" s="477">
        <v>44173</v>
      </c>
      <c r="P42" s="7"/>
      <c r="Q42" s="7"/>
      <c r="R42" s="343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7" s="393" customFormat="1" ht="15" customHeight="1">
      <c r="A43" s="489">
        <v>13</v>
      </c>
      <c r="B43" s="490">
        <v>44169</v>
      </c>
      <c r="C43" s="491"/>
      <c r="D43" s="492" t="s">
        <v>179</v>
      </c>
      <c r="E43" s="493" t="s">
        <v>600</v>
      </c>
      <c r="F43" s="493">
        <v>452</v>
      </c>
      <c r="G43" s="494">
        <v>437</v>
      </c>
      <c r="H43" s="494">
        <v>462.5</v>
      </c>
      <c r="I43" s="493">
        <v>475</v>
      </c>
      <c r="J43" s="532" t="s">
        <v>3658</v>
      </c>
      <c r="K43" s="532">
        <f t="shared" ref="K43" si="40">H43-F43</f>
        <v>10.5</v>
      </c>
      <c r="L43" s="475">
        <f t="shared" ref="L43" si="41">(F43*-0.7)/100</f>
        <v>-3.1639999999999997</v>
      </c>
      <c r="M43" s="476">
        <f t="shared" ref="M43" si="42">(K43+L43)/F43</f>
        <v>1.6230088495575223E-2</v>
      </c>
      <c r="N43" s="495" t="s">
        <v>599</v>
      </c>
      <c r="O43" s="477">
        <v>44172</v>
      </c>
      <c r="P43" s="7"/>
      <c r="Q43" s="7"/>
      <c r="R43" s="343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7" s="393" customFormat="1" ht="15" customHeight="1">
      <c r="A44" s="489">
        <v>14</v>
      </c>
      <c r="B44" s="490">
        <v>44172</v>
      </c>
      <c r="C44" s="491"/>
      <c r="D44" s="492" t="s">
        <v>3684</v>
      </c>
      <c r="E44" s="493" t="s">
        <v>600</v>
      </c>
      <c r="F44" s="493">
        <v>156.75</v>
      </c>
      <c r="G44" s="494">
        <v>152</v>
      </c>
      <c r="H44" s="494">
        <v>161.25</v>
      </c>
      <c r="I44" s="493" t="s">
        <v>3685</v>
      </c>
      <c r="J44" s="532" t="s">
        <v>3686</v>
      </c>
      <c r="K44" s="532">
        <f t="shared" ref="K44:K46" si="43">H44-F44</f>
        <v>4.5</v>
      </c>
      <c r="L44" s="475">
        <f>(F44*-0.07)/100</f>
        <v>-0.10972500000000002</v>
      </c>
      <c r="M44" s="476">
        <f t="shared" ref="M44:M46" si="44">(K44+L44)/F44</f>
        <v>2.8008133971291864E-2</v>
      </c>
      <c r="N44" s="495" t="s">
        <v>599</v>
      </c>
      <c r="O44" s="513">
        <v>44172</v>
      </c>
      <c r="P44" s="7"/>
      <c r="Q44" s="7"/>
      <c r="R44" s="343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393" customFormat="1" ht="15" customHeight="1">
      <c r="A45" s="539">
        <v>15</v>
      </c>
      <c r="B45" s="535">
        <v>44172</v>
      </c>
      <c r="C45" s="540"/>
      <c r="D45" s="541" t="s">
        <v>3387</v>
      </c>
      <c r="E45" s="525" t="s">
        <v>600</v>
      </c>
      <c r="F45" s="525">
        <v>317.5</v>
      </c>
      <c r="G45" s="542">
        <v>309</v>
      </c>
      <c r="H45" s="542">
        <v>309</v>
      </c>
      <c r="I45" s="525" t="s">
        <v>3639</v>
      </c>
      <c r="J45" s="515" t="s">
        <v>3698</v>
      </c>
      <c r="K45" s="515">
        <f t="shared" si="43"/>
        <v>-8.5</v>
      </c>
      <c r="L45" s="516">
        <f t="shared" ref="L45:L46" si="45">(F45*-0.7)/100</f>
        <v>-2.2225000000000001</v>
      </c>
      <c r="M45" s="543">
        <f t="shared" si="44"/>
        <v>-3.3771653543307086E-2</v>
      </c>
      <c r="N45" s="518" t="s">
        <v>663</v>
      </c>
      <c r="O45" s="519">
        <v>44173</v>
      </c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7" s="393" customFormat="1" ht="15" customHeight="1">
      <c r="A46" s="489">
        <v>16</v>
      </c>
      <c r="B46" s="490">
        <v>44172</v>
      </c>
      <c r="C46" s="491"/>
      <c r="D46" s="492" t="s">
        <v>460</v>
      </c>
      <c r="E46" s="493" t="s">
        <v>600</v>
      </c>
      <c r="F46" s="493">
        <v>141.4</v>
      </c>
      <c r="G46" s="494">
        <v>137</v>
      </c>
      <c r="H46" s="494">
        <v>145</v>
      </c>
      <c r="I46" s="493" t="s">
        <v>3691</v>
      </c>
      <c r="J46" s="553" t="s">
        <v>3710</v>
      </c>
      <c r="K46" s="553">
        <f t="shared" si="43"/>
        <v>3.5999999999999943</v>
      </c>
      <c r="L46" s="475">
        <f t="shared" si="45"/>
        <v>-0.98980000000000001</v>
      </c>
      <c r="M46" s="476">
        <f t="shared" si="44"/>
        <v>1.845968882602542E-2</v>
      </c>
      <c r="N46" s="495" t="s">
        <v>599</v>
      </c>
      <c r="O46" s="477">
        <v>44174</v>
      </c>
      <c r="P46" s="7"/>
      <c r="Q46" s="7"/>
      <c r="R46" s="343" t="s">
        <v>3186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7" s="393" customFormat="1" ht="15" customHeight="1">
      <c r="A47" s="489">
        <v>17</v>
      </c>
      <c r="B47" s="490">
        <v>44172</v>
      </c>
      <c r="C47" s="491"/>
      <c r="D47" s="492" t="s">
        <v>445</v>
      </c>
      <c r="E47" s="493" t="s">
        <v>600</v>
      </c>
      <c r="F47" s="493">
        <v>549</v>
      </c>
      <c r="G47" s="494">
        <v>534</v>
      </c>
      <c r="H47" s="494">
        <v>563</v>
      </c>
      <c r="I47" s="493" t="s">
        <v>3694</v>
      </c>
      <c r="J47" s="536" t="s">
        <v>3696</v>
      </c>
      <c r="K47" s="536">
        <f t="shared" ref="K47:K49" si="46">H47-F47</f>
        <v>14</v>
      </c>
      <c r="L47" s="475">
        <f t="shared" ref="L47:L49" si="47">(F47*-0.7)/100</f>
        <v>-3.8429999999999995</v>
      </c>
      <c r="M47" s="476">
        <f t="shared" ref="M47:M49" si="48">(K47+L47)/F47</f>
        <v>1.8500910746812385E-2</v>
      </c>
      <c r="N47" s="495" t="s">
        <v>599</v>
      </c>
      <c r="O47" s="477">
        <v>44173</v>
      </c>
      <c r="P47" s="7"/>
      <c r="Q47" s="7"/>
      <c r="R47" s="343" t="s">
        <v>602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7" s="393" customFormat="1" ht="15" customHeight="1">
      <c r="A48" s="489">
        <v>18</v>
      </c>
      <c r="B48" s="490">
        <v>44173</v>
      </c>
      <c r="C48" s="491"/>
      <c r="D48" s="492" t="s">
        <v>179</v>
      </c>
      <c r="E48" s="493" t="s">
        <v>600</v>
      </c>
      <c r="F48" s="493">
        <v>455</v>
      </c>
      <c r="G48" s="494">
        <v>438</v>
      </c>
      <c r="H48" s="494">
        <v>467.5</v>
      </c>
      <c r="I48" s="493" t="s">
        <v>3703</v>
      </c>
      <c r="J48" s="553" t="s">
        <v>3711</v>
      </c>
      <c r="K48" s="553">
        <f t="shared" si="46"/>
        <v>12.5</v>
      </c>
      <c r="L48" s="475">
        <f t="shared" si="47"/>
        <v>-3.1850000000000001</v>
      </c>
      <c r="M48" s="476">
        <f t="shared" si="48"/>
        <v>2.0472527472527473E-2</v>
      </c>
      <c r="N48" s="495" t="s">
        <v>599</v>
      </c>
      <c r="O48" s="477">
        <v>44174</v>
      </c>
      <c r="P48" s="7"/>
      <c r="Q48" s="7"/>
      <c r="R48" s="343" t="s">
        <v>602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393" customFormat="1" ht="15" customHeight="1">
      <c r="A49" s="539">
        <v>19</v>
      </c>
      <c r="B49" s="535">
        <v>44174</v>
      </c>
      <c r="C49" s="540"/>
      <c r="D49" s="541" t="s">
        <v>449</v>
      </c>
      <c r="E49" s="525" t="s">
        <v>600</v>
      </c>
      <c r="F49" s="525">
        <v>376.5</v>
      </c>
      <c r="G49" s="542">
        <v>365</v>
      </c>
      <c r="H49" s="542">
        <v>365</v>
      </c>
      <c r="I49" s="525" t="s">
        <v>3713</v>
      </c>
      <c r="J49" s="617" t="s">
        <v>3785</v>
      </c>
      <c r="K49" s="617">
        <f t="shared" si="46"/>
        <v>-11.5</v>
      </c>
      <c r="L49" s="516">
        <f t="shared" si="47"/>
        <v>-2.6355</v>
      </c>
      <c r="M49" s="543">
        <f t="shared" si="48"/>
        <v>-3.7544488711819389E-2</v>
      </c>
      <c r="N49" s="518" t="s">
        <v>663</v>
      </c>
      <c r="O49" s="519">
        <v>44186</v>
      </c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393" customFormat="1" ht="15" customHeight="1">
      <c r="A50" s="489">
        <v>20</v>
      </c>
      <c r="B50" s="490">
        <v>44174</v>
      </c>
      <c r="C50" s="491"/>
      <c r="D50" s="492" t="s">
        <v>1220</v>
      </c>
      <c r="E50" s="493" t="s">
        <v>600</v>
      </c>
      <c r="F50" s="493">
        <v>741</v>
      </c>
      <c r="G50" s="494">
        <v>718</v>
      </c>
      <c r="H50" s="494">
        <v>761</v>
      </c>
      <c r="I50" s="493">
        <v>780</v>
      </c>
      <c r="J50" s="554" t="s">
        <v>3719</v>
      </c>
      <c r="K50" s="554">
        <f t="shared" ref="K50" si="49">H50-F50</f>
        <v>20</v>
      </c>
      <c r="L50" s="475">
        <f t="shared" ref="L50" si="50">(F50*-0.7)/100</f>
        <v>-5.1869999999999994</v>
      </c>
      <c r="M50" s="476">
        <f t="shared" ref="M50" si="51">(K50+L50)/F50</f>
        <v>1.9990553306342782E-2</v>
      </c>
      <c r="N50" s="495" t="s">
        <v>599</v>
      </c>
      <c r="O50" s="477">
        <v>44175</v>
      </c>
      <c r="P50" s="7"/>
      <c r="Q50" s="7"/>
      <c r="R50" s="343" t="s">
        <v>602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393" customFormat="1" ht="15" customHeight="1">
      <c r="A51" s="489">
        <v>21</v>
      </c>
      <c r="B51" s="490">
        <v>44175</v>
      </c>
      <c r="C51" s="491"/>
      <c r="D51" s="492" t="s">
        <v>252</v>
      </c>
      <c r="E51" s="493" t="s">
        <v>600</v>
      </c>
      <c r="F51" s="493">
        <v>2790</v>
      </c>
      <c r="G51" s="494">
        <v>2710</v>
      </c>
      <c r="H51" s="494">
        <v>2845</v>
      </c>
      <c r="I51" s="493" t="s">
        <v>3718</v>
      </c>
      <c r="J51" s="554" t="s">
        <v>723</v>
      </c>
      <c r="K51" s="554">
        <f t="shared" ref="K51" si="52">H51-F51</f>
        <v>55</v>
      </c>
      <c r="L51" s="475">
        <f>(F51*-0.07)/100</f>
        <v>-1.9530000000000001</v>
      </c>
      <c r="M51" s="476">
        <f t="shared" ref="M51" si="53">(K51+L51)/F51</f>
        <v>1.9013261648745519E-2</v>
      </c>
      <c r="N51" s="495" t="s">
        <v>599</v>
      </c>
      <c r="O51" s="513">
        <v>44175</v>
      </c>
      <c r="P51" s="7"/>
      <c r="Q51" s="7"/>
      <c r="R51" s="343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393" customFormat="1" ht="15" customHeight="1">
      <c r="A52" s="489">
        <v>22</v>
      </c>
      <c r="B52" s="490">
        <v>44175</v>
      </c>
      <c r="C52" s="491"/>
      <c r="D52" s="492" t="s">
        <v>163</v>
      </c>
      <c r="E52" s="493" t="s">
        <v>600</v>
      </c>
      <c r="F52" s="493">
        <v>1627.5</v>
      </c>
      <c r="G52" s="494">
        <v>1580</v>
      </c>
      <c r="H52" s="494">
        <v>1657.5</v>
      </c>
      <c r="I52" s="493" t="s">
        <v>3720</v>
      </c>
      <c r="J52" s="554" t="s">
        <v>3722</v>
      </c>
      <c r="K52" s="554">
        <f t="shared" ref="K52:K53" si="54">H52-F52</f>
        <v>30</v>
      </c>
      <c r="L52" s="475">
        <f>(F52*-0.07)/100</f>
        <v>-1.1392500000000001</v>
      </c>
      <c r="M52" s="476">
        <f t="shared" ref="M52:M53" si="55">(K52+L52)/F52</f>
        <v>1.7733179723502305E-2</v>
      </c>
      <c r="N52" s="495" t="s">
        <v>599</v>
      </c>
      <c r="O52" s="513">
        <v>44175</v>
      </c>
      <c r="P52" s="7"/>
      <c r="Q52" s="7"/>
      <c r="R52" s="343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393" customFormat="1" ht="15" customHeight="1">
      <c r="A53" s="489">
        <v>23</v>
      </c>
      <c r="B53" s="490">
        <v>44175</v>
      </c>
      <c r="C53" s="491"/>
      <c r="D53" s="492" t="s">
        <v>483</v>
      </c>
      <c r="E53" s="493" t="s">
        <v>600</v>
      </c>
      <c r="F53" s="493">
        <v>215</v>
      </c>
      <c r="G53" s="494">
        <v>209</v>
      </c>
      <c r="H53" s="494">
        <v>221</v>
      </c>
      <c r="I53" s="493" t="s">
        <v>3721</v>
      </c>
      <c r="J53" s="569" t="s">
        <v>3656</v>
      </c>
      <c r="K53" s="569">
        <f t="shared" si="54"/>
        <v>6</v>
      </c>
      <c r="L53" s="475">
        <f t="shared" ref="L53" si="56">(F53*-0.7)/100</f>
        <v>-1.5049999999999999</v>
      </c>
      <c r="M53" s="476">
        <f t="shared" si="55"/>
        <v>2.0906976744186047E-2</v>
      </c>
      <c r="N53" s="495" t="s">
        <v>599</v>
      </c>
      <c r="O53" s="477">
        <v>44176</v>
      </c>
      <c r="P53" s="7"/>
      <c r="Q53" s="7"/>
      <c r="R53" s="343" t="s">
        <v>602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393" customFormat="1" ht="15" customHeight="1">
      <c r="A54" s="489">
        <v>24</v>
      </c>
      <c r="B54" s="490">
        <v>44175</v>
      </c>
      <c r="C54" s="491"/>
      <c r="D54" s="492" t="s">
        <v>565</v>
      </c>
      <c r="E54" s="493" t="s">
        <v>600</v>
      </c>
      <c r="F54" s="493">
        <v>1142.5</v>
      </c>
      <c r="G54" s="494">
        <v>1110</v>
      </c>
      <c r="H54" s="494">
        <v>1169</v>
      </c>
      <c r="I54" s="493">
        <v>1200</v>
      </c>
      <c r="J54" s="587" t="s">
        <v>3771</v>
      </c>
      <c r="K54" s="587">
        <f t="shared" ref="K54" si="57">H54-F54</f>
        <v>26.5</v>
      </c>
      <c r="L54" s="475">
        <f t="shared" ref="L54" si="58">(F54*-0.7)/100</f>
        <v>-7.9974999999999996</v>
      </c>
      <c r="M54" s="476">
        <f t="shared" ref="M54" si="59">(K54+L54)/F54</f>
        <v>1.6194748358862147E-2</v>
      </c>
      <c r="N54" s="495" t="s">
        <v>599</v>
      </c>
      <c r="O54" s="477">
        <v>44182</v>
      </c>
      <c r="P54" s="7"/>
      <c r="Q54" s="7"/>
      <c r="R54" s="343" t="s">
        <v>3186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27" s="393" customFormat="1" ht="15" customHeight="1">
      <c r="A55" s="489">
        <v>25</v>
      </c>
      <c r="B55" s="490">
        <v>44176</v>
      </c>
      <c r="C55" s="491"/>
      <c r="D55" s="492" t="s">
        <v>523</v>
      </c>
      <c r="E55" s="493" t="s">
        <v>600</v>
      </c>
      <c r="F55" s="493">
        <v>356</v>
      </c>
      <c r="G55" s="494">
        <v>345</v>
      </c>
      <c r="H55" s="494">
        <v>366</v>
      </c>
      <c r="I55" s="493" t="s">
        <v>3729</v>
      </c>
      <c r="J55" s="587" t="s">
        <v>3772</v>
      </c>
      <c r="K55" s="587">
        <f t="shared" ref="K55:K56" si="60">H55-F55</f>
        <v>10</v>
      </c>
      <c r="L55" s="475">
        <f t="shared" ref="L55:L56" si="61">(F55*-0.7)/100</f>
        <v>-2.492</v>
      </c>
      <c r="M55" s="476">
        <f t="shared" ref="M55:M56" si="62">(K55+L55)/F55</f>
        <v>2.1089887640449438E-2</v>
      </c>
      <c r="N55" s="495" t="s">
        <v>599</v>
      </c>
      <c r="O55" s="477">
        <v>44182</v>
      </c>
      <c r="P55" s="7"/>
      <c r="Q55" s="7"/>
      <c r="R55" s="343" t="s">
        <v>3186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27" s="393" customFormat="1" ht="15" customHeight="1">
      <c r="A56" s="539">
        <v>26</v>
      </c>
      <c r="B56" s="535">
        <v>44176</v>
      </c>
      <c r="C56" s="540"/>
      <c r="D56" s="541" t="s">
        <v>75</v>
      </c>
      <c r="E56" s="525" t="s">
        <v>600</v>
      </c>
      <c r="F56" s="525">
        <v>3715</v>
      </c>
      <c r="G56" s="542">
        <v>3630</v>
      </c>
      <c r="H56" s="542">
        <v>3630</v>
      </c>
      <c r="I56" s="525" t="s">
        <v>3731</v>
      </c>
      <c r="J56" s="657" t="s">
        <v>3834</v>
      </c>
      <c r="K56" s="624">
        <f t="shared" si="60"/>
        <v>-85</v>
      </c>
      <c r="L56" s="516">
        <f t="shared" si="61"/>
        <v>-26.004999999999999</v>
      </c>
      <c r="M56" s="543">
        <f t="shared" si="62"/>
        <v>-2.9880215343203228E-2</v>
      </c>
      <c r="N56" s="518" t="s">
        <v>663</v>
      </c>
      <c r="O56" s="519">
        <v>44187</v>
      </c>
      <c r="P56" s="7"/>
      <c r="Q56" s="7"/>
      <c r="R56" s="343" t="s">
        <v>602</v>
      </c>
      <c r="S56" s="40"/>
      <c r="T56" s="40"/>
      <c r="U56" s="40"/>
      <c r="V56" s="40"/>
      <c r="W56" s="40"/>
      <c r="X56" s="40"/>
      <c r="Y56" s="40"/>
      <c r="Z56" s="40"/>
      <c r="AA56" s="40"/>
    </row>
    <row r="57" spans="1:27" s="393" customFormat="1" ht="15" customHeight="1">
      <c r="A57" s="539">
        <v>27</v>
      </c>
      <c r="B57" s="535">
        <v>44179</v>
      </c>
      <c r="C57" s="540"/>
      <c r="D57" s="541" t="s">
        <v>2223</v>
      </c>
      <c r="E57" s="525" t="s">
        <v>600</v>
      </c>
      <c r="F57" s="525">
        <v>535.5</v>
      </c>
      <c r="G57" s="542">
        <v>518</v>
      </c>
      <c r="H57" s="542">
        <v>518</v>
      </c>
      <c r="I57" s="525">
        <v>560</v>
      </c>
      <c r="J57" s="515" t="s">
        <v>3752</v>
      </c>
      <c r="K57" s="515">
        <f t="shared" ref="K57" si="63">H57-F57</f>
        <v>-17.5</v>
      </c>
      <c r="L57" s="516">
        <f t="shared" ref="L57" si="64">(F57*-0.7)/100</f>
        <v>-3.7484999999999995</v>
      </c>
      <c r="M57" s="543">
        <f t="shared" ref="M57" si="65">(K57+L57)/F57</f>
        <v>-3.9679738562091504E-2</v>
      </c>
      <c r="N57" s="518" t="s">
        <v>663</v>
      </c>
      <c r="O57" s="519">
        <v>44181</v>
      </c>
      <c r="P57" s="7"/>
      <c r="Q57" s="7"/>
      <c r="R57" s="343" t="s">
        <v>3186</v>
      </c>
      <c r="S57" s="40"/>
      <c r="T57" s="40"/>
      <c r="U57" s="40"/>
      <c r="V57" s="40"/>
      <c r="W57" s="40"/>
      <c r="X57" s="40"/>
      <c r="Y57" s="40"/>
      <c r="Z57" s="40"/>
      <c r="AA57" s="40"/>
    </row>
    <row r="58" spans="1:27" s="393" customFormat="1" ht="15" customHeight="1">
      <c r="A58" s="489">
        <v>28</v>
      </c>
      <c r="B58" s="490">
        <v>44179</v>
      </c>
      <c r="C58" s="491"/>
      <c r="D58" s="492" t="s">
        <v>2049</v>
      </c>
      <c r="E58" s="493" t="s">
        <v>600</v>
      </c>
      <c r="F58" s="493">
        <v>85.65</v>
      </c>
      <c r="G58" s="494">
        <v>83</v>
      </c>
      <c r="H58" s="494">
        <v>88.5</v>
      </c>
      <c r="I58" s="493" t="s">
        <v>3733</v>
      </c>
      <c r="J58" s="578" t="s">
        <v>3740</v>
      </c>
      <c r="K58" s="578">
        <f t="shared" ref="K58:K60" si="66">H58-F58</f>
        <v>2.8499999999999943</v>
      </c>
      <c r="L58" s="475">
        <f t="shared" ref="L58:L60" si="67">(F58*-0.7)/100</f>
        <v>-0.59955000000000003</v>
      </c>
      <c r="M58" s="476">
        <f t="shared" ref="M58:M60" si="68">(K58+L58)/F58</f>
        <v>2.6274956217162807E-2</v>
      </c>
      <c r="N58" s="495" t="s">
        <v>599</v>
      </c>
      <c r="O58" s="477">
        <v>44180</v>
      </c>
      <c r="P58" s="7"/>
      <c r="Q58" s="7"/>
      <c r="R58" s="343" t="s">
        <v>602</v>
      </c>
      <c r="S58" s="40"/>
      <c r="T58" s="40"/>
      <c r="U58" s="40"/>
      <c r="V58" s="40"/>
      <c r="W58" s="40"/>
      <c r="X58" s="40"/>
      <c r="Y58" s="40"/>
      <c r="Z58" s="40"/>
      <c r="AA58" s="40"/>
    </row>
    <row r="59" spans="1:27" s="393" customFormat="1" ht="15" customHeight="1">
      <c r="A59" s="539">
        <v>29</v>
      </c>
      <c r="B59" s="535">
        <v>44180</v>
      </c>
      <c r="C59" s="540"/>
      <c r="D59" s="541" t="s">
        <v>1220</v>
      </c>
      <c r="E59" s="525" t="s">
        <v>600</v>
      </c>
      <c r="F59" s="525">
        <v>737</v>
      </c>
      <c r="G59" s="542">
        <v>718</v>
      </c>
      <c r="H59" s="542">
        <v>718</v>
      </c>
      <c r="I59" s="525" t="s">
        <v>3741</v>
      </c>
      <c r="J59" s="617" t="s">
        <v>3784</v>
      </c>
      <c r="K59" s="617">
        <f t="shared" si="66"/>
        <v>-19</v>
      </c>
      <c r="L59" s="516">
        <f t="shared" si="67"/>
        <v>-5.1589999999999998</v>
      </c>
      <c r="M59" s="543">
        <f t="shared" si="68"/>
        <v>-3.2780189959294437E-2</v>
      </c>
      <c r="N59" s="518" t="s">
        <v>663</v>
      </c>
      <c r="O59" s="519">
        <v>44186</v>
      </c>
      <c r="P59" s="7"/>
      <c r="Q59" s="7"/>
      <c r="R59" s="343" t="s">
        <v>602</v>
      </c>
      <c r="S59" s="40"/>
      <c r="T59" s="40"/>
      <c r="U59" s="40"/>
      <c r="V59" s="40"/>
      <c r="W59" s="40"/>
      <c r="X59" s="40"/>
      <c r="Y59" s="40"/>
      <c r="Z59" s="40"/>
      <c r="AA59" s="40"/>
    </row>
    <row r="60" spans="1:27" s="393" customFormat="1" ht="15" customHeight="1">
      <c r="A60" s="539">
        <v>30</v>
      </c>
      <c r="B60" s="535">
        <v>44181</v>
      </c>
      <c r="C60" s="540"/>
      <c r="D60" s="541" t="s">
        <v>284</v>
      </c>
      <c r="E60" s="525" t="s">
        <v>600</v>
      </c>
      <c r="F60" s="525">
        <v>196.5</v>
      </c>
      <c r="G60" s="542">
        <v>190</v>
      </c>
      <c r="H60" s="542">
        <v>190</v>
      </c>
      <c r="I60" s="525">
        <v>210</v>
      </c>
      <c r="J60" s="617" t="s">
        <v>3777</v>
      </c>
      <c r="K60" s="617">
        <f t="shared" si="66"/>
        <v>-6.5</v>
      </c>
      <c r="L60" s="516">
        <f t="shared" si="67"/>
        <v>-1.3754999999999997</v>
      </c>
      <c r="M60" s="543">
        <f t="shared" si="68"/>
        <v>-4.0078880407124678E-2</v>
      </c>
      <c r="N60" s="518" t="s">
        <v>663</v>
      </c>
      <c r="O60" s="519">
        <v>44186</v>
      </c>
      <c r="P60" s="7"/>
      <c r="Q60" s="7"/>
      <c r="R60" s="343" t="s">
        <v>3186</v>
      </c>
      <c r="S60" s="40"/>
      <c r="T60" s="40"/>
      <c r="U60" s="40"/>
      <c r="V60" s="40"/>
      <c r="W60" s="40"/>
      <c r="X60" s="40"/>
      <c r="Y60" s="40"/>
      <c r="Z60" s="40"/>
      <c r="AA60" s="40"/>
    </row>
    <row r="61" spans="1:27" s="393" customFormat="1" ht="15" customHeight="1">
      <c r="A61" s="489">
        <v>31</v>
      </c>
      <c r="B61" s="490">
        <v>44181</v>
      </c>
      <c r="C61" s="491"/>
      <c r="D61" s="492" t="s">
        <v>1975</v>
      </c>
      <c r="E61" s="493" t="s">
        <v>600</v>
      </c>
      <c r="F61" s="493">
        <v>205.5</v>
      </c>
      <c r="G61" s="494">
        <v>200</v>
      </c>
      <c r="H61" s="494">
        <v>209.4</v>
      </c>
      <c r="I61" s="493" t="s">
        <v>3750</v>
      </c>
      <c r="J61" s="581" t="s">
        <v>3751</v>
      </c>
      <c r="K61" s="581">
        <f t="shared" ref="K61:K63" si="69">H61-F61</f>
        <v>3.9000000000000057</v>
      </c>
      <c r="L61" s="475">
        <f>(F61*-0.07)/100</f>
        <v>-0.14385000000000001</v>
      </c>
      <c r="M61" s="476">
        <f t="shared" ref="M61:M63" si="70">(K61+L61)/F61</f>
        <v>1.8278102189781049E-2</v>
      </c>
      <c r="N61" s="495" t="s">
        <v>599</v>
      </c>
      <c r="O61" s="513">
        <v>44181</v>
      </c>
      <c r="P61" s="7"/>
      <c r="Q61" s="7"/>
      <c r="R61" s="343" t="s">
        <v>3186</v>
      </c>
      <c r="S61" s="40"/>
      <c r="T61" s="40"/>
      <c r="U61" s="40"/>
      <c r="V61" s="40"/>
      <c r="W61" s="40"/>
      <c r="X61" s="40"/>
      <c r="Y61" s="40"/>
      <c r="Z61" s="40"/>
      <c r="AA61" s="40"/>
    </row>
    <row r="62" spans="1:27" s="393" customFormat="1" ht="15" customHeight="1">
      <c r="A62" s="539">
        <v>32</v>
      </c>
      <c r="B62" s="535">
        <v>44181</v>
      </c>
      <c r="C62" s="540"/>
      <c r="D62" s="541" t="s">
        <v>448</v>
      </c>
      <c r="E62" s="525" t="s">
        <v>600</v>
      </c>
      <c r="F62" s="525">
        <v>538.5</v>
      </c>
      <c r="G62" s="542">
        <v>520</v>
      </c>
      <c r="H62" s="542">
        <v>520</v>
      </c>
      <c r="I62" s="525" t="s">
        <v>3762</v>
      </c>
      <c r="J62" s="596" t="s">
        <v>3773</v>
      </c>
      <c r="K62" s="596">
        <f t="shared" si="69"/>
        <v>-18.5</v>
      </c>
      <c r="L62" s="516">
        <f t="shared" ref="L62:L63" si="71">(F62*-0.7)/100</f>
        <v>-3.7694999999999999</v>
      </c>
      <c r="M62" s="543">
        <f t="shared" si="70"/>
        <v>-4.1354688950789233E-2</v>
      </c>
      <c r="N62" s="518" t="s">
        <v>663</v>
      </c>
      <c r="O62" s="519">
        <v>44183</v>
      </c>
      <c r="P62" s="7"/>
      <c r="Q62" s="7"/>
      <c r="R62" s="343" t="s">
        <v>602</v>
      </c>
      <c r="S62" s="40"/>
      <c r="T62" s="40"/>
      <c r="U62" s="40"/>
      <c r="V62" s="40"/>
      <c r="W62" s="40"/>
      <c r="X62" s="40"/>
      <c r="Y62" s="40"/>
      <c r="Z62" s="40"/>
      <c r="AA62" s="40"/>
    </row>
    <row r="63" spans="1:27" s="393" customFormat="1" ht="15" customHeight="1">
      <c r="A63" s="489">
        <v>33</v>
      </c>
      <c r="B63" s="490">
        <v>44182</v>
      </c>
      <c r="C63" s="491"/>
      <c r="D63" s="492" t="s">
        <v>71</v>
      </c>
      <c r="E63" s="493" t="s">
        <v>600</v>
      </c>
      <c r="F63" s="493">
        <v>462</v>
      </c>
      <c r="G63" s="494">
        <v>449</v>
      </c>
      <c r="H63" s="494">
        <v>473</v>
      </c>
      <c r="I63" s="493">
        <v>485</v>
      </c>
      <c r="J63" s="599" t="s">
        <v>3774</v>
      </c>
      <c r="K63" s="599">
        <f t="shared" si="69"/>
        <v>11</v>
      </c>
      <c r="L63" s="475">
        <f t="shared" si="71"/>
        <v>-3.234</v>
      </c>
      <c r="M63" s="476">
        <f t="shared" si="70"/>
        <v>1.6809523809523809E-2</v>
      </c>
      <c r="N63" s="495" t="s">
        <v>599</v>
      </c>
      <c r="O63" s="477">
        <v>44183</v>
      </c>
      <c r="P63" s="7"/>
      <c r="Q63" s="7"/>
      <c r="R63" s="343" t="s">
        <v>3186</v>
      </c>
      <c r="S63" s="40"/>
      <c r="T63" s="40"/>
      <c r="U63" s="40"/>
      <c r="V63" s="40"/>
      <c r="W63" s="40"/>
      <c r="X63" s="40"/>
      <c r="Y63" s="40"/>
      <c r="Z63" s="40"/>
      <c r="AA63" s="40"/>
    </row>
    <row r="64" spans="1:27" s="393" customFormat="1" ht="15" customHeight="1">
      <c r="A64" s="489">
        <v>34</v>
      </c>
      <c r="B64" s="490">
        <v>44182</v>
      </c>
      <c r="C64" s="491"/>
      <c r="D64" s="492" t="s">
        <v>496</v>
      </c>
      <c r="E64" s="493" t="s">
        <v>600</v>
      </c>
      <c r="F64" s="493">
        <v>461</v>
      </c>
      <c r="G64" s="494">
        <v>448</v>
      </c>
      <c r="H64" s="494">
        <v>472</v>
      </c>
      <c r="I64" s="493">
        <v>480</v>
      </c>
      <c r="J64" s="599" t="s">
        <v>3774</v>
      </c>
      <c r="K64" s="599">
        <f t="shared" ref="K64:K66" si="72">H64-F64</f>
        <v>11</v>
      </c>
      <c r="L64" s="475">
        <f t="shared" ref="L64:L66" si="73">(F64*-0.7)/100</f>
        <v>-3.2269999999999999</v>
      </c>
      <c r="M64" s="476">
        <f t="shared" ref="M64:M66" si="74">(K64+L64)/F64</f>
        <v>1.686117136659436E-2</v>
      </c>
      <c r="N64" s="495" t="s">
        <v>599</v>
      </c>
      <c r="O64" s="477">
        <v>44183</v>
      </c>
      <c r="P64" s="7"/>
      <c r="Q64" s="7"/>
      <c r="R64" s="343" t="s">
        <v>602</v>
      </c>
      <c r="S64" s="40"/>
      <c r="T64" s="40"/>
      <c r="U64" s="40"/>
      <c r="V64" s="40"/>
      <c r="W64" s="40"/>
      <c r="X64" s="40"/>
      <c r="Y64" s="40"/>
      <c r="Z64" s="40"/>
      <c r="AA64" s="40"/>
    </row>
    <row r="65" spans="1:34" s="393" customFormat="1" ht="15" customHeight="1">
      <c r="A65" s="539">
        <v>35</v>
      </c>
      <c r="B65" s="535">
        <v>44183</v>
      </c>
      <c r="C65" s="540"/>
      <c r="D65" s="541" t="s">
        <v>3778</v>
      </c>
      <c r="E65" s="525" t="s">
        <v>600</v>
      </c>
      <c r="F65" s="525">
        <v>508.5</v>
      </c>
      <c r="G65" s="542">
        <v>494</v>
      </c>
      <c r="H65" s="542">
        <v>495</v>
      </c>
      <c r="I65" s="525" t="s">
        <v>3779</v>
      </c>
      <c r="J65" s="617" t="s">
        <v>3783</v>
      </c>
      <c r="K65" s="617">
        <f t="shared" si="72"/>
        <v>-13.5</v>
      </c>
      <c r="L65" s="516">
        <f t="shared" si="73"/>
        <v>-3.5594999999999999</v>
      </c>
      <c r="M65" s="543">
        <f t="shared" si="74"/>
        <v>-3.354867256637168E-2</v>
      </c>
      <c r="N65" s="518" t="s">
        <v>663</v>
      </c>
      <c r="O65" s="519">
        <v>44186</v>
      </c>
      <c r="P65" s="7"/>
      <c r="Q65" s="7"/>
      <c r="R65" s="343" t="s">
        <v>602</v>
      </c>
      <c r="S65" s="40"/>
      <c r="T65" s="40"/>
      <c r="U65" s="40"/>
      <c r="V65" s="40"/>
      <c r="W65" s="40"/>
      <c r="X65" s="40"/>
      <c r="Y65" s="40"/>
      <c r="Z65" s="40"/>
      <c r="AA65" s="40"/>
    </row>
    <row r="66" spans="1:34" s="393" customFormat="1" ht="15" customHeight="1">
      <c r="A66" s="539">
        <v>36</v>
      </c>
      <c r="B66" s="535">
        <v>44183</v>
      </c>
      <c r="C66" s="540"/>
      <c r="D66" s="541" t="s">
        <v>2049</v>
      </c>
      <c r="E66" s="525" t="s">
        <v>600</v>
      </c>
      <c r="F66" s="525">
        <v>85.7</v>
      </c>
      <c r="G66" s="542">
        <v>83.5</v>
      </c>
      <c r="H66" s="542">
        <v>83.5</v>
      </c>
      <c r="I66" s="525" t="s">
        <v>3733</v>
      </c>
      <c r="J66" s="617" t="s">
        <v>3782</v>
      </c>
      <c r="K66" s="617">
        <f t="shared" si="72"/>
        <v>-2.2000000000000028</v>
      </c>
      <c r="L66" s="516">
        <f t="shared" si="73"/>
        <v>-0.59989999999999999</v>
      </c>
      <c r="M66" s="543">
        <f t="shared" si="74"/>
        <v>-3.2670945157526284E-2</v>
      </c>
      <c r="N66" s="518" t="s">
        <v>663</v>
      </c>
      <c r="O66" s="519">
        <v>44186</v>
      </c>
      <c r="P66" s="7"/>
      <c r="Q66" s="7"/>
      <c r="R66" s="343" t="s">
        <v>602</v>
      </c>
      <c r="S66" s="40"/>
      <c r="T66" s="40"/>
      <c r="U66" s="40"/>
      <c r="V66" s="40"/>
      <c r="W66" s="40"/>
      <c r="X66" s="40"/>
      <c r="Y66" s="40"/>
      <c r="Z66" s="40"/>
      <c r="AA66" s="40"/>
    </row>
    <row r="67" spans="1:34" s="393" customFormat="1" ht="15" customHeight="1">
      <c r="A67" s="539">
        <v>37</v>
      </c>
      <c r="B67" s="535">
        <v>44183</v>
      </c>
      <c r="C67" s="540"/>
      <c r="D67" s="541" t="s">
        <v>3780</v>
      </c>
      <c r="E67" s="525" t="s">
        <v>600</v>
      </c>
      <c r="F67" s="525">
        <v>244.5</v>
      </c>
      <c r="G67" s="542">
        <v>237</v>
      </c>
      <c r="H67" s="542">
        <v>238</v>
      </c>
      <c r="I67" s="525">
        <v>258</v>
      </c>
      <c r="J67" s="601" t="s">
        <v>3777</v>
      </c>
      <c r="K67" s="601">
        <f t="shared" ref="K67" si="75">H67-F67</f>
        <v>-6.5</v>
      </c>
      <c r="L67" s="516">
        <f>(F67*-0.07)/100</f>
        <v>-0.17115000000000002</v>
      </c>
      <c r="M67" s="543">
        <f t="shared" ref="M67" si="76">(K67+L67)/F67</f>
        <v>-2.7284867075664621E-2</v>
      </c>
      <c r="N67" s="518" t="s">
        <v>663</v>
      </c>
      <c r="O67" s="575">
        <v>44183</v>
      </c>
      <c r="P67" s="7"/>
      <c r="Q67" s="7"/>
      <c r="R67" s="343" t="s">
        <v>3186</v>
      </c>
      <c r="S67" s="40"/>
      <c r="T67" s="40"/>
      <c r="U67" s="40"/>
      <c r="V67" s="40"/>
      <c r="W67" s="40"/>
      <c r="X67" s="40"/>
      <c r="Y67" s="40"/>
      <c r="Z67" s="40"/>
      <c r="AA67" s="40"/>
    </row>
    <row r="68" spans="1:34" s="393" customFormat="1" ht="15" customHeight="1">
      <c r="A68" s="422">
        <v>38</v>
      </c>
      <c r="B68" s="446">
        <v>44186</v>
      </c>
      <c r="C68" s="449"/>
      <c r="D68" s="414" t="s">
        <v>331</v>
      </c>
      <c r="E68" s="415" t="s">
        <v>600</v>
      </c>
      <c r="F68" s="415" t="s">
        <v>3788</v>
      </c>
      <c r="G68" s="450">
        <v>1845</v>
      </c>
      <c r="H68" s="450"/>
      <c r="I68" s="415">
        <v>2000</v>
      </c>
      <c r="J68" s="613" t="s">
        <v>601</v>
      </c>
      <c r="K68" s="613"/>
      <c r="L68" s="434"/>
      <c r="M68" s="430"/>
      <c r="N68" s="435"/>
      <c r="O68" s="421"/>
      <c r="P68" s="7"/>
      <c r="Q68" s="7"/>
      <c r="R68" s="343" t="s">
        <v>602</v>
      </c>
      <c r="S68" s="40"/>
      <c r="T68" s="40"/>
      <c r="U68" s="40"/>
      <c r="V68" s="40"/>
      <c r="W68" s="40"/>
      <c r="X68" s="40"/>
      <c r="Y68" s="40"/>
      <c r="Z68" s="40"/>
      <c r="AA68" s="40"/>
    </row>
    <row r="69" spans="1:34" s="393" customFormat="1" ht="15" customHeight="1">
      <c r="A69" s="489">
        <v>39</v>
      </c>
      <c r="B69" s="490">
        <v>44187</v>
      </c>
      <c r="C69" s="491"/>
      <c r="D69" s="492" t="s">
        <v>565</v>
      </c>
      <c r="E69" s="493" t="s">
        <v>600</v>
      </c>
      <c r="F69" s="493">
        <v>1120</v>
      </c>
      <c r="G69" s="494">
        <v>1090</v>
      </c>
      <c r="H69" s="494">
        <v>1165</v>
      </c>
      <c r="I69" s="493">
        <v>1200</v>
      </c>
      <c r="J69" s="655" t="s">
        <v>3655</v>
      </c>
      <c r="K69" s="655">
        <f t="shared" ref="K69" si="77">H69-F69</f>
        <v>45</v>
      </c>
      <c r="L69" s="475">
        <f t="shared" ref="L69" si="78">(F69*-0.7)/100</f>
        <v>-7.84</v>
      </c>
      <c r="M69" s="476">
        <f t="shared" ref="M69" si="79">(K69+L69)/F69</f>
        <v>3.3178571428571425E-2</v>
      </c>
      <c r="N69" s="495" t="s">
        <v>599</v>
      </c>
      <c r="O69" s="477">
        <v>44189</v>
      </c>
      <c r="P69" s="7"/>
      <c r="Q69" s="7"/>
      <c r="R69" s="343" t="s">
        <v>3186</v>
      </c>
      <c r="S69" s="40"/>
      <c r="T69" s="40"/>
      <c r="U69" s="40"/>
      <c r="V69" s="40"/>
      <c r="W69" s="40"/>
      <c r="X69" s="40"/>
      <c r="Y69" s="40"/>
      <c r="Z69" s="40"/>
      <c r="AA69" s="40"/>
    </row>
    <row r="70" spans="1:34" s="393" customFormat="1" ht="15" customHeight="1">
      <c r="A70" s="489">
        <v>40</v>
      </c>
      <c r="B70" s="490">
        <v>44187</v>
      </c>
      <c r="C70" s="491"/>
      <c r="D70" s="492" t="s">
        <v>114</v>
      </c>
      <c r="E70" s="493" t="s">
        <v>3627</v>
      </c>
      <c r="F70" s="493">
        <v>237.5</v>
      </c>
      <c r="G70" s="494">
        <v>242</v>
      </c>
      <c r="H70" s="494">
        <v>232.5</v>
      </c>
      <c r="I70" s="493" t="s">
        <v>3796</v>
      </c>
      <c r="J70" s="628" t="s">
        <v>3797</v>
      </c>
      <c r="K70" s="628">
        <f>F70-H70</f>
        <v>5</v>
      </c>
      <c r="L70" s="475">
        <f>(F70*-0.07)/100</f>
        <v>-0.16625000000000001</v>
      </c>
      <c r="M70" s="476">
        <f t="shared" ref="M70:M72" si="80">(K70+L70)/F70</f>
        <v>2.0352631578947369E-2</v>
      </c>
      <c r="N70" s="495" t="s">
        <v>599</v>
      </c>
      <c r="O70" s="513">
        <v>44187</v>
      </c>
      <c r="P70" s="7"/>
      <c r="Q70" s="7"/>
      <c r="R70" s="343" t="s">
        <v>602</v>
      </c>
      <c r="S70" s="40"/>
      <c r="T70" s="40"/>
      <c r="U70" s="40"/>
      <c r="V70" s="40"/>
      <c r="W70" s="40"/>
      <c r="X70" s="40"/>
      <c r="Y70" s="40"/>
      <c r="Z70" s="40"/>
      <c r="AA70" s="40"/>
    </row>
    <row r="71" spans="1:34" s="393" customFormat="1" ht="15" customHeight="1">
      <c r="A71" s="489">
        <v>41</v>
      </c>
      <c r="B71" s="490">
        <v>44188</v>
      </c>
      <c r="C71" s="491"/>
      <c r="D71" s="492" t="s">
        <v>253</v>
      </c>
      <c r="E71" s="493" t="s">
        <v>600</v>
      </c>
      <c r="F71" s="493">
        <v>637</v>
      </c>
      <c r="G71" s="494">
        <v>618</v>
      </c>
      <c r="H71" s="494">
        <v>648</v>
      </c>
      <c r="I71" s="493" t="s">
        <v>3809</v>
      </c>
      <c r="J71" s="648" t="s">
        <v>3774</v>
      </c>
      <c r="K71" s="648">
        <f t="shared" ref="K71:K72" si="81">H71-F71</f>
        <v>11</v>
      </c>
      <c r="L71" s="475">
        <f>(F71*-0.07)/100</f>
        <v>-0.44590000000000002</v>
      </c>
      <c r="M71" s="476">
        <f t="shared" si="80"/>
        <v>1.6568445839874411E-2</v>
      </c>
      <c r="N71" s="495" t="s">
        <v>599</v>
      </c>
      <c r="O71" s="513">
        <v>44188</v>
      </c>
      <c r="P71" s="7"/>
      <c r="Q71" s="7"/>
      <c r="R71" s="343" t="s">
        <v>602</v>
      </c>
      <c r="S71" s="40"/>
      <c r="T71" s="40"/>
      <c r="U71" s="40"/>
      <c r="V71" s="40"/>
      <c r="W71" s="40"/>
      <c r="X71" s="40"/>
      <c r="Y71" s="40"/>
      <c r="Z71" s="40"/>
      <c r="AA71" s="40"/>
    </row>
    <row r="72" spans="1:34" s="393" customFormat="1" ht="15" customHeight="1">
      <c r="A72" s="489">
        <v>42</v>
      </c>
      <c r="B72" s="490">
        <v>44188</v>
      </c>
      <c r="C72" s="491"/>
      <c r="D72" s="492" t="s">
        <v>141</v>
      </c>
      <c r="E72" s="493" t="s">
        <v>600</v>
      </c>
      <c r="F72" s="493">
        <v>401</v>
      </c>
      <c r="G72" s="494">
        <v>388</v>
      </c>
      <c r="H72" s="494">
        <v>412</v>
      </c>
      <c r="I72" s="493" t="s">
        <v>3811</v>
      </c>
      <c r="J72" s="655" t="s">
        <v>3774</v>
      </c>
      <c r="K72" s="655">
        <f t="shared" si="81"/>
        <v>11</v>
      </c>
      <c r="L72" s="475">
        <f t="shared" ref="L72" si="82">(F72*-0.7)/100</f>
        <v>-2.8069999999999999</v>
      </c>
      <c r="M72" s="476">
        <f t="shared" si="80"/>
        <v>2.0431421446384039E-2</v>
      </c>
      <c r="N72" s="495" t="s">
        <v>599</v>
      </c>
      <c r="O72" s="477">
        <v>44189</v>
      </c>
      <c r="P72" s="7"/>
      <c r="Q72" s="7"/>
      <c r="R72" s="343" t="s">
        <v>602</v>
      </c>
      <c r="S72" s="40"/>
      <c r="T72" s="40"/>
      <c r="U72" s="40"/>
      <c r="V72" s="40"/>
      <c r="W72" s="40"/>
      <c r="X72" s="40"/>
      <c r="Y72" s="40"/>
      <c r="Z72" s="40"/>
      <c r="AA72" s="40"/>
    </row>
    <row r="73" spans="1:34" s="393" customFormat="1" ht="15" customHeight="1">
      <c r="A73" s="422">
        <v>43</v>
      </c>
      <c r="B73" s="446">
        <v>44189</v>
      </c>
      <c r="C73" s="449"/>
      <c r="D73" s="414" t="s">
        <v>141</v>
      </c>
      <c r="E73" s="415" t="s">
        <v>600</v>
      </c>
      <c r="F73" s="415" t="s">
        <v>3810</v>
      </c>
      <c r="G73" s="450">
        <v>388</v>
      </c>
      <c r="H73" s="450"/>
      <c r="I73" s="415" t="s">
        <v>3811</v>
      </c>
      <c r="J73" s="613" t="s">
        <v>601</v>
      </c>
      <c r="K73" s="613"/>
      <c r="L73" s="434"/>
      <c r="M73" s="430"/>
      <c r="N73" s="435"/>
      <c r="O73" s="421"/>
      <c r="P73" s="7"/>
      <c r="Q73" s="7"/>
      <c r="R73" s="343" t="s">
        <v>602</v>
      </c>
      <c r="S73" s="40"/>
      <c r="T73" s="40"/>
      <c r="U73" s="40"/>
      <c r="V73" s="40"/>
      <c r="W73" s="40"/>
      <c r="X73" s="40"/>
      <c r="Y73" s="40"/>
      <c r="Z73" s="40"/>
      <c r="AA73" s="40"/>
    </row>
    <row r="74" spans="1:34" s="393" customFormat="1" ht="15" customHeight="1">
      <c r="A74" s="422"/>
      <c r="B74" s="446"/>
      <c r="C74" s="449"/>
      <c r="D74" s="414"/>
      <c r="E74" s="415"/>
      <c r="F74" s="415"/>
      <c r="G74" s="450"/>
      <c r="H74" s="450"/>
      <c r="I74" s="415"/>
      <c r="J74" s="650"/>
      <c r="K74" s="650"/>
      <c r="L74" s="434"/>
      <c r="M74" s="430"/>
      <c r="N74" s="435"/>
      <c r="O74" s="421"/>
      <c r="P74" s="7"/>
      <c r="Q74" s="7"/>
      <c r="R74" s="343"/>
      <c r="S74" s="40"/>
      <c r="T74" s="40"/>
      <c r="U74" s="40"/>
      <c r="V74" s="40"/>
      <c r="W74" s="40"/>
      <c r="X74" s="40"/>
      <c r="Y74" s="40"/>
      <c r="Z74" s="40"/>
      <c r="AA74" s="40"/>
    </row>
    <row r="75" spans="1:34" s="393" customFormat="1" ht="15" customHeight="1">
      <c r="A75" s="422"/>
      <c r="B75" s="446"/>
      <c r="C75" s="449"/>
      <c r="D75" s="414"/>
      <c r="E75" s="415"/>
      <c r="F75" s="415"/>
      <c r="G75" s="450"/>
      <c r="H75" s="450"/>
      <c r="I75" s="415"/>
      <c r="J75" s="650"/>
      <c r="K75" s="650"/>
      <c r="L75" s="434"/>
      <c r="M75" s="430"/>
      <c r="N75" s="435"/>
      <c r="O75" s="421"/>
      <c r="P75" s="7"/>
      <c r="Q75" s="7"/>
      <c r="R75" s="343"/>
      <c r="S75" s="40"/>
      <c r="T75" s="40"/>
      <c r="U75" s="40"/>
      <c r="V75" s="40"/>
      <c r="W75" s="40"/>
      <c r="X75" s="40"/>
      <c r="Y75" s="40"/>
      <c r="Z75" s="40"/>
      <c r="AA75" s="40"/>
    </row>
    <row r="76" spans="1:34" s="393" customFormat="1" ht="15" customHeight="1">
      <c r="A76" s="422"/>
      <c r="B76" s="446"/>
      <c r="C76" s="449"/>
      <c r="D76" s="412"/>
      <c r="E76" s="415"/>
      <c r="F76" s="415"/>
      <c r="G76" s="450"/>
      <c r="H76" s="450"/>
      <c r="I76" s="415"/>
      <c r="J76" s="376"/>
      <c r="K76" s="376"/>
      <c r="L76" s="432"/>
      <c r="M76" s="430"/>
      <c r="N76" s="404"/>
      <c r="O76" s="421"/>
      <c r="P76" s="7"/>
      <c r="Q76" s="7"/>
      <c r="R76" s="343"/>
      <c r="S76" s="40"/>
      <c r="T76" s="40"/>
      <c r="U76" s="40"/>
      <c r="V76" s="40"/>
      <c r="W76" s="40"/>
      <c r="X76" s="40"/>
      <c r="Y76" s="40"/>
      <c r="Z76" s="40"/>
      <c r="AA76" s="40"/>
    </row>
    <row r="77" spans="1:34" ht="44.25" customHeight="1">
      <c r="A77" s="23" t="s">
        <v>603</v>
      </c>
      <c r="B77" s="39"/>
      <c r="C77" s="39"/>
      <c r="D77" s="40"/>
      <c r="E77" s="36"/>
      <c r="F77" s="36"/>
      <c r="G77" s="35"/>
      <c r="H77" s="35" t="s">
        <v>3632</v>
      </c>
      <c r="I77" s="36"/>
      <c r="J77" s="17"/>
      <c r="K77" s="79"/>
      <c r="L77" s="80"/>
      <c r="M77" s="79"/>
      <c r="N77" s="81"/>
      <c r="O77" s="79"/>
      <c r="P77" s="7"/>
      <c r="Q77" s="438"/>
      <c r="R77" s="451"/>
      <c r="S77" s="438"/>
      <c r="T77" s="438"/>
      <c r="U77" s="438"/>
      <c r="V77" s="438"/>
      <c r="W77" s="438"/>
      <c r="X77" s="438"/>
      <c r="Y77" s="438"/>
      <c r="Z77" s="40"/>
      <c r="AA77" s="40"/>
      <c r="AB77" s="40"/>
    </row>
    <row r="78" spans="1:34" s="6" customFormat="1">
      <c r="A78" s="29" t="s">
        <v>604</v>
      </c>
      <c r="B78" s="23"/>
      <c r="C78" s="23"/>
      <c r="D78" s="23"/>
      <c r="E78" s="5"/>
      <c r="F78" s="30" t="s">
        <v>605</v>
      </c>
      <c r="G78" s="41"/>
      <c r="H78" s="42"/>
      <c r="I78" s="82"/>
      <c r="J78" s="17"/>
      <c r="K78" s="83"/>
      <c r="L78" s="84"/>
      <c r="M78" s="85"/>
      <c r="N78" s="86"/>
      <c r="O78" s="87"/>
      <c r="P78" s="5"/>
      <c r="Q78" s="4"/>
      <c r="R78" s="12"/>
      <c r="Z78" s="9"/>
      <c r="AA78" s="9"/>
      <c r="AB78" s="9"/>
      <c r="AC78" s="9"/>
      <c r="AD78" s="9"/>
      <c r="AE78" s="9"/>
      <c r="AF78" s="9"/>
      <c r="AG78" s="9"/>
      <c r="AH78" s="9"/>
    </row>
    <row r="79" spans="1:34" s="9" customFormat="1" ht="14.25" customHeight="1">
      <c r="A79" s="29"/>
      <c r="B79" s="23"/>
      <c r="C79" s="23"/>
      <c r="D79" s="23"/>
      <c r="E79" s="32"/>
      <c r="F79" s="30" t="s">
        <v>607</v>
      </c>
      <c r="G79" s="41"/>
      <c r="H79" s="42"/>
      <c r="I79" s="82"/>
      <c r="J79" s="17"/>
      <c r="K79" s="83"/>
      <c r="L79" s="84"/>
      <c r="M79" s="85"/>
      <c r="N79" s="86"/>
      <c r="O79" s="87"/>
      <c r="P79" s="5"/>
      <c r="Q79" s="4"/>
      <c r="R79" s="12"/>
      <c r="S79" s="6"/>
      <c r="Y79" s="6"/>
      <c r="Z79" s="6"/>
    </row>
    <row r="80" spans="1:34" s="9" customFormat="1" ht="14.25" customHeight="1">
      <c r="A80" s="23"/>
      <c r="B80" s="23"/>
      <c r="C80" s="23"/>
      <c r="D80" s="23"/>
      <c r="E80" s="32"/>
      <c r="F80" s="17"/>
      <c r="G80" s="17"/>
      <c r="H80" s="31"/>
      <c r="I80" s="36"/>
      <c r="J80" s="71"/>
      <c r="K80" s="68"/>
      <c r="L80" s="69"/>
      <c r="M80" s="17"/>
      <c r="N80" s="72"/>
      <c r="O80" s="57"/>
      <c r="P80" s="8"/>
      <c r="Q80" s="4"/>
      <c r="R80" s="12"/>
      <c r="S80" s="6"/>
      <c r="Y80" s="6"/>
      <c r="Z80" s="6"/>
    </row>
    <row r="81" spans="1:26" s="9" customFormat="1" ht="15">
      <c r="A81" s="43" t="s">
        <v>614</v>
      </c>
      <c r="B81" s="43"/>
      <c r="C81" s="43"/>
      <c r="D81" s="43"/>
      <c r="E81" s="32"/>
      <c r="F81" s="17"/>
      <c r="G81" s="12"/>
      <c r="H81" s="17"/>
      <c r="I81" s="12"/>
      <c r="J81" s="88"/>
      <c r="K81" s="12"/>
      <c r="L81" s="12"/>
      <c r="M81" s="12"/>
      <c r="N81" s="12"/>
      <c r="O81" s="89"/>
      <c r="P81"/>
      <c r="Q81" s="4"/>
      <c r="R81" s="12"/>
      <c r="S81" s="6"/>
      <c r="Y81" s="6"/>
      <c r="Z81" s="6"/>
    </row>
    <row r="82" spans="1:26" s="9" customFormat="1" ht="38.25">
      <c r="A82" s="21" t="s">
        <v>16</v>
      </c>
      <c r="B82" s="21" t="s">
        <v>575</v>
      </c>
      <c r="C82" s="21"/>
      <c r="D82" s="22" t="s">
        <v>588</v>
      </c>
      <c r="E82" s="21" t="s">
        <v>589</v>
      </c>
      <c r="F82" s="21" t="s">
        <v>590</v>
      </c>
      <c r="G82" s="21" t="s">
        <v>609</v>
      </c>
      <c r="H82" s="21" t="s">
        <v>592</v>
      </c>
      <c r="I82" s="21" t="s">
        <v>593</v>
      </c>
      <c r="J82" s="20" t="s">
        <v>594</v>
      </c>
      <c r="K82" s="77" t="s">
        <v>615</v>
      </c>
      <c r="L82" s="63" t="s">
        <v>3630</v>
      </c>
      <c r="M82" s="77" t="s">
        <v>611</v>
      </c>
      <c r="N82" s="21" t="s">
        <v>612</v>
      </c>
      <c r="O82" s="20" t="s">
        <v>597</v>
      </c>
      <c r="P82" s="90" t="s">
        <v>598</v>
      </c>
      <c r="Q82" s="4"/>
      <c r="R82" s="17"/>
      <c r="S82" s="6"/>
      <c r="Y82" s="6"/>
      <c r="Z82" s="6"/>
    </row>
    <row r="83" spans="1:26" s="393" customFormat="1" ht="13.9" customHeight="1">
      <c r="A83" s="690">
        <v>1</v>
      </c>
      <c r="B83" s="692">
        <v>44161</v>
      </c>
      <c r="C83" s="504"/>
      <c r="D83" s="500" t="s">
        <v>3644</v>
      </c>
      <c r="E83" s="501" t="s">
        <v>3627</v>
      </c>
      <c r="F83" s="493">
        <v>1412</v>
      </c>
      <c r="G83" s="695">
        <v>1452</v>
      </c>
      <c r="H83" s="493">
        <v>1397.5</v>
      </c>
      <c r="I83" s="697">
        <v>1350</v>
      </c>
      <c r="J83" s="694" t="s">
        <v>3662</v>
      </c>
      <c r="K83" s="496">
        <f t="shared" ref="K83" si="83">F83-H83</f>
        <v>14.5</v>
      </c>
      <c r="L83" s="475">
        <f t="shared" ref="L83" si="84">(H83*N83)*0.035%</f>
        <v>269.01875000000001</v>
      </c>
      <c r="M83" s="694">
        <f>(17*550)-369</f>
        <v>8981</v>
      </c>
      <c r="N83" s="694">
        <v>550</v>
      </c>
      <c r="O83" s="694" t="s">
        <v>599</v>
      </c>
      <c r="P83" s="685">
        <v>44168</v>
      </c>
      <c r="Q83" s="387"/>
      <c r="R83" s="343" t="s">
        <v>602</v>
      </c>
      <c r="S83" s="40"/>
      <c r="Y83" s="40"/>
      <c r="Z83" s="40"/>
    </row>
    <row r="84" spans="1:26" s="393" customFormat="1" ht="13.9" customHeight="1">
      <c r="A84" s="691"/>
      <c r="B84" s="693"/>
      <c r="C84" s="504"/>
      <c r="D84" s="500" t="s">
        <v>3645</v>
      </c>
      <c r="E84" s="501" t="s">
        <v>3627</v>
      </c>
      <c r="F84" s="493">
        <v>29</v>
      </c>
      <c r="G84" s="696"/>
      <c r="H84" s="493">
        <v>26.5</v>
      </c>
      <c r="I84" s="686"/>
      <c r="J84" s="686"/>
      <c r="K84" s="496">
        <v>2.5</v>
      </c>
      <c r="L84" s="496">
        <v>100</v>
      </c>
      <c r="M84" s="686"/>
      <c r="N84" s="686"/>
      <c r="O84" s="686"/>
      <c r="P84" s="686"/>
      <c r="Q84" s="387"/>
      <c r="R84" s="343" t="s">
        <v>602</v>
      </c>
      <c r="S84" s="40"/>
      <c r="Y84" s="40"/>
      <c r="Z84" s="40"/>
    </row>
    <row r="85" spans="1:26" s="393" customFormat="1" ht="13.9" customHeight="1">
      <c r="A85" s="520">
        <v>2</v>
      </c>
      <c r="B85" s="521">
        <v>44162</v>
      </c>
      <c r="C85" s="522"/>
      <c r="D85" s="523" t="s">
        <v>3646</v>
      </c>
      <c r="E85" s="524" t="s">
        <v>3627</v>
      </c>
      <c r="F85" s="525">
        <v>13040</v>
      </c>
      <c r="G85" s="525">
        <v>13200</v>
      </c>
      <c r="H85" s="525">
        <v>13195</v>
      </c>
      <c r="I85" s="526">
        <v>12700</v>
      </c>
      <c r="J85" s="515" t="s">
        <v>3663</v>
      </c>
      <c r="K85" s="515">
        <f t="shared" ref="K85" si="85">F85-H85</f>
        <v>-155</v>
      </c>
      <c r="L85" s="516">
        <f t="shared" ref="L85" si="86">(H85*N85)*0.035%</f>
        <v>346.36875000000003</v>
      </c>
      <c r="M85" s="517">
        <f t="shared" ref="M85" si="87">(K85*N85)-L85</f>
        <v>-11971.36875</v>
      </c>
      <c r="N85" s="515">
        <v>75</v>
      </c>
      <c r="O85" s="518" t="s">
        <v>663</v>
      </c>
      <c r="P85" s="519">
        <v>44168</v>
      </c>
      <c r="Q85" s="387"/>
      <c r="R85" s="343" t="s">
        <v>602</v>
      </c>
      <c r="S85" s="40"/>
      <c r="Y85" s="40"/>
      <c r="Z85" s="40"/>
    </row>
    <row r="86" spans="1:26" s="393" customFormat="1" ht="13.9" customHeight="1">
      <c r="A86" s="502">
        <v>3</v>
      </c>
      <c r="B86" s="503">
        <v>44162</v>
      </c>
      <c r="C86" s="504"/>
      <c r="D86" s="500" t="s">
        <v>3647</v>
      </c>
      <c r="E86" s="501" t="s">
        <v>600</v>
      </c>
      <c r="F86" s="493">
        <v>511.5</v>
      </c>
      <c r="G86" s="493">
        <v>502</v>
      </c>
      <c r="H86" s="493">
        <v>517.5</v>
      </c>
      <c r="I86" s="496">
        <v>530</v>
      </c>
      <c r="J86" s="496" t="s">
        <v>3656</v>
      </c>
      <c r="K86" s="474">
        <f t="shared" ref="K86" si="88">H86-F86</f>
        <v>6</v>
      </c>
      <c r="L86" s="475">
        <f t="shared" ref="L86" si="89">(H86*N86)*0.035%</f>
        <v>271.68750000000006</v>
      </c>
      <c r="M86" s="505">
        <f t="shared" ref="M86" si="90">(K86*N86)-L86</f>
        <v>8728.3125</v>
      </c>
      <c r="N86" s="496">
        <v>1500</v>
      </c>
      <c r="O86" s="498" t="s">
        <v>599</v>
      </c>
      <c r="P86" s="477">
        <v>44167</v>
      </c>
      <c r="Q86" s="387"/>
      <c r="R86" s="343" t="s">
        <v>3186</v>
      </c>
      <c r="S86" s="40"/>
      <c r="Y86" s="40"/>
      <c r="Z86" s="40"/>
    </row>
    <row r="87" spans="1:26" s="393" customFormat="1" ht="13.9" customHeight="1">
      <c r="A87" s="528">
        <v>4</v>
      </c>
      <c r="B87" s="529">
        <v>44169</v>
      </c>
      <c r="C87" s="504"/>
      <c r="D87" s="500" t="s">
        <v>3674</v>
      </c>
      <c r="E87" s="501" t="s">
        <v>600</v>
      </c>
      <c r="F87" s="493">
        <v>925</v>
      </c>
      <c r="G87" s="493">
        <v>912</v>
      </c>
      <c r="H87" s="493">
        <v>934</v>
      </c>
      <c r="I87" s="496">
        <v>940</v>
      </c>
      <c r="J87" s="496" t="s">
        <v>3405</v>
      </c>
      <c r="K87" s="527">
        <f t="shared" ref="K87:K88" si="91">H87-F87</f>
        <v>9</v>
      </c>
      <c r="L87" s="475">
        <f t="shared" ref="L87:L88" si="92">(H87*N87)*0.035%</f>
        <v>310.55500000000006</v>
      </c>
      <c r="M87" s="505">
        <f t="shared" ref="M87:M88" si="93">(K87*N87)-L87</f>
        <v>8239.4449999999997</v>
      </c>
      <c r="N87" s="496">
        <v>950</v>
      </c>
      <c r="O87" s="498" t="s">
        <v>599</v>
      </c>
      <c r="P87" s="513">
        <v>44169</v>
      </c>
      <c r="Q87" s="387"/>
      <c r="R87" s="343" t="s">
        <v>3186</v>
      </c>
      <c r="S87" s="40"/>
      <c r="Y87" s="40"/>
      <c r="Z87" s="40"/>
    </row>
    <row r="88" spans="1:26" s="393" customFormat="1" ht="13.9" customHeight="1">
      <c r="A88" s="533">
        <v>5</v>
      </c>
      <c r="B88" s="534">
        <v>44169</v>
      </c>
      <c r="C88" s="504"/>
      <c r="D88" s="500" t="s">
        <v>3675</v>
      </c>
      <c r="E88" s="501" t="s">
        <v>600</v>
      </c>
      <c r="F88" s="493">
        <v>904.5</v>
      </c>
      <c r="G88" s="493">
        <v>884</v>
      </c>
      <c r="H88" s="493">
        <v>920</v>
      </c>
      <c r="I88" s="496">
        <v>940</v>
      </c>
      <c r="J88" s="496" t="s">
        <v>3682</v>
      </c>
      <c r="K88" s="532">
        <f t="shared" si="91"/>
        <v>15.5</v>
      </c>
      <c r="L88" s="475">
        <f t="shared" si="92"/>
        <v>209.30000000000004</v>
      </c>
      <c r="M88" s="505">
        <f t="shared" si="93"/>
        <v>9865.7000000000007</v>
      </c>
      <c r="N88" s="496">
        <v>650</v>
      </c>
      <c r="O88" s="498" t="s">
        <v>599</v>
      </c>
      <c r="P88" s="477">
        <v>44172</v>
      </c>
      <c r="Q88" s="387"/>
      <c r="R88" s="343" t="s">
        <v>3186</v>
      </c>
      <c r="S88" s="40"/>
      <c r="Y88" s="40"/>
      <c r="Z88" s="40"/>
    </row>
    <row r="89" spans="1:26" s="393" customFormat="1" ht="13.9" customHeight="1">
      <c r="A89" s="533">
        <v>6</v>
      </c>
      <c r="B89" s="534">
        <v>44169</v>
      </c>
      <c r="C89" s="504"/>
      <c r="D89" s="500" t="s">
        <v>3676</v>
      </c>
      <c r="E89" s="501" t="s">
        <v>600</v>
      </c>
      <c r="F89" s="493">
        <v>927</v>
      </c>
      <c r="G89" s="493">
        <v>913</v>
      </c>
      <c r="H89" s="493">
        <v>936.5</v>
      </c>
      <c r="I89" s="496">
        <v>950</v>
      </c>
      <c r="J89" s="496" t="s">
        <v>3677</v>
      </c>
      <c r="K89" s="527">
        <f t="shared" ref="K89:K91" si="94">H89-F89</f>
        <v>9.5</v>
      </c>
      <c r="L89" s="475">
        <f t="shared" ref="L89:L91" si="95">(H89*N89)*0.035%</f>
        <v>278.60875000000004</v>
      </c>
      <c r="M89" s="505">
        <f t="shared" ref="M89:M91" si="96">(K89*N89)-L89</f>
        <v>7796.3912499999997</v>
      </c>
      <c r="N89" s="496">
        <v>850</v>
      </c>
      <c r="O89" s="498" t="s">
        <v>599</v>
      </c>
      <c r="P89" s="513">
        <v>44169</v>
      </c>
      <c r="Q89" s="387"/>
      <c r="R89" s="343" t="s">
        <v>602</v>
      </c>
      <c r="S89" s="40"/>
      <c r="Y89" s="40"/>
      <c r="Z89" s="40"/>
    </row>
    <row r="90" spans="1:26" s="393" customFormat="1" ht="13.9" customHeight="1">
      <c r="A90" s="533">
        <v>7</v>
      </c>
      <c r="B90" s="534">
        <v>44169</v>
      </c>
      <c r="C90" s="504"/>
      <c r="D90" s="500" t="s">
        <v>3647</v>
      </c>
      <c r="E90" s="501" t="s">
        <v>600</v>
      </c>
      <c r="F90" s="493">
        <v>546.5</v>
      </c>
      <c r="G90" s="493">
        <v>537</v>
      </c>
      <c r="H90" s="493">
        <v>552.5</v>
      </c>
      <c r="I90" s="496">
        <v>562</v>
      </c>
      <c r="J90" s="496" t="s">
        <v>3656</v>
      </c>
      <c r="K90" s="530">
        <f t="shared" si="94"/>
        <v>6</v>
      </c>
      <c r="L90" s="475">
        <f t="shared" si="95"/>
        <v>290.06250000000006</v>
      </c>
      <c r="M90" s="505">
        <f t="shared" si="96"/>
        <v>8709.9375</v>
      </c>
      <c r="N90" s="496">
        <v>1500</v>
      </c>
      <c r="O90" s="498" t="s">
        <v>599</v>
      </c>
      <c r="P90" s="513">
        <v>44169</v>
      </c>
      <c r="Q90" s="387"/>
      <c r="R90" s="343" t="s">
        <v>3186</v>
      </c>
      <c r="S90" s="40"/>
      <c r="Y90" s="40"/>
      <c r="Z90" s="40"/>
    </row>
    <row r="91" spans="1:26" s="393" customFormat="1" ht="13.9" customHeight="1">
      <c r="A91" s="533">
        <v>8</v>
      </c>
      <c r="B91" s="534">
        <v>44169</v>
      </c>
      <c r="C91" s="504"/>
      <c r="D91" s="500" t="s">
        <v>3678</v>
      </c>
      <c r="E91" s="501" t="s">
        <v>600</v>
      </c>
      <c r="F91" s="493">
        <v>769.5</v>
      </c>
      <c r="G91" s="493">
        <v>758</v>
      </c>
      <c r="H91" s="493">
        <v>776.5</v>
      </c>
      <c r="I91" s="496">
        <v>790</v>
      </c>
      <c r="J91" s="496" t="s">
        <v>3683</v>
      </c>
      <c r="K91" s="532">
        <f t="shared" si="94"/>
        <v>7</v>
      </c>
      <c r="L91" s="475">
        <f t="shared" si="95"/>
        <v>353.30750000000006</v>
      </c>
      <c r="M91" s="505">
        <f t="shared" si="96"/>
        <v>8746.6924999999992</v>
      </c>
      <c r="N91" s="496">
        <v>1300</v>
      </c>
      <c r="O91" s="498" t="s">
        <v>599</v>
      </c>
      <c r="P91" s="477">
        <v>44172</v>
      </c>
      <c r="Q91" s="387"/>
      <c r="R91" s="343" t="s">
        <v>602</v>
      </c>
      <c r="S91" s="40"/>
      <c r="Y91" s="40"/>
      <c r="Z91" s="40"/>
    </row>
    <row r="92" spans="1:26" s="393" customFormat="1" ht="13.9" customHeight="1">
      <c r="A92" s="520">
        <v>9</v>
      </c>
      <c r="B92" s="521">
        <v>44169</v>
      </c>
      <c r="C92" s="522"/>
      <c r="D92" s="523" t="s">
        <v>3679</v>
      </c>
      <c r="E92" s="524" t="s">
        <v>600</v>
      </c>
      <c r="F92" s="525">
        <v>415</v>
      </c>
      <c r="G92" s="525">
        <v>406</v>
      </c>
      <c r="H92" s="525">
        <v>406</v>
      </c>
      <c r="I92" s="526">
        <v>430</v>
      </c>
      <c r="J92" s="526" t="s">
        <v>3706</v>
      </c>
      <c r="K92" s="515">
        <f t="shared" ref="K92:K93" si="97">H92-F92</f>
        <v>-9</v>
      </c>
      <c r="L92" s="516">
        <f t="shared" ref="L92:L93" si="98">(H92*N92)*0.035%</f>
        <v>222.10230000000004</v>
      </c>
      <c r="M92" s="544">
        <f t="shared" ref="M92:M93" si="99">(K92*N92)-L92</f>
        <v>-14289.1023</v>
      </c>
      <c r="N92" s="526">
        <v>1563</v>
      </c>
      <c r="O92" s="545" t="s">
        <v>663</v>
      </c>
      <c r="P92" s="519">
        <v>44173</v>
      </c>
      <c r="Q92" s="387"/>
      <c r="R92" s="343" t="s">
        <v>3186</v>
      </c>
      <c r="S92" s="40"/>
      <c r="Y92" s="40"/>
      <c r="Z92" s="40"/>
    </row>
    <row r="93" spans="1:26" s="393" customFormat="1" ht="13.9" customHeight="1">
      <c r="A93" s="555">
        <v>10</v>
      </c>
      <c r="B93" s="556">
        <v>44172</v>
      </c>
      <c r="C93" s="504"/>
      <c r="D93" s="500" t="s">
        <v>3690</v>
      </c>
      <c r="E93" s="501" t="s">
        <v>600</v>
      </c>
      <c r="F93" s="493">
        <v>3639</v>
      </c>
      <c r="G93" s="493">
        <v>3575</v>
      </c>
      <c r="H93" s="493">
        <v>3672.5</v>
      </c>
      <c r="I93" s="496">
        <v>3750</v>
      </c>
      <c r="J93" s="496" t="s">
        <v>3717</v>
      </c>
      <c r="K93" s="554">
        <f t="shared" si="97"/>
        <v>33.5</v>
      </c>
      <c r="L93" s="475">
        <f t="shared" si="98"/>
        <v>257.07500000000005</v>
      </c>
      <c r="M93" s="505">
        <f t="shared" si="99"/>
        <v>6442.9250000000002</v>
      </c>
      <c r="N93" s="496">
        <v>200</v>
      </c>
      <c r="O93" s="498" t="s">
        <v>599</v>
      </c>
      <c r="P93" s="477">
        <v>44175</v>
      </c>
      <c r="Q93" s="387"/>
      <c r="R93" s="343" t="s">
        <v>602</v>
      </c>
      <c r="S93" s="40"/>
      <c r="Y93" s="40"/>
      <c r="Z93" s="40"/>
    </row>
    <row r="94" spans="1:26" s="393" customFormat="1" ht="13.9" customHeight="1">
      <c r="A94" s="520">
        <v>11</v>
      </c>
      <c r="B94" s="521">
        <v>44172</v>
      </c>
      <c r="C94" s="522"/>
      <c r="D94" s="523" t="s">
        <v>3674</v>
      </c>
      <c r="E94" s="524" t="s">
        <v>600</v>
      </c>
      <c r="F94" s="525">
        <v>941</v>
      </c>
      <c r="G94" s="525">
        <v>927</v>
      </c>
      <c r="H94" s="525">
        <v>927</v>
      </c>
      <c r="I94" s="526">
        <v>965</v>
      </c>
      <c r="J94" s="515" t="s">
        <v>3707</v>
      </c>
      <c r="K94" s="515">
        <f t="shared" ref="K94" si="100">H94-F94</f>
        <v>-14</v>
      </c>
      <c r="L94" s="516">
        <f t="shared" ref="L94" si="101">(H94*N94)*0.035%</f>
        <v>308.22750000000002</v>
      </c>
      <c r="M94" s="544">
        <f t="shared" ref="M94" si="102">(K94*N94)-L94</f>
        <v>-13608.227500000001</v>
      </c>
      <c r="N94" s="515">
        <v>950</v>
      </c>
      <c r="O94" s="518" t="s">
        <v>663</v>
      </c>
      <c r="P94" s="519">
        <v>44173</v>
      </c>
      <c r="Q94" s="387"/>
      <c r="R94" s="343" t="s">
        <v>3186</v>
      </c>
      <c r="S94" s="40"/>
      <c r="Y94" s="40"/>
      <c r="Z94" s="40"/>
    </row>
    <row r="95" spans="1:26" s="393" customFormat="1" ht="13.9" customHeight="1">
      <c r="A95" s="537">
        <v>12</v>
      </c>
      <c r="B95" s="538">
        <v>44172</v>
      </c>
      <c r="C95" s="504"/>
      <c r="D95" s="500" t="s">
        <v>3692</v>
      </c>
      <c r="E95" s="501" t="s">
        <v>600</v>
      </c>
      <c r="F95" s="493">
        <v>857</v>
      </c>
      <c r="G95" s="493">
        <v>843</v>
      </c>
      <c r="H95" s="493">
        <v>874.5</v>
      </c>
      <c r="I95" s="496" t="s">
        <v>3693</v>
      </c>
      <c r="J95" s="496" t="s">
        <v>3700</v>
      </c>
      <c r="K95" s="536">
        <f t="shared" ref="K95" si="103">H95-F95</f>
        <v>17.5</v>
      </c>
      <c r="L95" s="475">
        <f t="shared" ref="L95:L97" si="104">(H95*N95)*0.035%</f>
        <v>214.25250000000003</v>
      </c>
      <c r="M95" s="505">
        <f t="shared" ref="M95:M97" si="105">(K95*N95)-L95</f>
        <v>12035.747499999999</v>
      </c>
      <c r="N95" s="496">
        <v>700</v>
      </c>
      <c r="O95" s="498" t="s">
        <v>599</v>
      </c>
      <c r="P95" s="477">
        <v>44173</v>
      </c>
      <c r="Q95" s="387"/>
      <c r="R95" s="343" t="s">
        <v>602</v>
      </c>
      <c r="S95" s="40"/>
      <c r="Y95" s="40"/>
      <c r="Z95" s="40"/>
    </row>
    <row r="96" spans="1:26" s="393" customFormat="1" ht="13.9" customHeight="1">
      <c r="A96" s="520">
        <v>13</v>
      </c>
      <c r="B96" s="521">
        <v>44174</v>
      </c>
      <c r="C96" s="522"/>
      <c r="D96" s="523" t="s">
        <v>3646</v>
      </c>
      <c r="E96" s="524" t="s">
        <v>600</v>
      </c>
      <c r="F96" s="525">
        <v>13475</v>
      </c>
      <c r="G96" s="525">
        <v>13570</v>
      </c>
      <c r="H96" s="525">
        <v>13570</v>
      </c>
      <c r="I96" s="526">
        <v>13250</v>
      </c>
      <c r="J96" s="515" t="s">
        <v>712</v>
      </c>
      <c r="K96" s="515">
        <f t="shared" ref="K96" si="106">F96-H96</f>
        <v>-95</v>
      </c>
      <c r="L96" s="516">
        <f t="shared" si="104"/>
        <v>356.21250000000003</v>
      </c>
      <c r="M96" s="517">
        <f t="shared" si="105"/>
        <v>-7481.2124999999996</v>
      </c>
      <c r="N96" s="515">
        <v>75</v>
      </c>
      <c r="O96" s="518" t="s">
        <v>663</v>
      </c>
      <c r="P96" s="575">
        <v>44174</v>
      </c>
      <c r="Q96" s="387"/>
      <c r="R96" s="343" t="s">
        <v>602</v>
      </c>
      <c r="S96" s="40"/>
      <c r="Y96" s="40"/>
      <c r="Z96" s="40"/>
    </row>
    <row r="97" spans="1:26" s="393" customFormat="1" ht="13.9" customHeight="1">
      <c r="A97" s="520">
        <v>14</v>
      </c>
      <c r="B97" s="521">
        <v>44174</v>
      </c>
      <c r="C97" s="522"/>
      <c r="D97" s="523" t="s">
        <v>3712</v>
      </c>
      <c r="E97" s="524" t="s">
        <v>600</v>
      </c>
      <c r="F97" s="525">
        <v>905</v>
      </c>
      <c r="G97" s="525">
        <v>885</v>
      </c>
      <c r="H97" s="525">
        <v>885</v>
      </c>
      <c r="I97" s="526">
        <v>940</v>
      </c>
      <c r="J97" s="515" t="s">
        <v>3743</v>
      </c>
      <c r="K97" s="515">
        <f t="shared" ref="K97" si="107">H97-F97</f>
        <v>-20</v>
      </c>
      <c r="L97" s="516">
        <f t="shared" si="104"/>
        <v>201.33750000000003</v>
      </c>
      <c r="M97" s="544">
        <f t="shared" si="105"/>
        <v>-13201.3375</v>
      </c>
      <c r="N97" s="515">
        <v>650</v>
      </c>
      <c r="O97" s="518" t="s">
        <v>663</v>
      </c>
      <c r="P97" s="519">
        <v>44180</v>
      </c>
      <c r="Q97" s="387"/>
      <c r="R97" s="343" t="s">
        <v>3186</v>
      </c>
      <c r="S97" s="40"/>
      <c r="Y97" s="40"/>
      <c r="Z97" s="40"/>
    </row>
    <row r="98" spans="1:26" s="393" customFormat="1" ht="13.9" customHeight="1">
      <c r="A98" s="570">
        <v>15</v>
      </c>
      <c r="B98" s="571">
        <v>44176</v>
      </c>
      <c r="C98" s="504"/>
      <c r="D98" s="500" t="s">
        <v>3646</v>
      </c>
      <c r="E98" s="501" t="s">
        <v>3627</v>
      </c>
      <c r="F98" s="493">
        <v>13570</v>
      </c>
      <c r="G98" s="493">
        <v>13650</v>
      </c>
      <c r="H98" s="493">
        <v>13485</v>
      </c>
      <c r="I98" s="496">
        <v>13400</v>
      </c>
      <c r="J98" s="496" t="s">
        <v>3681</v>
      </c>
      <c r="K98" s="569">
        <f t="shared" ref="K98" si="108">F98-H98</f>
        <v>85</v>
      </c>
      <c r="L98" s="475">
        <f t="shared" ref="L98:L99" si="109">(H98*N98)*0.035%</f>
        <v>353.98125000000005</v>
      </c>
      <c r="M98" s="505">
        <f t="shared" ref="M98:M99" si="110">(K98*N98)-L98</f>
        <v>6021.0187500000002</v>
      </c>
      <c r="N98" s="496">
        <v>75</v>
      </c>
      <c r="O98" s="498" t="s">
        <v>599</v>
      </c>
      <c r="P98" s="513">
        <v>44176</v>
      </c>
      <c r="Q98" s="387"/>
      <c r="R98" s="343" t="s">
        <v>602</v>
      </c>
      <c r="S98" s="40"/>
      <c r="Y98" s="40"/>
      <c r="Z98" s="40"/>
    </row>
    <row r="99" spans="1:26" s="393" customFormat="1" ht="13.9" customHeight="1">
      <c r="A99" s="573">
        <v>16</v>
      </c>
      <c r="B99" s="574">
        <v>44176</v>
      </c>
      <c r="C99" s="504"/>
      <c r="D99" s="500" t="s">
        <v>3732</v>
      </c>
      <c r="E99" s="501" t="s">
        <v>600</v>
      </c>
      <c r="F99" s="493">
        <v>1574.5</v>
      </c>
      <c r="G99" s="493">
        <v>1554</v>
      </c>
      <c r="H99" s="493">
        <v>1590</v>
      </c>
      <c r="I99" s="496">
        <v>1610</v>
      </c>
      <c r="J99" s="496" t="s">
        <v>3682</v>
      </c>
      <c r="K99" s="572">
        <f t="shared" ref="K99" si="111">H99-F99</f>
        <v>15.5</v>
      </c>
      <c r="L99" s="475">
        <f t="shared" si="109"/>
        <v>389.55000000000007</v>
      </c>
      <c r="M99" s="505">
        <f t="shared" si="110"/>
        <v>10460.450000000001</v>
      </c>
      <c r="N99" s="496">
        <v>700</v>
      </c>
      <c r="O99" s="498" t="s">
        <v>599</v>
      </c>
      <c r="P99" s="477">
        <v>44179</v>
      </c>
      <c r="Q99" s="387"/>
      <c r="R99" s="343" t="s">
        <v>3186</v>
      </c>
      <c r="S99" s="40"/>
      <c r="Y99" s="40"/>
      <c r="Z99" s="40"/>
    </row>
    <row r="100" spans="1:26" s="393" customFormat="1" ht="13.9" customHeight="1">
      <c r="A100" s="573">
        <v>17</v>
      </c>
      <c r="B100" s="574">
        <v>44179</v>
      </c>
      <c r="C100" s="504"/>
      <c r="D100" s="500" t="s">
        <v>3646</v>
      </c>
      <c r="E100" s="501" t="s">
        <v>600</v>
      </c>
      <c r="F100" s="493">
        <v>13610</v>
      </c>
      <c r="G100" s="493">
        <v>13710</v>
      </c>
      <c r="H100" s="493">
        <v>13555</v>
      </c>
      <c r="I100" s="496">
        <v>13400</v>
      </c>
      <c r="J100" s="496" t="s">
        <v>723</v>
      </c>
      <c r="K100" s="572">
        <f t="shared" ref="K100" si="112">F100-H100</f>
        <v>55</v>
      </c>
      <c r="L100" s="475">
        <f t="shared" ref="L100:L101" si="113">(H100*N100)*0.035%</f>
        <v>355.81875000000008</v>
      </c>
      <c r="M100" s="505">
        <f t="shared" ref="M100:M101" si="114">(K100*N100)-L100</f>
        <v>3769.1812500000001</v>
      </c>
      <c r="N100" s="496">
        <v>75</v>
      </c>
      <c r="O100" s="498" t="s">
        <v>599</v>
      </c>
      <c r="P100" s="513">
        <v>44179</v>
      </c>
      <c r="Q100" s="387"/>
      <c r="R100" s="343" t="s">
        <v>602</v>
      </c>
      <c r="S100" s="40"/>
      <c r="Y100" s="40"/>
      <c r="Z100" s="40"/>
    </row>
    <row r="101" spans="1:26" s="393" customFormat="1" ht="13.9" customHeight="1">
      <c r="A101" s="597">
        <v>18</v>
      </c>
      <c r="B101" s="598">
        <v>44179</v>
      </c>
      <c r="C101" s="504"/>
      <c r="D101" s="500" t="s">
        <v>3738</v>
      </c>
      <c r="E101" s="501" t="s">
        <v>600</v>
      </c>
      <c r="F101" s="493">
        <v>1645</v>
      </c>
      <c r="G101" s="493">
        <v>1620</v>
      </c>
      <c r="H101" s="493">
        <v>1661</v>
      </c>
      <c r="I101" s="496">
        <v>1695</v>
      </c>
      <c r="J101" s="496" t="s">
        <v>3775</v>
      </c>
      <c r="K101" s="599">
        <f t="shared" ref="K101" si="115">H101-F101</f>
        <v>16</v>
      </c>
      <c r="L101" s="475">
        <f t="shared" si="113"/>
        <v>290.67500000000007</v>
      </c>
      <c r="M101" s="505">
        <f t="shared" si="114"/>
        <v>7709.3249999999998</v>
      </c>
      <c r="N101" s="496">
        <v>500</v>
      </c>
      <c r="O101" s="498" t="s">
        <v>599</v>
      </c>
      <c r="P101" s="477">
        <v>44183</v>
      </c>
      <c r="Q101" s="387"/>
      <c r="R101" s="343" t="s">
        <v>3186</v>
      </c>
      <c r="S101" s="40"/>
      <c r="Y101" s="40"/>
      <c r="Z101" s="40"/>
    </row>
    <row r="102" spans="1:26" s="393" customFormat="1" ht="13.9" customHeight="1">
      <c r="A102" s="687">
        <v>19</v>
      </c>
      <c r="B102" s="679">
        <v>44180</v>
      </c>
      <c r="C102" s="522"/>
      <c r="D102" s="523" t="s">
        <v>3646</v>
      </c>
      <c r="E102" s="524" t="s">
        <v>3627</v>
      </c>
      <c r="F102" s="525">
        <v>13515</v>
      </c>
      <c r="G102" s="698">
        <v>13710</v>
      </c>
      <c r="H102" s="525">
        <v>13700</v>
      </c>
      <c r="I102" s="683">
        <v>13300</v>
      </c>
      <c r="J102" s="689" t="s">
        <v>3759</v>
      </c>
      <c r="K102" s="526">
        <v>185</v>
      </c>
      <c r="L102" s="516">
        <v>355</v>
      </c>
      <c r="M102" s="689">
        <v>-9412</v>
      </c>
      <c r="N102" s="689">
        <v>75</v>
      </c>
      <c r="O102" s="689" t="s">
        <v>663</v>
      </c>
      <c r="P102" s="705">
        <v>44181</v>
      </c>
      <c r="Q102" s="387"/>
      <c r="R102" s="343" t="s">
        <v>602</v>
      </c>
      <c r="S102" s="40"/>
      <c r="Y102" s="40"/>
      <c r="Z102" s="40"/>
    </row>
    <row r="103" spans="1:26" s="393" customFormat="1" ht="13.9" customHeight="1">
      <c r="A103" s="688"/>
      <c r="B103" s="680"/>
      <c r="C103" s="522"/>
      <c r="D103" s="523" t="s">
        <v>3742</v>
      </c>
      <c r="E103" s="524" t="s">
        <v>3627</v>
      </c>
      <c r="F103" s="525">
        <v>117.5</v>
      </c>
      <c r="G103" s="699"/>
      <c r="H103" s="525">
        <v>59</v>
      </c>
      <c r="I103" s="684"/>
      <c r="J103" s="684"/>
      <c r="K103" s="526">
        <v>58.5</v>
      </c>
      <c r="L103" s="526">
        <v>100</v>
      </c>
      <c r="M103" s="684"/>
      <c r="N103" s="684"/>
      <c r="O103" s="684"/>
      <c r="P103" s="684"/>
      <c r="Q103" s="387"/>
      <c r="R103" s="343"/>
      <c r="S103" s="40"/>
      <c r="Y103" s="40"/>
      <c r="Z103" s="40"/>
    </row>
    <row r="104" spans="1:26" s="393" customFormat="1" ht="13.9" customHeight="1">
      <c r="A104" s="579">
        <v>20</v>
      </c>
      <c r="B104" s="580">
        <v>44181</v>
      </c>
      <c r="C104" s="504"/>
      <c r="D104" s="500" t="s">
        <v>3747</v>
      </c>
      <c r="E104" s="501" t="s">
        <v>600</v>
      </c>
      <c r="F104" s="493">
        <v>2322</v>
      </c>
      <c r="G104" s="493">
        <v>2288</v>
      </c>
      <c r="H104" s="493">
        <v>2350</v>
      </c>
      <c r="I104" s="496" t="s">
        <v>3748</v>
      </c>
      <c r="J104" s="496" t="s">
        <v>3749</v>
      </c>
      <c r="K104" s="581">
        <f t="shared" ref="K104" si="116">H104-F104</f>
        <v>28</v>
      </c>
      <c r="L104" s="475">
        <f t="shared" ref="L104" si="117">(H104*N104)*0.035%</f>
        <v>246.75000000000003</v>
      </c>
      <c r="M104" s="505">
        <f t="shared" ref="M104" si="118">(K104*N104)-L104</f>
        <v>8153.25</v>
      </c>
      <c r="N104" s="496">
        <v>300</v>
      </c>
      <c r="O104" s="498" t="s">
        <v>599</v>
      </c>
      <c r="P104" s="513">
        <v>44181</v>
      </c>
      <c r="Q104" s="387"/>
      <c r="R104" s="343" t="s">
        <v>602</v>
      </c>
      <c r="S104" s="40"/>
      <c r="Y104" s="40"/>
      <c r="Z104" s="40"/>
    </row>
    <row r="105" spans="1:26" s="393" customFormat="1" ht="13.9" customHeight="1">
      <c r="A105" s="579">
        <v>21</v>
      </c>
      <c r="B105" s="580">
        <v>44181</v>
      </c>
      <c r="C105" s="504"/>
      <c r="D105" s="500" t="s">
        <v>3676</v>
      </c>
      <c r="E105" s="501" t="s">
        <v>600</v>
      </c>
      <c r="F105" s="493">
        <v>951</v>
      </c>
      <c r="G105" s="493">
        <v>936</v>
      </c>
      <c r="H105" s="493">
        <v>960</v>
      </c>
      <c r="I105" s="496" t="s">
        <v>3753</v>
      </c>
      <c r="J105" s="496" t="s">
        <v>3405</v>
      </c>
      <c r="K105" s="581">
        <f t="shared" ref="K105:K106" si="119">H105-F105</f>
        <v>9</v>
      </c>
      <c r="L105" s="475">
        <f t="shared" ref="L105:L106" si="120">(H105*N105)*0.035%</f>
        <v>285.60000000000002</v>
      </c>
      <c r="M105" s="505">
        <f t="shared" ref="M105:M106" si="121">(K105*N105)-L105</f>
        <v>7364.4</v>
      </c>
      <c r="N105" s="496">
        <v>850</v>
      </c>
      <c r="O105" s="498" t="s">
        <v>599</v>
      </c>
      <c r="P105" s="513">
        <v>44181</v>
      </c>
      <c r="Q105" s="387"/>
      <c r="R105" s="343" t="s">
        <v>3186</v>
      </c>
      <c r="S105" s="40"/>
      <c r="Y105" s="40"/>
      <c r="Z105" s="40"/>
    </row>
    <row r="106" spans="1:26" s="393" customFormat="1" ht="13.9" customHeight="1">
      <c r="A106" s="579">
        <v>22</v>
      </c>
      <c r="B106" s="580">
        <v>44181</v>
      </c>
      <c r="C106" s="504"/>
      <c r="D106" s="500" t="s">
        <v>3760</v>
      </c>
      <c r="E106" s="501" t="s">
        <v>600</v>
      </c>
      <c r="F106" s="493">
        <v>556.5</v>
      </c>
      <c r="G106" s="493">
        <v>548</v>
      </c>
      <c r="H106" s="493">
        <v>562.5</v>
      </c>
      <c r="I106" s="496">
        <v>570</v>
      </c>
      <c r="J106" s="496" t="s">
        <v>3656</v>
      </c>
      <c r="K106" s="581">
        <f t="shared" si="119"/>
        <v>6</v>
      </c>
      <c r="L106" s="475">
        <f t="shared" si="120"/>
        <v>295.31250000000006</v>
      </c>
      <c r="M106" s="505">
        <f t="shared" si="121"/>
        <v>8704.6875</v>
      </c>
      <c r="N106" s="496">
        <v>1500</v>
      </c>
      <c r="O106" s="498" t="s">
        <v>599</v>
      </c>
      <c r="P106" s="513">
        <v>44181</v>
      </c>
      <c r="Q106" s="387"/>
      <c r="R106" s="343" t="s">
        <v>3186</v>
      </c>
      <c r="S106" s="40"/>
      <c r="Y106" s="40"/>
      <c r="Z106" s="40"/>
    </row>
    <row r="107" spans="1:26" s="393" customFormat="1" ht="13.9" customHeight="1">
      <c r="A107" s="590">
        <v>23</v>
      </c>
      <c r="B107" s="591">
        <v>44182</v>
      </c>
      <c r="C107" s="504"/>
      <c r="D107" s="500" t="s">
        <v>3763</v>
      </c>
      <c r="E107" s="501" t="s">
        <v>600</v>
      </c>
      <c r="F107" s="493">
        <v>554.5</v>
      </c>
      <c r="G107" s="585">
        <v>547</v>
      </c>
      <c r="H107" s="493">
        <v>561.5</v>
      </c>
      <c r="I107" s="586">
        <v>570</v>
      </c>
      <c r="J107" s="496" t="s">
        <v>3683</v>
      </c>
      <c r="K107" s="587">
        <f t="shared" ref="K107" si="122">H107-F107</f>
        <v>7</v>
      </c>
      <c r="L107" s="475">
        <f t="shared" ref="L107:L109" si="123">(H107*N107)*0.035%</f>
        <v>294.78750000000002</v>
      </c>
      <c r="M107" s="505">
        <f t="shared" ref="M107:M109" si="124">(K107*N107)-L107</f>
        <v>10205.2125</v>
      </c>
      <c r="N107" s="496">
        <v>1500</v>
      </c>
      <c r="O107" s="498" t="s">
        <v>599</v>
      </c>
      <c r="P107" s="513">
        <v>44182</v>
      </c>
      <c r="Q107" s="387"/>
      <c r="R107" s="343" t="s">
        <v>3186</v>
      </c>
      <c r="S107" s="40"/>
      <c r="Y107" s="40"/>
      <c r="Z107" s="40"/>
    </row>
    <row r="108" spans="1:26" s="393" customFormat="1" ht="13.9" customHeight="1">
      <c r="A108" s="590">
        <v>24</v>
      </c>
      <c r="B108" s="591">
        <v>44182</v>
      </c>
      <c r="C108" s="504"/>
      <c r="D108" s="500" t="s">
        <v>3764</v>
      </c>
      <c r="E108" s="501" t="s">
        <v>3627</v>
      </c>
      <c r="F108" s="493">
        <v>499.5</v>
      </c>
      <c r="G108" s="585">
        <v>508</v>
      </c>
      <c r="H108" s="493">
        <v>492.5</v>
      </c>
      <c r="I108" s="586" t="s">
        <v>3765</v>
      </c>
      <c r="J108" s="496" t="s">
        <v>3683</v>
      </c>
      <c r="K108" s="587">
        <f t="shared" ref="K108" si="125">F108-H108</f>
        <v>7</v>
      </c>
      <c r="L108" s="475">
        <f t="shared" si="123"/>
        <v>241.32500000000005</v>
      </c>
      <c r="M108" s="505">
        <f t="shared" si="124"/>
        <v>9558.6749999999993</v>
      </c>
      <c r="N108" s="496">
        <v>1400</v>
      </c>
      <c r="O108" s="498" t="s">
        <v>599</v>
      </c>
      <c r="P108" s="513">
        <v>44182</v>
      </c>
      <c r="Q108" s="387"/>
      <c r="R108" s="343" t="s">
        <v>602</v>
      </c>
      <c r="S108" s="40"/>
      <c r="Y108" s="40"/>
      <c r="Z108" s="40"/>
    </row>
    <row r="109" spans="1:26" s="393" customFormat="1" ht="13.9" customHeight="1">
      <c r="A109" s="597">
        <v>25</v>
      </c>
      <c r="B109" s="598">
        <v>44182</v>
      </c>
      <c r="C109" s="504"/>
      <c r="D109" s="500" t="s">
        <v>3747</v>
      </c>
      <c r="E109" s="501" t="s">
        <v>600</v>
      </c>
      <c r="F109" s="493">
        <v>2320</v>
      </c>
      <c r="G109" s="600">
        <v>2288</v>
      </c>
      <c r="H109" s="493">
        <v>2342.5</v>
      </c>
      <c r="I109" s="594" t="s">
        <v>3748</v>
      </c>
      <c r="J109" s="496" t="s">
        <v>3776</v>
      </c>
      <c r="K109" s="599">
        <f t="shared" ref="K109" si="126">H109-F109</f>
        <v>22.5</v>
      </c>
      <c r="L109" s="475">
        <f t="shared" si="123"/>
        <v>245.96250000000003</v>
      </c>
      <c r="M109" s="505">
        <f t="shared" si="124"/>
        <v>6504.0375000000004</v>
      </c>
      <c r="N109" s="496">
        <v>300</v>
      </c>
      <c r="O109" s="498" t="s">
        <v>599</v>
      </c>
      <c r="P109" s="477">
        <v>44183</v>
      </c>
      <c r="Q109" s="387"/>
      <c r="R109" s="343" t="s">
        <v>602</v>
      </c>
      <c r="S109" s="40"/>
      <c r="Y109" s="40"/>
      <c r="Z109" s="40"/>
    </row>
    <row r="110" spans="1:26" s="393" customFormat="1" ht="13.9" customHeight="1">
      <c r="A110" s="590">
        <v>26</v>
      </c>
      <c r="B110" s="591">
        <v>44182</v>
      </c>
      <c r="C110" s="504"/>
      <c r="D110" s="500" t="s">
        <v>3763</v>
      </c>
      <c r="E110" s="501" t="s">
        <v>600</v>
      </c>
      <c r="F110" s="493">
        <v>553.5</v>
      </c>
      <c r="G110" s="585">
        <v>545</v>
      </c>
      <c r="H110" s="493">
        <v>559.5</v>
      </c>
      <c r="I110" s="586">
        <v>570</v>
      </c>
      <c r="J110" s="496" t="s">
        <v>3656</v>
      </c>
      <c r="K110" s="587">
        <f t="shared" ref="K110" si="127">H110-F110</f>
        <v>6</v>
      </c>
      <c r="L110" s="475">
        <f t="shared" ref="L110:L112" si="128">(H110*N110)*0.035%</f>
        <v>293.73750000000007</v>
      </c>
      <c r="M110" s="505">
        <f t="shared" ref="M110:M112" si="129">(K110*N110)-L110</f>
        <v>8706.2625000000007</v>
      </c>
      <c r="N110" s="496">
        <v>1500</v>
      </c>
      <c r="O110" s="498" t="s">
        <v>599</v>
      </c>
      <c r="P110" s="513">
        <v>44182</v>
      </c>
      <c r="Q110" s="387"/>
      <c r="R110" s="343" t="s">
        <v>3186</v>
      </c>
      <c r="S110" s="40"/>
      <c r="Y110" s="40"/>
      <c r="Z110" s="40"/>
    </row>
    <row r="111" spans="1:26" s="393" customFormat="1" ht="13.9" customHeight="1">
      <c r="A111" s="618">
        <v>27</v>
      </c>
      <c r="B111" s="619">
        <v>44182</v>
      </c>
      <c r="C111" s="504"/>
      <c r="D111" s="500" t="s">
        <v>3646</v>
      </c>
      <c r="E111" s="501" t="s">
        <v>3627</v>
      </c>
      <c r="F111" s="493">
        <v>13730</v>
      </c>
      <c r="G111" s="621">
        <v>13820</v>
      </c>
      <c r="H111" s="493">
        <v>13657.5</v>
      </c>
      <c r="I111" s="615">
        <v>13500</v>
      </c>
      <c r="J111" s="496" t="s">
        <v>3786</v>
      </c>
      <c r="K111" s="620">
        <f t="shared" ref="K111" si="130">F111-H111</f>
        <v>72.5</v>
      </c>
      <c r="L111" s="475">
        <f t="shared" si="128"/>
        <v>358.50937500000003</v>
      </c>
      <c r="M111" s="505">
        <f t="shared" si="129"/>
        <v>5078.9906250000004</v>
      </c>
      <c r="N111" s="496">
        <v>75</v>
      </c>
      <c r="O111" s="498" t="s">
        <v>599</v>
      </c>
      <c r="P111" s="477">
        <v>44186</v>
      </c>
      <c r="Q111" s="387"/>
      <c r="R111" s="343" t="s">
        <v>602</v>
      </c>
      <c r="S111" s="40"/>
      <c r="Y111" s="40"/>
      <c r="Z111" s="40"/>
    </row>
    <row r="112" spans="1:26" s="393" customFormat="1" ht="13.9" customHeight="1">
      <c r="A112" s="618">
        <v>28</v>
      </c>
      <c r="B112" s="619">
        <v>44182</v>
      </c>
      <c r="C112" s="504"/>
      <c r="D112" s="500" t="s">
        <v>3766</v>
      </c>
      <c r="E112" s="501" t="s">
        <v>600</v>
      </c>
      <c r="F112" s="493">
        <v>720</v>
      </c>
      <c r="G112" s="621">
        <v>707</v>
      </c>
      <c r="H112" s="493">
        <v>729.5</v>
      </c>
      <c r="I112" s="615">
        <v>745</v>
      </c>
      <c r="J112" s="496" t="s">
        <v>3776</v>
      </c>
      <c r="K112" s="620">
        <f t="shared" ref="K112" si="131">H112-F112</f>
        <v>9.5</v>
      </c>
      <c r="L112" s="475">
        <f t="shared" si="128"/>
        <v>255.32500000000005</v>
      </c>
      <c r="M112" s="505">
        <f t="shared" si="129"/>
        <v>9244.6749999999993</v>
      </c>
      <c r="N112" s="496">
        <v>1000</v>
      </c>
      <c r="O112" s="498" t="s">
        <v>599</v>
      </c>
      <c r="P112" s="477">
        <v>44186</v>
      </c>
      <c r="Q112" s="387"/>
      <c r="R112" s="343" t="s">
        <v>3186</v>
      </c>
      <c r="S112" s="40"/>
      <c r="Y112" s="40"/>
      <c r="Z112" s="40"/>
    </row>
    <row r="113" spans="1:26" s="393" customFormat="1" ht="13.9" customHeight="1">
      <c r="A113" s="595">
        <v>29</v>
      </c>
      <c r="B113" s="593">
        <v>44182</v>
      </c>
      <c r="C113" s="522"/>
      <c r="D113" s="523" t="s">
        <v>3767</v>
      </c>
      <c r="E113" s="524" t="s">
        <v>600</v>
      </c>
      <c r="F113" s="525">
        <v>497.5</v>
      </c>
      <c r="G113" s="525">
        <v>489</v>
      </c>
      <c r="H113" s="525">
        <v>491</v>
      </c>
      <c r="I113" s="526">
        <v>515</v>
      </c>
      <c r="J113" s="596" t="s">
        <v>3777</v>
      </c>
      <c r="K113" s="596">
        <f t="shared" ref="K113:K115" si="132">H113-F113</f>
        <v>-6.5</v>
      </c>
      <c r="L113" s="516">
        <f t="shared" ref="L113:L115" si="133">(H113*N113)*0.035%</f>
        <v>257.77500000000003</v>
      </c>
      <c r="M113" s="544">
        <f t="shared" ref="M113:M115" si="134">(K113*N113)-L113</f>
        <v>-10007.775</v>
      </c>
      <c r="N113" s="596">
        <v>1500</v>
      </c>
      <c r="O113" s="518" t="s">
        <v>663</v>
      </c>
      <c r="P113" s="519">
        <v>44183</v>
      </c>
      <c r="Q113" s="387"/>
      <c r="R113" s="343" t="s">
        <v>602</v>
      </c>
      <c r="S113" s="40"/>
      <c r="Y113" s="40"/>
      <c r="Z113" s="40"/>
    </row>
    <row r="114" spans="1:26" s="393" customFormat="1" ht="13.9" customHeight="1">
      <c r="A114" s="597">
        <v>30</v>
      </c>
      <c r="B114" s="598">
        <v>44183</v>
      </c>
      <c r="C114" s="504"/>
      <c r="D114" s="500" t="s">
        <v>3763</v>
      </c>
      <c r="E114" s="501" t="s">
        <v>600</v>
      </c>
      <c r="F114" s="493">
        <v>549</v>
      </c>
      <c r="G114" s="600">
        <v>540</v>
      </c>
      <c r="H114" s="493">
        <v>555.5</v>
      </c>
      <c r="I114" s="594">
        <v>565</v>
      </c>
      <c r="J114" s="496" t="s">
        <v>3728</v>
      </c>
      <c r="K114" s="599">
        <f t="shared" si="132"/>
        <v>6.5</v>
      </c>
      <c r="L114" s="475">
        <f t="shared" si="133"/>
        <v>291.63750000000005</v>
      </c>
      <c r="M114" s="505">
        <f t="shared" si="134"/>
        <v>9458.3624999999993</v>
      </c>
      <c r="N114" s="496">
        <v>1500</v>
      </c>
      <c r="O114" s="498" t="s">
        <v>599</v>
      </c>
      <c r="P114" s="513">
        <v>44183</v>
      </c>
      <c r="Q114" s="387"/>
      <c r="R114" s="343" t="s">
        <v>3186</v>
      </c>
      <c r="S114" s="40"/>
      <c r="Y114" s="40"/>
      <c r="Z114" s="40"/>
    </row>
    <row r="115" spans="1:26" s="393" customFormat="1" ht="13.9" customHeight="1">
      <c r="A115" s="616">
        <v>31</v>
      </c>
      <c r="B115" s="614">
        <v>44183</v>
      </c>
      <c r="C115" s="522"/>
      <c r="D115" s="523" t="s">
        <v>3732</v>
      </c>
      <c r="E115" s="524" t="s">
        <v>600</v>
      </c>
      <c r="F115" s="525">
        <v>1610</v>
      </c>
      <c r="G115" s="525">
        <v>1590</v>
      </c>
      <c r="H115" s="525">
        <v>1590</v>
      </c>
      <c r="I115" s="526">
        <v>1650</v>
      </c>
      <c r="J115" s="617" t="s">
        <v>3743</v>
      </c>
      <c r="K115" s="617">
        <f t="shared" si="132"/>
        <v>-20</v>
      </c>
      <c r="L115" s="516">
        <f t="shared" si="133"/>
        <v>389.55000000000007</v>
      </c>
      <c r="M115" s="544">
        <f t="shared" si="134"/>
        <v>-14389.55</v>
      </c>
      <c r="N115" s="617">
        <v>700</v>
      </c>
      <c r="O115" s="518" t="s">
        <v>663</v>
      </c>
      <c r="P115" s="519">
        <v>44186</v>
      </c>
      <c r="Q115" s="387"/>
      <c r="R115" s="343" t="s">
        <v>3186</v>
      </c>
      <c r="S115" s="40"/>
      <c r="Y115" s="40"/>
      <c r="Z115" s="40"/>
    </row>
    <row r="116" spans="1:26" s="393" customFormat="1" ht="13.9" customHeight="1">
      <c r="A116" s="618">
        <v>32</v>
      </c>
      <c r="B116" s="619">
        <v>44186</v>
      </c>
      <c r="C116" s="504"/>
      <c r="D116" s="500" t="s">
        <v>3747</v>
      </c>
      <c r="E116" s="501" t="s">
        <v>600</v>
      </c>
      <c r="F116" s="493">
        <v>2329</v>
      </c>
      <c r="G116" s="621">
        <v>2290</v>
      </c>
      <c r="H116" s="493">
        <v>2352</v>
      </c>
      <c r="I116" s="615" t="s">
        <v>3748</v>
      </c>
      <c r="J116" s="496" t="s">
        <v>3787</v>
      </c>
      <c r="K116" s="620">
        <f t="shared" ref="K116:K117" si="135">H116-F116</f>
        <v>23</v>
      </c>
      <c r="L116" s="475">
        <f t="shared" ref="L116:L117" si="136">(H116*N116)*0.035%</f>
        <v>246.96000000000004</v>
      </c>
      <c r="M116" s="505">
        <f t="shared" ref="M116:M117" si="137">(K116*N116)-L116</f>
        <v>6653.04</v>
      </c>
      <c r="N116" s="496">
        <v>300</v>
      </c>
      <c r="O116" s="498" t="s">
        <v>599</v>
      </c>
      <c r="P116" s="513">
        <v>44186</v>
      </c>
      <c r="Q116" s="387"/>
      <c r="R116" s="343" t="s">
        <v>602</v>
      </c>
      <c r="S116" s="40"/>
      <c r="Y116" s="40"/>
      <c r="Z116" s="40"/>
    </row>
    <row r="117" spans="1:26" s="393" customFormat="1" ht="13.9" customHeight="1">
      <c r="A117" s="622">
        <v>33</v>
      </c>
      <c r="B117" s="623">
        <v>44186</v>
      </c>
      <c r="C117" s="522"/>
      <c r="D117" s="523" t="s">
        <v>165</v>
      </c>
      <c r="E117" s="524" t="s">
        <v>600</v>
      </c>
      <c r="F117" s="525">
        <v>190.15</v>
      </c>
      <c r="G117" s="525">
        <v>187</v>
      </c>
      <c r="H117" s="525">
        <v>187</v>
      </c>
      <c r="I117" s="526">
        <v>196</v>
      </c>
      <c r="J117" s="617" t="s">
        <v>3789</v>
      </c>
      <c r="K117" s="617">
        <f t="shared" si="135"/>
        <v>-3.1500000000000057</v>
      </c>
      <c r="L117" s="516">
        <f t="shared" si="136"/>
        <v>261.8</v>
      </c>
      <c r="M117" s="544">
        <f t="shared" si="137"/>
        <v>-12861.800000000021</v>
      </c>
      <c r="N117" s="617">
        <v>4000</v>
      </c>
      <c r="O117" s="518" t="s">
        <v>663</v>
      </c>
      <c r="P117" s="575">
        <v>44186</v>
      </c>
      <c r="Q117" s="387"/>
      <c r="R117" s="343" t="s">
        <v>3186</v>
      </c>
      <c r="S117" s="40"/>
      <c r="Y117" s="40"/>
      <c r="Z117" s="40"/>
    </row>
    <row r="118" spans="1:26" s="393" customFormat="1" ht="13.9" customHeight="1">
      <c r="A118" s="622">
        <v>34</v>
      </c>
      <c r="B118" s="623">
        <v>44186</v>
      </c>
      <c r="C118" s="522"/>
      <c r="D118" s="523" t="s">
        <v>3763</v>
      </c>
      <c r="E118" s="524" t="s">
        <v>600</v>
      </c>
      <c r="F118" s="525">
        <v>550.5</v>
      </c>
      <c r="G118" s="525">
        <v>542</v>
      </c>
      <c r="H118" s="525">
        <v>542</v>
      </c>
      <c r="I118" s="526">
        <v>565</v>
      </c>
      <c r="J118" s="617" t="s">
        <v>3698</v>
      </c>
      <c r="K118" s="617">
        <f t="shared" ref="K118" si="138">H118-F118</f>
        <v>-8.5</v>
      </c>
      <c r="L118" s="516">
        <f t="shared" ref="L118:L122" si="139">(H118*N118)*0.035%</f>
        <v>284.55000000000007</v>
      </c>
      <c r="M118" s="544">
        <f t="shared" ref="M118:M122" si="140">(K118*N118)-L118</f>
        <v>-13034.55</v>
      </c>
      <c r="N118" s="617">
        <v>1500</v>
      </c>
      <c r="O118" s="518" t="s">
        <v>663</v>
      </c>
      <c r="P118" s="575">
        <v>44186</v>
      </c>
      <c r="Q118" s="387"/>
      <c r="R118" s="343" t="s">
        <v>3186</v>
      </c>
      <c r="S118" s="40"/>
      <c r="Y118" s="40"/>
      <c r="Z118" s="40"/>
    </row>
    <row r="119" spans="1:26" s="393" customFormat="1" ht="13.9" customHeight="1">
      <c r="A119" s="618">
        <v>35</v>
      </c>
      <c r="B119" s="619">
        <v>44186</v>
      </c>
      <c r="C119" s="504"/>
      <c r="D119" s="500" t="s">
        <v>3790</v>
      </c>
      <c r="E119" s="501" t="s">
        <v>3627</v>
      </c>
      <c r="F119" s="493">
        <v>30350</v>
      </c>
      <c r="G119" s="621">
        <v>30650</v>
      </c>
      <c r="H119" s="493">
        <v>30145</v>
      </c>
      <c r="I119" s="615">
        <v>29800</v>
      </c>
      <c r="J119" s="496" t="s">
        <v>3791</v>
      </c>
      <c r="K119" s="620">
        <f t="shared" ref="K119" si="141">F119-H119</f>
        <v>205</v>
      </c>
      <c r="L119" s="475">
        <f t="shared" si="139"/>
        <v>263.76875000000001</v>
      </c>
      <c r="M119" s="505">
        <f t="shared" si="140"/>
        <v>4861.2312499999998</v>
      </c>
      <c r="N119" s="496">
        <v>25</v>
      </c>
      <c r="O119" s="498" t="s">
        <v>599</v>
      </c>
      <c r="P119" s="513">
        <v>44186</v>
      </c>
      <c r="Q119" s="387"/>
      <c r="R119" s="343" t="s">
        <v>602</v>
      </c>
      <c r="S119" s="40"/>
      <c r="Y119" s="40"/>
      <c r="Z119" s="40"/>
    </row>
    <row r="120" spans="1:26" s="393" customFormat="1" ht="13.9" customHeight="1">
      <c r="A120" s="626">
        <v>36</v>
      </c>
      <c r="B120" s="627">
        <v>44186</v>
      </c>
      <c r="C120" s="504"/>
      <c r="D120" s="500" t="s">
        <v>3792</v>
      </c>
      <c r="E120" s="501" t="s">
        <v>600</v>
      </c>
      <c r="F120" s="493">
        <v>2326</v>
      </c>
      <c r="G120" s="629">
        <v>2288</v>
      </c>
      <c r="H120" s="493">
        <v>2330</v>
      </c>
      <c r="I120" s="625" t="s">
        <v>3748</v>
      </c>
      <c r="J120" s="496" t="s">
        <v>3795</v>
      </c>
      <c r="K120" s="628">
        <f t="shared" ref="K120:K121" si="142">H120-F120</f>
        <v>4</v>
      </c>
      <c r="L120" s="475">
        <f t="shared" si="139"/>
        <v>244.65000000000003</v>
      </c>
      <c r="M120" s="505">
        <f t="shared" si="140"/>
        <v>955.34999999999991</v>
      </c>
      <c r="N120" s="496">
        <v>300</v>
      </c>
      <c r="O120" s="498" t="s">
        <v>599</v>
      </c>
      <c r="P120" s="477">
        <v>44187</v>
      </c>
      <c r="Q120" s="387"/>
      <c r="R120" s="343" t="s">
        <v>602</v>
      </c>
      <c r="S120" s="40"/>
      <c r="Y120" s="40"/>
      <c r="Z120" s="40"/>
    </row>
    <row r="121" spans="1:26" s="393" customFormat="1" ht="13.9" customHeight="1">
      <c r="A121" s="622">
        <v>37</v>
      </c>
      <c r="B121" s="623">
        <v>44187</v>
      </c>
      <c r="C121" s="522"/>
      <c r="D121" s="523" t="s">
        <v>3732</v>
      </c>
      <c r="E121" s="524" t="s">
        <v>600</v>
      </c>
      <c r="F121" s="525">
        <v>1556.5</v>
      </c>
      <c r="G121" s="525">
        <v>1538</v>
      </c>
      <c r="H121" s="525">
        <v>1538</v>
      </c>
      <c r="I121" s="526">
        <v>1600</v>
      </c>
      <c r="J121" s="624" t="s">
        <v>3773</v>
      </c>
      <c r="K121" s="624">
        <f t="shared" si="142"/>
        <v>-18.5</v>
      </c>
      <c r="L121" s="516">
        <f t="shared" si="139"/>
        <v>376.81000000000006</v>
      </c>
      <c r="M121" s="544">
        <f t="shared" si="140"/>
        <v>-13326.81</v>
      </c>
      <c r="N121" s="624">
        <v>700</v>
      </c>
      <c r="O121" s="518" t="s">
        <v>663</v>
      </c>
      <c r="P121" s="575">
        <v>44187</v>
      </c>
      <c r="Q121" s="387"/>
      <c r="R121" s="343" t="s">
        <v>3186</v>
      </c>
      <c r="S121" s="40"/>
      <c r="Y121" s="40"/>
      <c r="Z121" s="40"/>
    </row>
    <row r="122" spans="1:26" s="393" customFormat="1" ht="13.9" customHeight="1">
      <c r="A122" s="622">
        <v>38</v>
      </c>
      <c r="B122" s="623">
        <v>44187</v>
      </c>
      <c r="C122" s="522"/>
      <c r="D122" s="523" t="s">
        <v>3646</v>
      </c>
      <c r="E122" s="524" t="s">
        <v>3627</v>
      </c>
      <c r="F122" s="525">
        <v>13445</v>
      </c>
      <c r="G122" s="525">
        <v>13600</v>
      </c>
      <c r="H122" s="525">
        <v>13595</v>
      </c>
      <c r="I122" s="526">
        <v>13200</v>
      </c>
      <c r="J122" s="645" t="s">
        <v>3803</v>
      </c>
      <c r="K122" s="645">
        <f t="shared" ref="K122" si="143">F122-H122</f>
        <v>-150</v>
      </c>
      <c r="L122" s="516">
        <f t="shared" si="139"/>
        <v>356.86875000000003</v>
      </c>
      <c r="M122" s="517">
        <f t="shared" si="140"/>
        <v>-11606.86875</v>
      </c>
      <c r="N122" s="645">
        <v>75</v>
      </c>
      <c r="O122" s="518" t="s">
        <v>663</v>
      </c>
      <c r="P122" s="519">
        <v>44188</v>
      </c>
      <c r="Q122" s="387"/>
      <c r="R122" s="343" t="s">
        <v>602</v>
      </c>
      <c r="S122" s="40"/>
      <c r="Y122" s="40"/>
      <c r="Z122" s="40"/>
    </row>
    <row r="123" spans="1:26" s="393" customFormat="1" ht="13.9" customHeight="1">
      <c r="A123" s="653">
        <v>39</v>
      </c>
      <c r="B123" s="647">
        <v>44188</v>
      </c>
      <c r="C123" s="504"/>
      <c r="D123" s="500" t="s">
        <v>3747</v>
      </c>
      <c r="E123" s="501" t="s">
        <v>600</v>
      </c>
      <c r="F123" s="493">
        <v>2313</v>
      </c>
      <c r="G123" s="649">
        <v>2278</v>
      </c>
      <c r="H123" s="493">
        <v>2333.5</v>
      </c>
      <c r="I123" s="646">
        <v>2380</v>
      </c>
      <c r="J123" s="496" t="s">
        <v>3804</v>
      </c>
      <c r="K123" s="648">
        <f t="shared" ref="K123" si="144">H123-F123</f>
        <v>20.5</v>
      </c>
      <c r="L123" s="475">
        <f t="shared" ref="L123" si="145">(H123*N123)*0.035%</f>
        <v>245.01750000000004</v>
      </c>
      <c r="M123" s="505">
        <f t="shared" ref="M123" si="146">(K123*N123)-L123</f>
        <v>5904.9825000000001</v>
      </c>
      <c r="N123" s="496">
        <v>300</v>
      </c>
      <c r="O123" s="498" t="s">
        <v>599</v>
      </c>
      <c r="P123" s="513">
        <v>44188</v>
      </c>
      <c r="Q123" s="387"/>
      <c r="R123" s="343" t="s">
        <v>602</v>
      </c>
      <c r="S123" s="40"/>
      <c r="Y123" s="40"/>
      <c r="Z123" s="40"/>
    </row>
    <row r="124" spans="1:26" s="393" customFormat="1" ht="13.9" customHeight="1">
      <c r="A124" s="653">
        <v>40</v>
      </c>
      <c r="B124" s="647">
        <v>44188</v>
      </c>
      <c r="C124" s="504"/>
      <c r="D124" s="500" t="s">
        <v>3676</v>
      </c>
      <c r="E124" s="501" t="s">
        <v>600</v>
      </c>
      <c r="F124" s="493">
        <v>961</v>
      </c>
      <c r="G124" s="649">
        <v>945</v>
      </c>
      <c r="H124" s="493">
        <v>972</v>
      </c>
      <c r="I124" s="646">
        <v>990</v>
      </c>
      <c r="J124" s="496" t="s">
        <v>3774</v>
      </c>
      <c r="K124" s="648">
        <f t="shared" ref="K124:K125" si="147">H124-F124</f>
        <v>11</v>
      </c>
      <c r="L124" s="475">
        <f t="shared" ref="L124:L125" si="148">(H124*N124)*0.035%</f>
        <v>289.17</v>
      </c>
      <c r="M124" s="505">
        <f t="shared" ref="M124:M125" si="149">(K124*N124)-L124</f>
        <v>9060.83</v>
      </c>
      <c r="N124" s="496">
        <v>850</v>
      </c>
      <c r="O124" s="498" t="s">
        <v>599</v>
      </c>
      <c r="P124" s="513">
        <v>44188</v>
      </c>
      <c r="Q124" s="387"/>
      <c r="R124" s="343" t="s">
        <v>3186</v>
      </c>
      <c r="S124" s="40"/>
      <c r="Y124" s="40"/>
      <c r="Z124" s="40"/>
    </row>
    <row r="125" spans="1:26" s="393" customFormat="1" ht="13.9" customHeight="1">
      <c r="A125" s="653">
        <v>41</v>
      </c>
      <c r="B125" s="654">
        <v>44188</v>
      </c>
      <c r="C125" s="504"/>
      <c r="D125" s="500" t="s">
        <v>3805</v>
      </c>
      <c r="E125" s="501" t="s">
        <v>600</v>
      </c>
      <c r="F125" s="493">
        <v>3642.5</v>
      </c>
      <c r="G125" s="656">
        <v>3575</v>
      </c>
      <c r="H125" s="493">
        <v>3682.5</v>
      </c>
      <c r="I125" s="651">
        <v>3750</v>
      </c>
      <c r="J125" s="496" t="s">
        <v>636</v>
      </c>
      <c r="K125" s="655">
        <f t="shared" si="147"/>
        <v>40</v>
      </c>
      <c r="L125" s="475">
        <f t="shared" si="148"/>
        <v>257.77500000000003</v>
      </c>
      <c r="M125" s="505">
        <f t="shared" si="149"/>
        <v>7742.2250000000004</v>
      </c>
      <c r="N125" s="496">
        <v>200</v>
      </c>
      <c r="O125" s="498" t="s">
        <v>599</v>
      </c>
      <c r="P125" s="477">
        <v>44189</v>
      </c>
      <c r="Q125" s="387"/>
      <c r="R125" s="343" t="s">
        <v>602</v>
      </c>
      <c r="S125" s="40"/>
      <c r="Y125" s="40"/>
      <c r="Z125" s="40"/>
    </row>
    <row r="126" spans="1:26" s="393" customFormat="1" ht="13.9" customHeight="1">
      <c r="A126" s="653">
        <v>42</v>
      </c>
      <c r="B126" s="654">
        <v>44188</v>
      </c>
      <c r="C126" s="504"/>
      <c r="D126" s="500" t="s">
        <v>3676</v>
      </c>
      <c r="E126" s="501" t="s">
        <v>600</v>
      </c>
      <c r="F126" s="493">
        <v>961</v>
      </c>
      <c r="G126" s="656">
        <v>945</v>
      </c>
      <c r="H126" s="493">
        <v>972</v>
      </c>
      <c r="I126" s="651">
        <v>990</v>
      </c>
      <c r="J126" s="496" t="s">
        <v>3774</v>
      </c>
      <c r="K126" s="655">
        <f t="shared" ref="K126" si="150">H126-F126</f>
        <v>11</v>
      </c>
      <c r="L126" s="475">
        <f t="shared" ref="L126" si="151">(H126*N126)*0.035%</f>
        <v>289.17</v>
      </c>
      <c r="M126" s="505">
        <f t="shared" ref="M126" si="152">(K126*N126)-L126</f>
        <v>9060.83</v>
      </c>
      <c r="N126" s="496">
        <v>850</v>
      </c>
      <c r="O126" s="498" t="s">
        <v>599</v>
      </c>
      <c r="P126" s="477">
        <v>44189</v>
      </c>
      <c r="Q126" s="387"/>
      <c r="R126" s="343" t="s">
        <v>3186</v>
      </c>
      <c r="S126" s="40"/>
      <c r="Y126" s="40"/>
      <c r="Z126" s="40"/>
    </row>
    <row r="127" spans="1:26" s="393" customFormat="1" ht="13.9" customHeight="1">
      <c r="A127" s="605">
        <v>43</v>
      </c>
      <c r="B127" s="606">
        <v>44189</v>
      </c>
      <c r="C127" s="447"/>
      <c r="D127" s="440" t="s">
        <v>3805</v>
      </c>
      <c r="E127" s="441" t="s">
        <v>600</v>
      </c>
      <c r="F127" s="415" t="s">
        <v>3823</v>
      </c>
      <c r="G127" s="415">
        <v>3595</v>
      </c>
      <c r="H127" s="415"/>
      <c r="I127" s="376">
        <v>3750</v>
      </c>
      <c r="J127" s="607"/>
      <c r="K127" s="611"/>
      <c r="L127" s="612"/>
      <c r="M127" s="608"/>
      <c r="N127" s="607"/>
      <c r="O127" s="609"/>
      <c r="P127" s="610"/>
      <c r="Q127" s="387"/>
      <c r="R127" s="343" t="s">
        <v>602</v>
      </c>
      <c r="S127" s="40"/>
      <c r="Y127" s="40"/>
      <c r="Z127" s="40"/>
    </row>
    <row r="128" spans="1:26" s="393" customFormat="1" ht="13.9" customHeight="1">
      <c r="A128" s="653">
        <v>44</v>
      </c>
      <c r="B128" s="654">
        <v>44189</v>
      </c>
      <c r="C128" s="504"/>
      <c r="D128" s="500" t="s">
        <v>3646</v>
      </c>
      <c r="E128" s="501" t="s">
        <v>3627</v>
      </c>
      <c r="F128" s="493">
        <v>13735</v>
      </c>
      <c r="G128" s="656">
        <v>13820</v>
      </c>
      <c r="H128" s="493">
        <v>13665</v>
      </c>
      <c r="I128" s="651">
        <v>13500</v>
      </c>
      <c r="J128" s="496" t="s">
        <v>774</v>
      </c>
      <c r="K128" s="655">
        <f t="shared" ref="K128" si="153">F128-H128</f>
        <v>70</v>
      </c>
      <c r="L128" s="475">
        <f t="shared" ref="L128:L129" si="154">(H128*N128)*0.035%</f>
        <v>358.70625000000007</v>
      </c>
      <c r="M128" s="505">
        <f t="shared" ref="M128:M129" si="155">(K128*N128)-L128</f>
        <v>4891.2937499999998</v>
      </c>
      <c r="N128" s="496">
        <v>75</v>
      </c>
      <c r="O128" s="498" t="s">
        <v>599</v>
      </c>
      <c r="P128" s="513">
        <v>44189</v>
      </c>
      <c r="Q128" s="387"/>
      <c r="R128" s="343" t="s">
        <v>602</v>
      </c>
      <c r="S128" s="40"/>
      <c r="Y128" s="40"/>
      <c r="Z128" s="40"/>
    </row>
    <row r="129" spans="1:34" s="393" customFormat="1" ht="13.9" customHeight="1">
      <c r="A129" s="653">
        <v>45</v>
      </c>
      <c r="B129" s="654">
        <v>44189</v>
      </c>
      <c r="C129" s="504"/>
      <c r="D129" s="500" t="s">
        <v>3829</v>
      </c>
      <c r="E129" s="501" t="s">
        <v>600</v>
      </c>
      <c r="F129" s="493">
        <v>474</v>
      </c>
      <c r="G129" s="656">
        <v>468</v>
      </c>
      <c r="H129" s="493">
        <v>478</v>
      </c>
      <c r="I129" s="651">
        <v>490</v>
      </c>
      <c r="J129" s="496" t="s">
        <v>3795</v>
      </c>
      <c r="K129" s="655">
        <f t="shared" ref="K129" si="156">H129-F129</f>
        <v>4</v>
      </c>
      <c r="L129" s="475">
        <f t="shared" si="154"/>
        <v>368.06000000000006</v>
      </c>
      <c r="M129" s="505">
        <f t="shared" si="155"/>
        <v>8431.94</v>
      </c>
      <c r="N129" s="496">
        <v>2200</v>
      </c>
      <c r="O129" s="498" t="s">
        <v>599</v>
      </c>
      <c r="P129" s="513">
        <v>44189</v>
      </c>
      <c r="Q129" s="387"/>
      <c r="R129" s="343" t="s">
        <v>602</v>
      </c>
      <c r="S129" s="40"/>
      <c r="Y129" s="40"/>
      <c r="Z129" s="40"/>
    </row>
    <row r="130" spans="1:34" s="393" customFormat="1" ht="13.9" customHeight="1">
      <c r="A130" s="605"/>
      <c r="B130" s="606"/>
      <c r="C130" s="447"/>
      <c r="D130" s="440"/>
      <c r="E130" s="441"/>
      <c r="F130" s="415"/>
      <c r="G130" s="415"/>
      <c r="H130" s="415"/>
      <c r="I130" s="376"/>
      <c r="J130" s="607"/>
      <c r="K130" s="611"/>
      <c r="L130" s="612"/>
      <c r="M130" s="608"/>
      <c r="N130" s="607"/>
      <c r="O130" s="609"/>
      <c r="P130" s="610"/>
      <c r="Q130" s="387"/>
      <c r="R130" s="343"/>
      <c r="S130" s="40"/>
      <c r="Y130" s="40"/>
      <c r="Z130" s="40"/>
    </row>
    <row r="131" spans="1:34" s="393" customFormat="1" ht="13.9" customHeight="1">
      <c r="A131" s="448"/>
      <c r="B131" s="446"/>
      <c r="C131" s="447"/>
      <c r="D131" s="440"/>
      <c r="E131" s="441"/>
      <c r="F131" s="415"/>
      <c r="G131" s="415"/>
      <c r="H131" s="415"/>
      <c r="I131" s="376"/>
      <c r="J131" s="376"/>
      <c r="K131" s="376"/>
      <c r="L131" s="376"/>
      <c r="M131" s="376"/>
      <c r="N131" s="376"/>
      <c r="O131" s="376"/>
      <c r="P131" s="376"/>
      <c r="Q131" s="387"/>
      <c r="R131" s="343"/>
      <c r="S131" s="40"/>
      <c r="Y131" s="40"/>
      <c r="Z131" s="40"/>
    </row>
    <row r="132" spans="1:34" s="393" customFormat="1" ht="13.9" customHeight="1">
      <c r="A132" s="458"/>
      <c r="B132" s="452"/>
      <c r="C132" s="459"/>
      <c r="D132" s="460"/>
      <c r="E132" s="377"/>
      <c r="F132" s="427"/>
      <c r="G132" s="427"/>
      <c r="H132" s="427"/>
      <c r="I132" s="423"/>
      <c r="J132" s="423"/>
      <c r="K132" s="423"/>
      <c r="L132" s="423"/>
      <c r="M132" s="423"/>
      <c r="N132" s="423"/>
      <c r="O132" s="423"/>
      <c r="P132" s="423"/>
      <c r="Q132" s="387"/>
      <c r="R132" s="343"/>
      <c r="S132" s="40"/>
      <c r="Y132" s="40"/>
      <c r="Z132" s="40"/>
    </row>
    <row r="133" spans="1:34" s="6" customFormat="1">
      <c r="A133" s="44"/>
      <c r="B133" s="45"/>
      <c r="C133" s="46"/>
      <c r="D133" s="47"/>
      <c r="E133" s="48"/>
      <c r="F133" s="49"/>
      <c r="G133" s="49"/>
      <c r="H133" s="49"/>
      <c r="I133" s="49"/>
      <c r="J133" s="17"/>
      <c r="K133" s="91"/>
      <c r="L133" s="91"/>
      <c r="M133" s="17"/>
      <c r="N133" s="16"/>
      <c r="O133" s="92"/>
      <c r="P133" s="5"/>
      <c r="Q133" s="4"/>
      <c r="R133" s="17"/>
      <c r="Z133" s="9"/>
      <c r="AA133" s="9"/>
      <c r="AB133" s="9"/>
      <c r="AC133" s="9"/>
      <c r="AD133" s="9"/>
      <c r="AE133" s="9"/>
      <c r="AF133" s="9"/>
      <c r="AG133" s="9"/>
      <c r="AH133" s="9"/>
    </row>
    <row r="134" spans="1:34" s="6" customFormat="1" ht="15">
      <c r="A134" s="50" t="s">
        <v>616</v>
      </c>
      <c r="B134" s="50"/>
      <c r="C134" s="50"/>
      <c r="D134" s="50"/>
      <c r="E134" s="51"/>
      <c r="F134" s="49"/>
      <c r="G134" s="49"/>
      <c r="H134" s="49"/>
      <c r="I134" s="49"/>
      <c r="J134" s="53"/>
      <c r="K134" s="12"/>
      <c r="L134" s="12"/>
      <c r="M134" s="12"/>
      <c r="N134" s="11"/>
      <c r="O134" s="53"/>
      <c r="P134" s="5"/>
      <c r="Q134" s="4"/>
      <c r="R134" s="17"/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4" s="6" customFormat="1" ht="38.25">
      <c r="A135" s="21" t="s">
        <v>16</v>
      </c>
      <c r="B135" s="21" t="s">
        <v>575</v>
      </c>
      <c r="C135" s="21"/>
      <c r="D135" s="22" t="s">
        <v>588</v>
      </c>
      <c r="E135" s="21" t="s">
        <v>589</v>
      </c>
      <c r="F135" s="21" t="s">
        <v>590</v>
      </c>
      <c r="G135" s="52" t="s">
        <v>609</v>
      </c>
      <c r="H135" s="21" t="s">
        <v>592</v>
      </c>
      <c r="I135" s="21" t="s">
        <v>593</v>
      </c>
      <c r="J135" s="20" t="s">
        <v>594</v>
      </c>
      <c r="K135" s="20" t="s">
        <v>617</v>
      </c>
      <c r="L135" s="63" t="s">
        <v>3630</v>
      </c>
      <c r="M135" s="77" t="s">
        <v>611</v>
      </c>
      <c r="N135" s="21" t="s">
        <v>612</v>
      </c>
      <c r="O135" s="21" t="s">
        <v>597</v>
      </c>
      <c r="P135" s="22" t="s">
        <v>598</v>
      </c>
      <c r="Q135" s="4"/>
      <c r="R135" s="17"/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4" s="472" customFormat="1" ht="14.25">
      <c r="A136" s="520">
        <v>1</v>
      </c>
      <c r="B136" s="521">
        <v>44166</v>
      </c>
      <c r="C136" s="522"/>
      <c r="D136" s="523" t="s">
        <v>3648</v>
      </c>
      <c r="E136" s="524" t="s">
        <v>600</v>
      </c>
      <c r="F136" s="525">
        <v>13.5</v>
      </c>
      <c r="G136" s="525">
        <v>8</v>
      </c>
      <c r="H136" s="525">
        <v>8</v>
      </c>
      <c r="I136" s="526" t="s">
        <v>3649</v>
      </c>
      <c r="J136" s="515" t="s">
        <v>3671</v>
      </c>
      <c r="K136" s="526">
        <f t="shared" ref="K136" si="157">H136-F136</f>
        <v>-5.5</v>
      </c>
      <c r="L136" s="531">
        <v>100</v>
      </c>
      <c r="M136" s="526">
        <f t="shared" ref="M136" si="158">(K136*N136)-100</f>
        <v>-5600</v>
      </c>
      <c r="N136" s="526">
        <v>1000</v>
      </c>
      <c r="O136" s="518" t="s">
        <v>663</v>
      </c>
      <c r="P136" s="519">
        <v>44169</v>
      </c>
      <c r="Q136" s="470"/>
      <c r="R136" s="471" t="s">
        <v>3186</v>
      </c>
      <c r="Z136" s="473"/>
      <c r="AA136" s="473"/>
      <c r="AB136" s="473"/>
      <c r="AC136" s="473"/>
      <c r="AD136" s="473"/>
      <c r="AE136" s="473"/>
      <c r="AF136" s="473"/>
      <c r="AG136" s="473"/>
      <c r="AH136" s="473"/>
    </row>
    <row r="137" spans="1:34" s="472" customFormat="1" ht="14.25">
      <c r="A137" s="499">
        <v>2</v>
      </c>
      <c r="B137" s="490">
        <v>44166</v>
      </c>
      <c r="C137" s="447"/>
      <c r="D137" s="500" t="s">
        <v>3650</v>
      </c>
      <c r="E137" s="501" t="s">
        <v>600</v>
      </c>
      <c r="F137" s="493">
        <v>390</v>
      </c>
      <c r="G137" s="493">
        <v>190</v>
      </c>
      <c r="H137" s="493">
        <v>435</v>
      </c>
      <c r="I137" s="496">
        <v>700</v>
      </c>
      <c r="J137" s="496" t="s">
        <v>3655</v>
      </c>
      <c r="K137" s="496">
        <f t="shared" ref="K137" si="159">H137-F137</f>
        <v>45</v>
      </c>
      <c r="L137" s="497">
        <v>100</v>
      </c>
      <c r="M137" s="496">
        <f t="shared" ref="M137" si="160">(K137*N137)-100</f>
        <v>1025</v>
      </c>
      <c r="N137" s="496">
        <v>25</v>
      </c>
      <c r="O137" s="498" t="s">
        <v>599</v>
      </c>
      <c r="P137" s="477">
        <v>44167</v>
      </c>
      <c r="Q137" s="470"/>
      <c r="R137" s="471" t="s">
        <v>602</v>
      </c>
      <c r="Z137" s="473"/>
      <c r="AA137" s="473"/>
      <c r="AB137" s="473"/>
      <c r="AC137" s="473"/>
      <c r="AD137" s="473"/>
      <c r="AE137" s="473"/>
      <c r="AF137" s="473"/>
      <c r="AG137" s="473"/>
      <c r="AH137" s="473"/>
    </row>
    <row r="138" spans="1:34" s="472" customFormat="1" ht="14.25">
      <c r="A138" s="520">
        <v>3</v>
      </c>
      <c r="B138" s="521">
        <v>44168</v>
      </c>
      <c r="C138" s="522"/>
      <c r="D138" s="523" t="s">
        <v>3660</v>
      </c>
      <c r="E138" s="524" t="s">
        <v>600</v>
      </c>
      <c r="F138" s="525">
        <v>235</v>
      </c>
      <c r="G138" s="525">
        <v>80</v>
      </c>
      <c r="H138" s="525">
        <v>80</v>
      </c>
      <c r="I138" s="526">
        <v>500</v>
      </c>
      <c r="J138" s="515" t="s">
        <v>3663</v>
      </c>
      <c r="K138" s="526">
        <f t="shared" ref="K138" si="161">H138-F138</f>
        <v>-155</v>
      </c>
      <c r="L138" s="531">
        <v>100</v>
      </c>
      <c r="M138" s="526">
        <f t="shared" ref="M138" si="162">(K138*N138)-100</f>
        <v>-3975</v>
      </c>
      <c r="N138" s="526">
        <v>25</v>
      </c>
      <c r="O138" s="518" t="s">
        <v>663</v>
      </c>
      <c r="P138" s="519">
        <v>44169</v>
      </c>
      <c r="Q138" s="470"/>
      <c r="R138" s="471" t="s">
        <v>602</v>
      </c>
      <c r="Z138" s="473"/>
      <c r="AA138" s="473"/>
      <c r="AB138" s="473"/>
      <c r="AC138" s="473"/>
      <c r="AD138" s="473"/>
      <c r="AE138" s="473"/>
      <c r="AF138" s="473"/>
      <c r="AG138" s="473"/>
      <c r="AH138" s="473"/>
    </row>
    <row r="139" spans="1:34" s="472" customFormat="1" ht="14.25">
      <c r="A139" s="499">
        <v>4</v>
      </c>
      <c r="B139" s="490">
        <v>44168</v>
      </c>
      <c r="C139" s="447"/>
      <c r="D139" s="500" t="s">
        <v>3661</v>
      </c>
      <c r="E139" s="501" t="s">
        <v>600</v>
      </c>
      <c r="F139" s="493">
        <v>36</v>
      </c>
      <c r="G139" s="493">
        <v>24</v>
      </c>
      <c r="H139" s="493">
        <v>42</v>
      </c>
      <c r="I139" s="496">
        <v>60</v>
      </c>
      <c r="J139" s="496" t="s">
        <v>3656</v>
      </c>
      <c r="K139" s="496">
        <f t="shared" ref="K139:K140" si="163">H139-F139</f>
        <v>6</v>
      </c>
      <c r="L139" s="497">
        <v>100</v>
      </c>
      <c r="M139" s="496">
        <f t="shared" ref="M139:M140" si="164">(K139*N139)-100</f>
        <v>2300</v>
      </c>
      <c r="N139" s="496">
        <v>400</v>
      </c>
      <c r="O139" s="498" t="s">
        <v>599</v>
      </c>
      <c r="P139" s="513">
        <v>44168</v>
      </c>
      <c r="Q139" s="470"/>
      <c r="R139" s="471" t="s">
        <v>602</v>
      </c>
      <c r="Z139" s="473"/>
      <c r="AA139" s="473"/>
      <c r="AB139" s="473"/>
      <c r="AC139" s="473"/>
      <c r="AD139" s="473"/>
      <c r="AE139" s="473"/>
      <c r="AF139" s="473"/>
      <c r="AG139" s="473"/>
      <c r="AH139" s="473"/>
    </row>
    <row r="140" spans="1:34" s="472" customFormat="1" ht="14.25">
      <c r="A140" s="499">
        <v>5</v>
      </c>
      <c r="B140" s="490">
        <v>44168</v>
      </c>
      <c r="C140" s="447"/>
      <c r="D140" s="500" t="s">
        <v>3664</v>
      </c>
      <c r="E140" s="501" t="s">
        <v>600</v>
      </c>
      <c r="F140" s="493">
        <v>41</v>
      </c>
      <c r="G140" s="493">
        <v>18</v>
      </c>
      <c r="H140" s="493">
        <v>55.5</v>
      </c>
      <c r="I140" s="496">
        <v>80</v>
      </c>
      <c r="J140" s="496" t="s">
        <v>3668</v>
      </c>
      <c r="K140" s="496">
        <f t="shared" si="163"/>
        <v>14.5</v>
      </c>
      <c r="L140" s="497">
        <v>100</v>
      </c>
      <c r="M140" s="496">
        <f t="shared" si="164"/>
        <v>987.5</v>
      </c>
      <c r="N140" s="496">
        <v>75</v>
      </c>
      <c r="O140" s="498" t="s">
        <v>599</v>
      </c>
      <c r="P140" s="513">
        <v>44168</v>
      </c>
      <c r="Q140" s="470"/>
      <c r="R140" s="471" t="s">
        <v>602</v>
      </c>
      <c r="Z140" s="473"/>
      <c r="AA140" s="473"/>
      <c r="AB140" s="473"/>
      <c r="AC140" s="473"/>
      <c r="AD140" s="473"/>
      <c r="AE140" s="473"/>
      <c r="AF140" s="473"/>
      <c r="AG140" s="473"/>
      <c r="AH140" s="473"/>
    </row>
    <row r="141" spans="1:34" s="472" customFormat="1" ht="14.25">
      <c r="A141" s="499">
        <v>6</v>
      </c>
      <c r="B141" s="490">
        <v>44168</v>
      </c>
      <c r="C141" s="447"/>
      <c r="D141" s="500" t="s">
        <v>3669</v>
      </c>
      <c r="E141" s="501" t="s">
        <v>600</v>
      </c>
      <c r="F141" s="493">
        <v>55</v>
      </c>
      <c r="G141" s="493">
        <v>18</v>
      </c>
      <c r="H141" s="493">
        <v>65.5</v>
      </c>
      <c r="I141" s="496">
        <v>100</v>
      </c>
      <c r="J141" s="496" t="s">
        <v>3658</v>
      </c>
      <c r="K141" s="496">
        <f t="shared" ref="K141:K143" si="165">H141-F141</f>
        <v>10.5</v>
      </c>
      <c r="L141" s="497">
        <v>100</v>
      </c>
      <c r="M141" s="496">
        <f t="shared" ref="M141:M143" si="166">(K141*N141)-100</f>
        <v>687.5</v>
      </c>
      <c r="N141" s="496">
        <v>75</v>
      </c>
      <c r="O141" s="498" t="s">
        <v>599</v>
      </c>
      <c r="P141" s="513">
        <v>44168</v>
      </c>
      <c r="Q141" s="470"/>
      <c r="R141" s="471" t="s">
        <v>602</v>
      </c>
      <c r="Z141" s="473"/>
      <c r="AA141" s="473"/>
      <c r="AB141" s="473"/>
      <c r="AC141" s="473"/>
      <c r="AD141" s="473"/>
      <c r="AE141" s="473"/>
      <c r="AF141" s="473"/>
      <c r="AG141" s="473"/>
      <c r="AH141" s="473"/>
    </row>
    <row r="142" spans="1:34" s="472" customFormat="1" ht="14.25">
      <c r="A142" s="520">
        <v>7</v>
      </c>
      <c r="B142" s="521">
        <v>44168</v>
      </c>
      <c r="C142" s="522"/>
      <c r="D142" s="523" t="s">
        <v>3669</v>
      </c>
      <c r="E142" s="524" t="s">
        <v>600</v>
      </c>
      <c r="F142" s="525">
        <v>51.5</v>
      </c>
      <c r="G142" s="525">
        <v>18</v>
      </c>
      <c r="H142" s="525">
        <v>18</v>
      </c>
      <c r="I142" s="526">
        <v>100</v>
      </c>
      <c r="J142" s="515" t="s">
        <v>3689</v>
      </c>
      <c r="K142" s="526">
        <f t="shared" si="165"/>
        <v>-33.5</v>
      </c>
      <c r="L142" s="531">
        <v>100</v>
      </c>
      <c r="M142" s="526">
        <f t="shared" si="166"/>
        <v>-2612.5</v>
      </c>
      <c r="N142" s="526">
        <v>75</v>
      </c>
      <c r="O142" s="518" t="s">
        <v>663</v>
      </c>
      <c r="P142" s="519">
        <v>44172</v>
      </c>
      <c r="Q142" s="470"/>
      <c r="R142" s="471" t="s">
        <v>602</v>
      </c>
      <c r="Z142" s="473"/>
      <c r="AA142" s="473"/>
      <c r="AB142" s="473"/>
      <c r="AC142" s="473"/>
      <c r="AD142" s="473"/>
      <c r="AE142" s="473"/>
      <c r="AF142" s="473"/>
      <c r="AG142" s="473"/>
      <c r="AH142" s="473"/>
    </row>
    <row r="143" spans="1:34" s="472" customFormat="1" ht="14.25">
      <c r="A143" s="499">
        <v>8</v>
      </c>
      <c r="B143" s="490">
        <v>44172</v>
      </c>
      <c r="C143" s="447"/>
      <c r="D143" s="500" t="s">
        <v>3687</v>
      </c>
      <c r="E143" s="501" t="s">
        <v>600</v>
      </c>
      <c r="F143" s="493">
        <v>75</v>
      </c>
      <c r="G143" s="493">
        <v>57</v>
      </c>
      <c r="H143" s="493">
        <v>83.5</v>
      </c>
      <c r="I143" s="496" t="s">
        <v>3688</v>
      </c>
      <c r="J143" s="496" t="s">
        <v>3697</v>
      </c>
      <c r="K143" s="496">
        <f t="shared" si="165"/>
        <v>8.5</v>
      </c>
      <c r="L143" s="497">
        <v>100</v>
      </c>
      <c r="M143" s="496">
        <f t="shared" si="166"/>
        <v>2025</v>
      </c>
      <c r="N143" s="496">
        <v>250</v>
      </c>
      <c r="O143" s="498" t="s">
        <v>599</v>
      </c>
      <c r="P143" s="477">
        <v>44173</v>
      </c>
      <c r="Q143" s="470"/>
      <c r="R143" s="471" t="s">
        <v>602</v>
      </c>
      <c r="Z143" s="473"/>
      <c r="AA143" s="473"/>
      <c r="AB143" s="473"/>
      <c r="AC143" s="473"/>
      <c r="AD143" s="473"/>
      <c r="AE143" s="473"/>
      <c r="AF143" s="473"/>
      <c r="AG143" s="473"/>
      <c r="AH143" s="473"/>
    </row>
    <row r="144" spans="1:34" s="472" customFormat="1" ht="14.25">
      <c r="A144" s="499">
        <v>9</v>
      </c>
      <c r="B144" s="490">
        <v>44173</v>
      </c>
      <c r="C144" s="447"/>
      <c r="D144" s="500" t="s">
        <v>3701</v>
      </c>
      <c r="E144" s="501" t="s">
        <v>600</v>
      </c>
      <c r="F144" s="493">
        <v>44</v>
      </c>
      <c r="G144" s="493">
        <v>17</v>
      </c>
      <c r="H144" s="493">
        <v>58</v>
      </c>
      <c r="I144" s="496">
        <v>80</v>
      </c>
      <c r="J144" s="496" t="s">
        <v>3696</v>
      </c>
      <c r="K144" s="496">
        <f t="shared" ref="K144:K145" si="167">H144-F144</f>
        <v>14</v>
      </c>
      <c r="L144" s="497">
        <v>100</v>
      </c>
      <c r="M144" s="496">
        <f t="shared" ref="M144:M145" si="168">(K144*N144)-100</f>
        <v>950</v>
      </c>
      <c r="N144" s="496">
        <v>75</v>
      </c>
      <c r="O144" s="498" t="s">
        <v>599</v>
      </c>
      <c r="P144" s="477">
        <v>44173</v>
      </c>
      <c r="Q144" s="470"/>
      <c r="R144" s="471" t="s">
        <v>602</v>
      </c>
      <c r="Z144" s="473"/>
      <c r="AA144" s="473"/>
      <c r="AB144" s="473"/>
      <c r="AC144" s="473"/>
      <c r="AD144" s="473"/>
      <c r="AE144" s="473"/>
      <c r="AF144" s="473"/>
      <c r="AG144" s="473"/>
      <c r="AH144" s="473"/>
    </row>
    <row r="145" spans="1:34" s="472" customFormat="1" ht="14.25">
      <c r="A145" s="520">
        <v>10</v>
      </c>
      <c r="B145" s="521">
        <v>44173</v>
      </c>
      <c r="C145" s="522"/>
      <c r="D145" s="523" t="s">
        <v>3702</v>
      </c>
      <c r="E145" s="524" t="s">
        <v>600</v>
      </c>
      <c r="F145" s="525">
        <v>49</v>
      </c>
      <c r="G145" s="525">
        <v>19</v>
      </c>
      <c r="H145" s="525">
        <v>19</v>
      </c>
      <c r="I145" s="526">
        <v>100</v>
      </c>
      <c r="J145" s="515" t="s">
        <v>3714</v>
      </c>
      <c r="K145" s="526">
        <f t="shared" si="167"/>
        <v>-30</v>
      </c>
      <c r="L145" s="531">
        <v>100</v>
      </c>
      <c r="M145" s="526">
        <f t="shared" si="168"/>
        <v>-2350</v>
      </c>
      <c r="N145" s="526">
        <v>75</v>
      </c>
      <c r="O145" s="518" t="s">
        <v>663</v>
      </c>
      <c r="P145" s="519">
        <v>44174</v>
      </c>
      <c r="Q145" s="470"/>
      <c r="R145" s="471" t="s">
        <v>602</v>
      </c>
      <c r="Z145" s="473"/>
      <c r="AA145" s="473"/>
      <c r="AB145" s="473"/>
      <c r="AC145" s="473"/>
      <c r="AD145" s="473"/>
      <c r="AE145" s="473"/>
      <c r="AF145" s="473"/>
      <c r="AG145" s="473"/>
      <c r="AH145" s="473"/>
    </row>
    <row r="146" spans="1:34" s="472" customFormat="1" ht="14.25">
      <c r="A146" s="499">
        <v>11</v>
      </c>
      <c r="B146" s="490">
        <v>44175</v>
      </c>
      <c r="C146" s="447"/>
      <c r="D146" s="500" t="s">
        <v>3724</v>
      </c>
      <c r="E146" s="501" t="s">
        <v>600</v>
      </c>
      <c r="F146" s="493">
        <v>37.5</v>
      </c>
      <c r="G146" s="493"/>
      <c r="H146" s="493">
        <v>87.5</v>
      </c>
      <c r="I146" s="496">
        <v>90</v>
      </c>
      <c r="J146" s="496" t="s">
        <v>3725</v>
      </c>
      <c r="K146" s="496">
        <f t="shared" ref="K146:K147" si="169">H146-F146</f>
        <v>50</v>
      </c>
      <c r="L146" s="497">
        <v>100</v>
      </c>
      <c r="M146" s="496">
        <f t="shared" ref="M146" si="170">(K146*N146)-100</f>
        <v>1150</v>
      </c>
      <c r="N146" s="496">
        <v>25</v>
      </c>
      <c r="O146" s="498" t="s">
        <v>599</v>
      </c>
      <c r="P146" s="513">
        <v>44175</v>
      </c>
      <c r="Q146" s="470"/>
      <c r="R146" s="471" t="s">
        <v>3186</v>
      </c>
      <c r="Z146" s="473"/>
      <c r="AA146" s="473"/>
      <c r="AB146" s="473"/>
      <c r="AC146" s="473"/>
      <c r="AD146" s="473"/>
      <c r="AE146" s="473"/>
      <c r="AF146" s="473"/>
      <c r="AG146" s="473"/>
      <c r="AH146" s="473"/>
    </row>
    <row r="147" spans="1:34" s="472" customFormat="1" ht="14.25">
      <c r="A147" s="681">
        <v>12</v>
      </c>
      <c r="B147" s="679">
        <v>44175</v>
      </c>
      <c r="C147" s="522"/>
      <c r="D147" s="523" t="s">
        <v>3726</v>
      </c>
      <c r="E147" s="524" t="s">
        <v>600</v>
      </c>
      <c r="F147" s="525">
        <v>117.5</v>
      </c>
      <c r="G147" s="525"/>
      <c r="H147" s="525">
        <v>0</v>
      </c>
      <c r="I147" s="526"/>
      <c r="J147" s="683" t="s">
        <v>3768</v>
      </c>
      <c r="K147" s="526">
        <f t="shared" si="169"/>
        <v>-117.5</v>
      </c>
      <c r="L147" s="531">
        <v>100</v>
      </c>
      <c r="M147" s="683">
        <v>-4875</v>
      </c>
      <c r="N147" s="683">
        <v>75</v>
      </c>
      <c r="O147" s="701" t="s">
        <v>663</v>
      </c>
      <c r="P147" s="703">
        <v>44182</v>
      </c>
      <c r="Q147" s="470"/>
      <c r="R147" s="471" t="s">
        <v>602</v>
      </c>
      <c r="Z147" s="473"/>
      <c r="AA147" s="473"/>
      <c r="AB147" s="473"/>
      <c r="AC147" s="473"/>
      <c r="AD147" s="473"/>
      <c r="AE147" s="473"/>
      <c r="AF147" s="473"/>
      <c r="AG147" s="473"/>
      <c r="AH147" s="473"/>
    </row>
    <row r="148" spans="1:34" s="472" customFormat="1" ht="14.25">
      <c r="A148" s="682"/>
      <c r="B148" s="680"/>
      <c r="C148" s="522"/>
      <c r="D148" s="523" t="s">
        <v>3727</v>
      </c>
      <c r="E148" s="524" t="s">
        <v>3627</v>
      </c>
      <c r="F148" s="525">
        <v>52.5</v>
      </c>
      <c r="G148" s="525"/>
      <c r="H148" s="525">
        <v>0</v>
      </c>
      <c r="I148" s="526"/>
      <c r="J148" s="684"/>
      <c r="K148" s="592">
        <f>F148-H24</f>
        <v>52.5</v>
      </c>
      <c r="L148" s="531">
        <v>100</v>
      </c>
      <c r="M148" s="700"/>
      <c r="N148" s="700"/>
      <c r="O148" s="702"/>
      <c r="P148" s="704"/>
      <c r="Q148" s="470"/>
      <c r="R148" s="471"/>
      <c r="Z148" s="473"/>
      <c r="AA148" s="473"/>
      <c r="AB148" s="473"/>
      <c r="AC148" s="473"/>
      <c r="AD148" s="473"/>
      <c r="AE148" s="473"/>
      <c r="AF148" s="473"/>
      <c r="AG148" s="473"/>
      <c r="AH148" s="473"/>
    </row>
    <row r="149" spans="1:34" s="472" customFormat="1" ht="14.25">
      <c r="A149" s="499">
        <v>13</v>
      </c>
      <c r="B149" s="490">
        <v>44179</v>
      </c>
      <c r="C149" s="447"/>
      <c r="D149" s="500" t="s">
        <v>3726</v>
      </c>
      <c r="E149" s="501" t="s">
        <v>600</v>
      </c>
      <c r="F149" s="493">
        <v>58.5</v>
      </c>
      <c r="G149" s="493">
        <v>38</v>
      </c>
      <c r="H149" s="493">
        <v>71</v>
      </c>
      <c r="I149" s="496">
        <v>100</v>
      </c>
      <c r="J149" s="496" t="s">
        <v>3711</v>
      </c>
      <c r="K149" s="496">
        <f t="shared" ref="K149" si="171">H149-F149</f>
        <v>12.5</v>
      </c>
      <c r="L149" s="497">
        <v>100</v>
      </c>
      <c r="M149" s="496">
        <f t="shared" ref="M149" si="172">(K149*N149)-100</f>
        <v>837.5</v>
      </c>
      <c r="N149" s="496">
        <v>75</v>
      </c>
      <c r="O149" s="498" t="s">
        <v>599</v>
      </c>
      <c r="P149" s="513">
        <v>44179</v>
      </c>
      <c r="Q149" s="470"/>
      <c r="R149" s="471" t="s">
        <v>602</v>
      </c>
      <c r="Z149" s="473"/>
      <c r="AA149" s="473"/>
      <c r="AB149" s="473"/>
      <c r="AC149" s="473"/>
      <c r="AD149" s="473"/>
      <c r="AE149" s="473"/>
      <c r="AF149" s="473"/>
      <c r="AG149" s="473"/>
      <c r="AH149" s="473"/>
    </row>
    <row r="150" spans="1:34" s="472" customFormat="1" ht="14.25">
      <c r="A150" s="673">
        <v>14</v>
      </c>
      <c r="B150" s="675">
        <v>44179</v>
      </c>
      <c r="C150" s="447"/>
      <c r="D150" s="440" t="s">
        <v>3736</v>
      </c>
      <c r="E150" s="441" t="s">
        <v>600</v>
      </c>
      <c r="F150" s="415" t="s">
        <v>3734</v>
      </c>
      <c r="G150" s="415"/>
      <c r="H150" s="415"/>
      <c r="I150" s="376"/>
      <c r="J150" s="677" t="s">
        <v>601</v>
      </c>
      <c r="K150" s="376"/>
      <c r="L150" s="432"/>
      <c r="M150" s="376"/>
      <c r="N150" s="376"/>
      <c r="O150" s="404"/>
      <c r="P150" s="421"/>
      <c r="Q150" s="470"/>
      <c r="R150" s="471" t="s">
        <v>602</v>
      </c>
      <c r="Z150" s="473"/>
      <c r="AA150" s="473"/>
      <c r="AB150" s="473"/>
      <c r="AC150" s="473"/>
      <c r="AD150" s="473"/>
      <c r="AE150" s="473"/>
      <c r="AF150" s="473"/>
      <c r="AG150" s="473"/>
      <c r="AH150" s="473"/>
    </row>
    <row r="151" spans="1:34" s="472" customFormat="1" ht="14.25">
      <c r="A151" s="674"/>
      <c r="B151" s="676"/>
      <c r="C151" s="447"/>
      <c r="D151" s="440" t="s">
        <v>3735</v>
      </c>
      <c r="E151" s="441" t="s">
        <v>3627</v>
      </c>
      <c r="F151" s="415" t="s">
        <v>3737</v>
      </c>
      <c r="G151" s="415"/>
      <c r="H151" s="415"/>
      <c r="I151" s="376"/>
      <c r="J151" s="678"/>
      <c r="K151" s="376"/>
      <c r="L151" s="432"/>
      <c r="M151" s="376"/>
      <c r="N151" s="376"/>
      <c r="O151" s="404"/>
      <c r="P151" s="421"/>
      <c r="Q151" s="470"/>
      <c r="R151" s="471"/>
      <c r="Z151" s="473"/>
      <c r="AA151" s="473"/>
      <c r="AB151" s="473"/>
      <c r="AC151" s="473"/>
      <c r="AD151" s="473"/>
      <c r="AE151" s="473"/>
      <c r="AF151" s="473"/>
      <c r="AG151" s="473"/>
      <c r="AH151" s="473"/>
    </row>
    <row r="152" spans="1:34" s="472" customFormat="1" ht="14.25">
      <c r="A152" s="499">
        <v>15</v>
      </c>
      <c r="B152" s="490">
        <v>44179</v>
      </c>
      <c r="C152" s="447"/>
      <c r="D152" s="500" t="s">
        <v>3726</v>
      </c>
      <c r="E152" s="501" t="s">
        <v>600</v>
      </c>
      <c r="F152" s="493">
        <v>51</v>
      </c>
      <c r="G152" s="493">
        <v>18</v>
      </c>
      <c r="H152" s="493">
        <v>69</v>
      </c>
      <c r="I152" s="496">
        <v>100</v>
      </c>
      <c r="J152" s="496" t="s">
        <v>3744</v>
      </c>
      <c r="K152" s="496">
        <f t="shared" ref="K152" si="173">H152-F152</f>
        <v>18</v>
      </c>
      <c r="L152" s="497">
        <v>100</v>
      </c>
      <c r="M152" s="496">
        <f t="shared" ref="M152" si="174">(K152*N152)-100</f>
        <v>1250</v>
      </c>
      <c r="N152" s="496">
        <v>75</v>
      </c>
      <c r="O152" s="498" t="s">
        <v>599</v>
      </c>
      <c r="P152" s="477">
        <v>44180</v>
      </c>
      <c r="Q152" s="470"/>
      <c r="R152" s="471" t="s">
        <v>602</v>
      </c>
      <c r="Z152" s="473"/>
      <c r="AA152" s="473"/>
      <c r="AB152" s="473"/>
      <c r="AC152" s="473"/>
      <c r="AD152" s="473"/>
      <c r="AE152" s="473"/>
      <c r="AF152" s="473"/>
      <c r="AG152" s="473"/>
      <c r="AH152" s="473"/>
    </row>
    <row r="153" spans="1:34" s="40" customFormat="1" ht="14.25">
      <c r="A153" s="499">
        <v>16</v>
      </c>
      <c r="B153" s="490">
        <v>44181</v>
      </c>
      <c r="C153" s="447"/>
      <c r="D153" s="500" t="s">
        <v>3754</v>
      </c>
      <c r="E153" s="501" t="s">
        <v>600</v>
      </c>
      <c r="F153" s="493">
        <v>41.5</v>
      </c>
      <c r="G153" s="493"/>
      <c r="H153" s="493">
        <v>56</v>
      </c>
      <c r="I153" s="496">
        <v>90</v>
      </c>
      <c r="J153" s="496" t="s">
        <v>3668</v>
      </c>
      <c r="K153" s="496">
        <f t="shared" ref="K153:K155" si="175">H153-F153</f>
        <v>14.5</v>
      </c>
      <c r="L153" s="497">
        <v>100</v>
      </c>
      <c r="M153" s="496">
        <f t="shared" ref="M153:M155" si="176">(K153*N153)-100</f>
        <v>987.5</v>
      </c>
      <c r="N153" s="496">
        <v>75</v>
      </c>
      <c r="O153" s="498" t="s">
        <v>599</v>
      </c>
      <c r="P153" s="513">
        <v>44181</v>
      </c>
      <c r="Q153" s="387"/>
      <c r="R153" s="471" t="s">
        <v>602</v>
      </c>
      <c r="Z153" s="393"/>
      <c r="AA153" s="393"/>
      <c r="AB153" s="393"/>
      <c r="AC153" s="393"/>
      <c r="AD153" s="393"/>
      <c r="AE153" s="393"/>
      <c r="AF153" s="393"/>
      <c r="AG153" s="393"/>
      <c r="AH153" s="393"/>
    </row>
    <row r="154" spans="1:34" s="40" customFormat="1" ht="14.25">
      <c r="A154" s="499">
        <v>17</v>
      </c>
      <c r="B154" s="490">
        <v>44181</v>
      </c>
      <c r="C154" s="447"/>
      <c r="D154" s="500" t="s">
        <v>3755</v>
      </c>
      <c r="E154" s="501" t="s">
        <v>600</v>
      </c>
      <c r="F154" s="493">
        <v>79</v>
      </c>
      <c r="G154" s="493"/>
      <c r="H154" s="493">
        <v>135</v>
      </c>
      <c r="I154" s="496">
        <v>200</v>
      </c>
      <c r="J154" s="496" t="s">
        <v>3758</v>
      </c>
      <c r="K154" s="496">
        <f t="shared" si="175"/>
        <v>56</v>
      </c>
      <c r="L154" s="497">
        <v>100</v>
      </c>
      <c r="M154" s="496">
        <f t="shared" si="176"/>
        <v>1300</v>
      </c>
      <c r="N154" s="496">
        <v>25</v>
      </c>
      <c r="O154" s="498" t="s">
        <v>599</v>
      </c>
      <c r="P154" s="513">
        <v>44181</v>
      </c>
      <c r="Q154" s="387"/>
      <c r="R154" s="471" t="s">
        <v>602</v>
      </c>
      <c r="Z154" s="393"/>
      <c r="AA154" s="393"/>
      <c r="AB154" s="393"/>
      <c r="AC154" s="393"/>
      <c r="AD154" s="393"/>
      <c r="AE154" s="393"/>
      <c r="AF154" s="393"/>
      <c r="AG154" s="393"/>
      <c r="AH154" s="393"/>
    </row>
    <row r="155" spans="1:34" s="40" customFormat="1" ht="14.25">
      <c r="A155" s="588">
        <v>18</v>
      </c>
      <c r="B155" s="589">
        <v>44181</v>
      </c>
      <c r="C155" s="522"/>
      <c r="D155" s="523" t="s">
        <v>3754</v>
      </c>
      <c r="E155" s="524" t="s">
        <v>600</v>
      </c>
      <c r="F155" s="525">
        <v>31</v>
      </c>
      <c r="G155" s="525"/>
      <c r="H155" s="525">
        <v>0</v>
      </c>
      <c r="I155" s="526">
        <v>80</v>
      </c>
      <c r="J155" s="584" t="s">
        <v>3769</v>
      </c>
      <c r="K155" s="526">
        <f t="shared" si="175"/>
        <v>-31</v>
      </c>
      <c r="L155" s="531">
        <v>100</v>
      </c>
      <c r="M155" s="526">
        <f t="shared" si="176"/>
        <v>-2425</v>
      </c>
      <c r="N155" s="526">
        <v>75</v>
      </c>
      <c r="O155" s="518" t="s">
        <v>663</v>
      </c>
      <c r="P155" s="519">
        <v>44182</v>
      </c>
      <c r="Q155" s="387"/>
      <c r="R155" s="471" t="s">
        <v>3186</v>
      </c>
      <c r="Z155" s="393"/>
      <c r="AA155" s="393"/>
      <c r="AB155" s="393"/>
      <c r="AC155" s="393"/>
      <c r="AD155" s="393"/>
      <c r="AE155" s="393"/>
      <c r="AF155" s="393"/>
      <c r="AG155" s="393"/>
      <c r="AH155" s="393"/>
    </row>
    <row r="156" spans="1:34" s="40" customFormat="1" ht="14.25">
      <c r="A156" s="588">
        <v>19</v>
      </c>
      <c r="B156" s="589">
        <v>44181</v>
      </c>
      <c r="C156" s="522"/>
      <c r="D156" s="523" t="s">
        <v>3756</v>
      </c>
      <c r="E156" s="524" t="s">
        <v>600</v>
      </c>
      <c r="F156" s="525">
        <v>88</v>
      </c>
      <c r="G156" s="525"/>
      <c r="H156" s="525">
        <v>0</v>
      </c>
      <c r="I156" s="526" t="s">
        <v>3757</v>
      </c>
      <c r="J156" s="584" t="s">
        <v>3770</v>
      </c>
      <c r="K156" s="526">
        <f t="shared" ref="K156:K158" si="177">H156-F156</f>
        <v>-88</v>
      </c>
      <c r="L156" s="531">
        <v>100</v>
      </c>
      <c r="M156" s="526">
        <f t="shared" ref="M156:M158" si="178">(K156*N156)-100</f>
        <v>-2300</v>
      </c>
      <c r="N156" s="526">
        <v>25</v>
      </c>
      <c r="O156" s="518" t="s">
        <v>663</v>
      </c>
      <c r="P156" s="519">
        <v>44182</v>
      </c>
      <c r="Q156" s="387"/>
      <c r="R156" s="471" t="s">
        <v>602</v>
      </c>
      <c r="Z156" s="393"/>
      <c r="AA156" s="393"/>
      <c r="AB156" s="393"/>
      <c r="AC156" s="393"/>
      <c r="AD156" s="393"/>
      <c r="AE156" s="393"/>
      <c r="AF156" s="393"/>
      <c r="AG156" s="393"/>
      <c r="AH156" s="393"/>
    </row>
    <row r="157" spans="1:34" s="40" customFormat="1" ht="14.25">
      <c r="A157" s="499">
        <v>20</v>
      </c>
      <c r="B157" s="490">
        <v>44187</v>
      </c>
      <c r="C157" s="447"/>
      <c r="D157" s="500" t="s">
        <v>3798</v>
      </c>
      <c r="E157" s="501" t="s">
        <v>600</v>
      </c>
      <c r="F157" s="493">
        <v>71</v>
      </c>
      <c r="G157" s="493">
        <v>25</v>
      </c>
      <c r="H157" s="493">
        <v>88</v>
      </c>
      <c r="I157" s="496">
        <v>150</v>
      </c>
      <c r="J157" s="496" t="s">
        <v>3662</v>
      </c>
      <c r="K157" s="496">
        <f t="shared" si="177"/>
        <v>17</v>
      </c>
      <c r="L157" s="497">
        <v>100</v>
      </c>
      <c r="M157" s="496">
        <f t="shared" si="178"/>
        <v>1175</v>
      </c>
      <c r="N157" s="496">
        <v>75</v>
      </c>
      <c r="O157" s="498" t="s">
        <v>599</v>
      </c>
      <c r="P157" s="513">
        <v>44187</v>
      </c>
      <c r="Q157" s="387"/>
      <c r="R157" s="343" t="s">
        <v>3186</v>
      </c>
      <c r="Z157" s="393"/>
      <c r="AA157" s="393"/>
      <c r="AB157" s="393"/>
      <c r="AC157" s="393"/>
      <c r="AD157" s="393"/>
      <c r="AE157" s="393"/>
      <c r="AF157" s="393"/>
      <c r="AG157" s="393"/>
      <c r="AH157" s="393"/>
    </row>
    <row r="158" spans="1:34" s="40" customFormat="1" ht="14.25">
      <c r="A158" s="652">
        <v>21</v>
      </c>
      <c r="B158" s="535">
        <v>44187</v>
      </c>
      <c r="C158" s="522"/>
      <c r="D158" s="523" t="s">
        <v>3798</v>
      </c>
      <c r="E158" s="524" t="s">
        <v>600</v>
      </c>
      <c r="F158" s="525">
        <v>64</v>
      </c>
      <c r="G158" s="525">
        <v>20</v>
      </c>
      <c r="H158" s="525">
        <v>20</v>
      </c>
      <c r="I158" s="526">
        <v>150</v>
      </c>
      <c r="J158" s="526" t="s">
        <v>3812</v>
      </c>
      <c r="K158" s="526">
        <f t="shared" si="177"/>
        <v>-44</v>
      </c>
      <c r="L158" s="531">
        <v>100</v>
      </c>
      <c r="M158" s="526">
        <f t="shared" si="178"/>
        <v>-3400</v>
      </c>
      <c r="N158" s="526">
        <v>75</v>
      </c>
      <c r="O158" s="518" t="s">
        <v>663</v>
      </c>
      <c r="P158" s="519">
        <v>44188</v>
      </c>
      <c r="Q158" s="387"/>
      <c r="R158" s="343" t="s">
        <v>3186</v>
      </c>
      <c r="Z158" s="393"/>
      <c r="AA158" s="393"/>
      <c r="AB158" s="393"/>
      <c r="AC158" s="393"/>
      <c r="AD158" s="393"/>
      <c r="AE158" s="393"/>
      <c r="AF158" s="393"/>
      <c r="AG158" s="393"/>
      <c r="AH158" s="393"/>
    </row>
    <row r="159" spans="1:34" s="40" customFormat="1" ht="14.25">
      <c r="A159" s="499">
        <v>22</v>
      </c>
      <c r="B159" s="490">
        <v>44189</v>
      </c>
      <c r="C159" s="447"/>
      <c r="D159" s="500" t="s">
        <v>3822</v>
      </c>
      <c r="E159" s="501" t="s">
        <v>600</v>
      </c>
      <c r="F159" s="493">
        <v>20</v>
      </c>
      <c r="G159" s="493"/>
      <c r="H159" s="493">
        <v>32</v>
      </c>
      <c r="I159" s="496">
        <v>50</v>
      </c>
      <c r="J159" s="496" t="s">
        <v>3828</v>
      </c>
      <c r="K159" s="496">
        <f t="shared" ref="K159" si="179">H159-F159</f>
        <v>12</v>
      </c>
      <c r="L159" s="497">
        <v>100</v>
      </c>
      <c r="M159" s="496">
        <f t="shared" ref="M159" si="180">(K159*N159)-100</f>
        <v>800</v>
      </c>
      <c r="N159" s="496">
        <v>75</v>
      </c>
      <c r="O159" s="498" t="s">
        <v>599</v>
      </c>
      <c r="P159" s="513">
        <v>44189</v>
      </c>
      <c r="Q159" s="387"/>
      <c r="R159" s="343" t="s">
        <v>3186</v>
      </c>
      <c r="Z159" s="393"/>
      <c r="AA159" s="393"/>
      <c r="AB159" s="393"/>
      <c r="AC159" s="393"/>
      <c r="AD159" s="393"/>
      <c r="AE159" s="393"/>
      <c r="AF159" s="393"/>
      <c r="AG159" s="393"/>
      <c r="AH159" s="393"/>
    </row>
    <row r="160" spans="1:34" s="40" customFormat="1" ht="14.25">
      <c r="A160" s="499">
        <v>23</v>
      </c>
      <c r="B160" s="490">
        <v>44189</v>
      </c>
      <c r="C160" s="447"/>
      <c r="D160" s="500" t="s">
        <v>3824</v>
      </c>
      <c r="E160" s="501" t="s">
        <v>600</v>
      </c>
      <c r="F160" s="493">
        <v>55</v>
      </c>
      <c r="G160" s="493">
        <v>15</v>
      </c>
      <c r="H160" s="493">
        <v>73</v>
      </c>
      <c r="I160" s="496">
        <v>100</v>
      </c>
      <c r="J160" s="496" t="s">
        <v>3744</v>
      </c>
      <c r="K160" s="496">
        <f t="shared" ref="K160" si="181">H160-F160</f>
        <v>18</v>
      </c>
      <c r="L160" s="497">
        <v>100</v>
      </c>
      <c r="M160" s="496">
        <f t="shared" ref="M160" si="182">(K160*N160)-100</f>
        <v>1250</v>
      </c>
      <c r="N160" s="496">
        <v>75</v>
      </c>
      <c r="O160" s="498" t="s">
        <v>599</v>
      </c>
      <c r="P160" s="513">
        <v>44189</v>
      </c>
      <c r="Q160" s="387"/>
      <c r="R160" s="343" t="s">
        <v>602</v>
      </c>
      <c r="Z160" s="393"/>
      <c r="AA160" s="393"/>
      <c r="AB160" s="393"/>
      <c r="AC160" s="393"/>
      <c r="AD160" s="393"/>
      <c r="AE160" s="393"/>
      <c r="AF160" s="393"/>
      <c r="AG160" s="393"/>
      <c r="AH160" s="393"/>
    </row>
    <row r="161" spans="1:34" s="40" customFormat="1" ht="14.25">
      <c r="A161" s="424">
        <v>24</v>
      </c>
      <c r="B161" s="446">
        <v>44189</v>
      </c>
      <c r="C161" s="447"/>
      <c r="D161" s="440" t="s">
        <v>3824</v>
      </c>
      <c r="E161" s="441" t="s">
        <v>600</v>
      </c>
      <c r="F161" s="415" t="s">
        <v>3825</v>
      </c>
      <c r="G161" s="415">
        <v>15</v>
      </c>
      <c r="H161" s="415"/>
      <c r="I161" s="376">
        <v>100</v>
      </c>
      <c r="J161" s="376" t="s">
        <v>601</v>
      </c>
      <c r="K161" s="376"/>
      <c r="L161" s="432"/>
      <c r="M161" s="376"/>
      <c r="N161" s="376"/>
      <c r="O161" s="404"/>
      <c r="P161" s="437"/>
      <c r="Q161" s="387"/>
      <c r="R161" s="343" t="s">
        <v>602</v>
      </c>
      <c r="Z161" s="393"/>
      <c r="AA161" s="393"/>
      <c r="AB161" s="393"/>
      <c r="AC161" s="393"/>
      <c r="AD161" s="393"/>
      <c r="AE161" s="393"/>
      <c r="AF161" s="393"/>
      <c r="AG161" s="393"/>
      <c r="AH161" s="393"/>
    </row>
    <row r="162" spans="1:34" s="40" customFormat="1" ht="14.25">
      <c r="A162" s="652">
        <v>25</v>
      </c>
      <c r="B162" s="535">
        <v>44189</v>
      </c>
      <c r="C162" s="522"/>
      <c r="D162" s="523" t="s">
        <v>3826</v>
      </c>
      <c r="E162" s="524" t="s">
        <v>600</v>
      </c>
      <c r="F162" s="525">
        <v>92.5</v>
      </c>
      <c r="G162" s="525"/>
      <c r="H162" s="525">
        <v>0</v>
      </c>
      <c r="I162" s="526">
        <v>250</v>
      </c>
      <c r="J162" s="526" t="s">
        <v>3827</v>
      </c>
      <c r="K162" s="526">
        <f t="shared" ref="K162" si="183">H162-F162</f>
        <v>-92.5</v>
      </c>
      <c r="L162" s="531">
        <v>100</v>
      </c>
      <c r="M162" s="526">
        <f t="shared" ref="M162" si="184">(K162*N162)-100</f>
        <v>-2412.5</v>
      </c>
      <c r="N162" s="526">
        <v>25</v>
      </c>
      <c r="O162" s="518" t="s">
        <v>663</v>
      </c>
      <c r="P162" s="575">
        <v>44189</v>
      </c>
      <c r="Q162" s="387"/>
      <c r="R162" s="343" t="s">
        <v>3186</v>
      </c>
      <c r="Z162" s="393"/>
      <c r="AA162" s="393"/>
      <c r="AB162" s="393"/>
      <c r="AC162" s="393"/>
      <c r="AD162" s="393"/>
      <c r="AE162" s="393"/>
      <c r="AF162" s="393"/>
      <c r="AG162" s="393"/>
      <c r="AH162" s="393"/>
    </row>
    <row r="163" spans="1:34" s="40" customFormat="1" ht="14.25">
      <c r="A163" s="424"/>
      <c r="B163" s="446"/>
      <c r="C163" s="447"/>
      <c r="D163" s="440"/>
      <c r="E163" s="441"/>
      <c r="F163" s="415"/>
      <c r="G163" s="415"/>
      <c r="H163" s="415"/>
      <c r="I163" s="376"/>
      <c r="J163" s="376"/>
      <c r="K163" s="376"/>
      <c r="L163" s="432"/>
      <c r="M163" s="376"/>
      <c r="N163" s="376"/>
      <c r="O163" s="404"/>
      <c r="P163" s="437"/>
      <c r="Q163" s="387"/>
      <c r="R163" s="343"/>
      <c r="Z163" s="393"/>
      <c r="AA163" s="393"/>
      <c r="AB163" s="393"/>
      <c r="AC163" s="393"/>
      <c r="AD163" s="393"/>
      <c r="AE163" s="393"/>
      <c r="AF163" s="393"/>
      <c r="AG163" s="393"/>
      <c r="AH163" s="393"/>
    </row>
    <row r="164" spans="1:34" s="40" customFormat="1" ht="14.25">
      <c r="A164" s="424"/>
      <c r="B164" s="446"/>
      <c r="C164" s="447"/>
      <c r="D164" s="440"/>
      <c r="E164" s="441"/>
      <c r="F164" s="415"/>
      <c r="G164" s="415"/>
      <c r="H164" s="415"/>
      <c r="I164" s="376"/>
      <c r="J164" s="376"/>
      <c r="K164" s="376"/>
      <c r="L164" s="432"/>
      <c r="M164" s="376"/>
      <c r="N164" s="376"/>
      <c r="O164" s="404"/>
      <c r="P164" s="437"/>
      <c r="Q164" s="387"/>
      <c r="R164" s="343"/>
      <c r="Z164" s="393"/>
      <c r="AA164" s="393"/>
      <c r="AB164" s="393"/>
      <c r="AC164" s="393"/>
      <c r="AD164" s="393"/>
      <c r="AE164" s="393"/>
      <c r="AF164" s="393"/>
      <c r="AG164" s="393"/>
      <c r="AH164" s="393"/>
    </row>
    <row r="165" spans="1:34" s="40" customFormat="1" ht="14.25">
      <c r="A165" s="424"/>
      <c r="B165" s="413"/>
      <c r="C165" s="413"/>
      <c r="D165" s="414"/>
      <c r="E165" s="415"/>
      <c r="F165" s="415"/>
      <c r="G165" s="409"/>
      <c r="H165" s="409"/>
      <c r="I165" s="409"/>
      <c r="J165" s="376"/>
      <c r="K165" s="376"/>
      <c r="L165" s="432"/>
      <c r="M165" s="376"/>
      <c r="N165" s="376"/>
      <c r="O165" s="404"/>
      <c r="P165" s="437"/>
      <c r="Q165" s="387"/>
      <c r="R165" s="343"/>
      <c r="Z165" s="393"/>
      <c r="AA165" s="393"/>
      <c r="AB165" s="393"/>
      <c r="AC165" s="393"/>
      <c r="AD165" s="393"/>
      <c r="AE165" s="393"/>
      <c r="AF165" s="393"/>
      <c r="AG165" s="393"/>
      <c r="AH165" s="393"/>
    </row>
    <row r="166" spans="1:34" s="40" customFormat="1" ht="14.25">
      <c r="A166" s="36"/>
      <c r="B166" s="425"/>
      <c r="C166" s="425"/>
      <c r="D166" s="426"/>
      <c r="E166" s="427"/>
      <c r="F166" s="427"/>
      <c r="G166" s="428"/>
      <c r="H166" s="428"/>
      <c r="I166" s="427"/>
      <c r="J166" s="423"/>
      <c r="K166" s="423"/>
      <c r="L166" s="423"/>
      <c r="M166" s="423"/>
      <c r="N166" s="423"/>
      <c r="O166" s="423"/>
      <c r="P166" s="423"/>
      <c r="Q166" s="387"/>
      <c r="R166" s="343"/>
      <c r="Z166" s="393"/>
      <c r="AA166" s="393"/>
      <c r="AB166" s="393"/>
      <c r="AC166" s="393"/>
      <c r="AD166" s="393"/>
      <c r="AE166" s="393"/>
      <c r="AF166" s="393"/>
      <c r="AG166" s="393"/>
      <c r="AH166" s="393"/>
    </row>
    <row r="167" spans="1:34" s="40" customFormat="1" ht="14.25">
      <c r="A167" s="36"/>
      <c r="B167" s="425"/>
      <c r="C167" s="425"/>
      <c r="D167" s="426"/>
      <c r="E167" s="427"/>
      <c r="F167" s="427"/>
      <c r="G167" s="428"/>
      <c r="H167" s="428"/>
      <c r="I167" s="427"/>
      <c r="J167" s="423"/>
      <c r="K167" s="423"/>
      <c r="L167" s="423"/>
      <c r="M167" s="423"/>
      <c r="N167" s="423"/>
      <c r="O167" s="423"/>
      <c r="P167" s="423"/>
      <c r="Q167" s="387"/>
      <c r="R167" s="343"/>
      <c r="Z167" s="393"/>
      <c r="AA167" s="393"/>
      <c r="AB167" s="393"/>
      <c r="AC167" s="393"/>
      <c r="AD167" s="393"/>
      <c r="AE167" s="393"/>
      <c r="AF167" s="393"/>
      <c r="AG167" s="393"/>
      <c r="AH167" s="393"/>
    </row>
    <row r="168" spans="1:34" s="40" customFormat="1" ht="14.25">
      <c r="A168" s="36"/>
      <c r="B168" s="425"/>
      <c r="C168" s="425"/>
      <c r="D168" s="426"/>
      <c r="E168" s="427"/>
      <c r="F168" s="427"/>
      <c r="G168" s="428"/>
      <c r="H168" s="428"/>
      <c r="I168" s="427"/>
      <c r="J168" s="423"/>
      <c r="K168" s="423"/>
      <c r="L168" s="423"/>
      <c r="M168" s="423"/>
      <c r="N168" s="423"/>
      <c r="O168" s="429"/>
      <c r="P168" s="423"/>
      <c r="Q168" s="387"/>
      <c r="R168" s="343"/>
      <c r="Z168" s="393"/>
      <c r="AA168" s="393"/>
      <c r="AB168" s="393"/>
      <c r="AC168" s="393"/>
      <c r="AD168" s="393"/>
      <c r="AE168" s="393"/>
      <c r="AF168" s="393"/>
      <c r="AG168" s="393"/>
      <c r="AH168" s="393"/>
    </row>
    <row r="169" spans="1:34" s="40" customFormat="1" ht="14.25">
      <c r="A169" s="377"/>
      <c r="B169" s="378"/>
      <c r="C169" s="378"/>
      <c r="D169" s="379"/>
      <c r="E169" s="377"/>
      <c r="F169" s="394"/>
      <c r="G169" s="377"/>
      <c r="H169" s="377"/>
      <c r="I169" s="377"/>
      <c r="J169" s="378"/>
      <c r="K169" s="395"/>
      <c r="L169" s="377"/>
      <c r="M169" s="377"/>
      <c r="N169" s="377"/>
      <c r="O169" s="396"/>
      <c r="P169" s="387"/>
      <c r="Q169" s="387"/>
      <c r="R169" s="343"/>
      <c r="Z169" s="393"/>
      <c r="AA169" s="393"/>
      <c r="AB169" s="393"/>
      <c r="AC169" s="393"/>
      <c r="AD169" s="393"/>
      <c r="AE169" s="393"/>
      <c r="AF169" s="393"/>
      <c r="AG169" s="393"/>
      <c r="AH169" s="393"/>
    </row>
    <row r="170" spans="1:34" ht="15">
      <c r="A170" s="99" t="s">
        <v>618</v>
      </c>
      <c r="B170" s="100"/>
      <c r="C170" s="100"/>
      <c r="D170" s="101"/>
      <c r="E170" s="34"/>
      <c r="F170" s="32"/>
      <c r="G170" s="32"/>
      <c r="H170" s="73"/>
      <c r="I170" s="119"/>
      <c r="J170" s="120"/>
      <c r="K170" s="17"/>
      <c r="L170" s="17"/>
      <c r="M170" s="17"/>
      <c r="N170" s="11"/>
      <c r="O170" s="53"/>
      <c r="Q170" s="95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34" ht="38.25">
      <c r="A171" s="20" t="s">
        <v>16</v>
      </c>
      <c r="B171" s="21" t="s">
        <v>575</v>
      </c>
      <c r="C171" s="21"/>
      <c r="D171" s="22" t="s">
        <v>588</v>
      </c>
      <c r="E171" s="21" t="s">
        <v>589</v>
      </c>
      <c r="F171" s="21" t="s">
        <v>590</v>
      </c>
      <c r="G171" s="21" t="s">
        <v>591</v>
      </c>
      <c r="H171" s="21" t="s">
        <v>592</v>
      </c>
      <c r="I171" s="21" t="s">
        <v>593</v>
      </c>
      <c r="J171" s="20" t="s">
        <v>594</v>
      </c>
      <c r="K171" s="62" t="s">
        <v>610</v>
      </c>
      <c r="L171" s="420" t="s">
        <v>3630</v>
      </c>
      <c r="M171" s="63" t="s">
        <v>3629</v>
      </c>
      <c r="N171" s="21" t="s">
        <v>597</v>
      </c>
      <c r="O171" s="78" t="s">
        <v>598</v>
      </c>
      <c r="P171" s="97"/>
      <c r="Q171" s="11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34" s="393" customFormat="1" ht="14.25">
      <c r="A172" s="507">
        <v>1</v>
      </c>
      <c r="B172" s="508">
        <v>44173</v>
      </c>
      <c r="C172" s="602"/>
      <c r="D172" s="603" t="s">
        <v>3704</v>
      </c>
      <c r="E172" s="511" t="s">
        <v>600</v>
      </c>
      <c r="F172" s="493">
        <v>1570</v>
      </c>
      <c r="G172" s="604">
        <v>1415</v>
      </c>
      <c r="H172" s="493">
        <v>1740</v>
      </c>
      <c r="I172" s="512">
        <v>1900</v>
      </c>
      <c r="J172" s="655" t="s">
        <v>3832</v>
      </c>
      <c r="K172" s="655">
        <f t="shared" ref="K172" si="185">H172-F172</f>
        <v>170</v>
      </c>
      <c r="L172" s="475">
        <f t="shared" ref="L172" si="186">(F172*-0.8)/100</f>
        <v>-12.56</v>
      </c>
      <c r="M172" s="476">
        <f t="shared" ref="M172" si="187">(K172+L172)/F172</f>
        <v>0.10028025477707006</v>
      </c>
      <c r="N172" s="495" t="s">
        <v>599</v>
      </c>
      <c r="O172" s="477">
        <v>44189</v>
      </c>
      <c r="P172" s="98"/>
      <c r="Q172" s="444"/>
      <c r="R172" s="552" t="s">
        <v>602</v>
      </c>
      <c r="S172" s="438"/>
      <c r="T172" s="438"/>
      <c r="U172" s="438"/>
      <c r="V172" s="438"/>
      <c r="W172" s="438"/>
      <c r="X172" s="438"/>
      <c r="Y172" s="438"/>
      <c r="Z172" s="438"/>
    </row>
    <row r="173" spans="1:34" s="393" customFormat="1" ht="14.25">
      <c r="A173" s="507">
        <v>2</v>
      </c>
      <c r="B173" s="508">
        <v>44173</v>
      </c>
      <c r="C173" s="602"/>
      <c r="D173" s="603" t="s">
        <v>440</v>
      </c>
      <c r="E173" s="511" t="s">
        <v>600</v>
      </c>
      <c r="F173" s="493">
        <v>301</v>
      </c>
      <c r="G173" s="604">
        <v>265</v>
      </c>
      <c r="H173" s="493">
        <v>329</v>
      </c>
      <c r="I173" s="512" t="s">
        <v>3705</v>
      </c>
      <c r="J173" s="599" t="s">
        <v>3749</v>
      </c>
      <c r="K173" s="599">
        <f t="shared" ref="K173" si="188">H173-F173</f>
        <v>28</v>
      </c>
      <c r="L173" s="475">
        <f t="shared" ref="L173" si="189">(F173*-0.8)/100</f>
        <v>-2.4079999999999999</v>
      </c>
      <c r="M173" s="476">
        <f t="shared" ref="M173" si="190">(K173+L173)/F173</f>
        <v>8.502325581395348E-2</v>
      </c>
      <c r="N173" s="495" t="s">
        <v>599</v>
      </c>
      <c r="O173" s="477">
        <v>44183</v>
      </c>
      <c r="P173" s="98"/>
      <c r="Q173" s="444"/>
      <c r="R173" s="552" t="s">
        <v>602</v>
      </c>
      <c r="S173" s="438"/>
      <c r="T173" s="438"/>
      <c r="U173" s="438"/>
      <c r="V173" s="438"/>
      <c r="W173" s="438"/>
      <c r="X173" s="438"/>
      <c r="Y173" s="438"/>
      <c r="Z173" s="438"/>
    </row>
    <row r="174" spans="1:34" s="8" customFormat="1">
      <c r="A174" s="388"/>
      <c r="B174" s="389"/>
      <c r="C174" s="390"/>
      <c r="D174" s="391"/>
      <c r="E174" s="424"/>
      <c r="F174" s="424"/>
      <c r="G174" s="550"/>
      <c r="H174" s="550"/>
      <c r="I174" s="424"/>
      <c r="J174" s="551"/>
      <c r="K174" s="546"/>
      <c r="L174" s="547"/>
      <c r="M174" s="548"/>
      <c r="N174" s="549"/>
      <c r="O174" s="392"/>
      <c r="P174" s="123"/>
      <c r="Q174"/>
      <c r="R174" s="94"/>
      <c r="T174" s="57"/>
      <c r="U174" s="57"/>
      <c r="V174" s="57"/>
      <c r="W174" s="57"/>
      <c r="X174" s="57"/>
      <c r="Y174" s="57"/>
      <c r="Z174" s="57"/>
    </row>
    <row r="175" spans="1:34">
      <c r="A175" s="23" t="s">
        <v>603</v>
      </c>
      <c r="B175" s="23"/>
      <c r="C175" s="23"/>
      <c r="D175" s="23"/>
      <c r="E175" s="5"/>
      <c r="F175" s="30" t="s">
        <v>605</v>
      </c>
      <c r="G175" s="82"/>
      <c r="H175" s="82"/>
      <c r="I175" s="38"/>
      <c r="J175" s="85"/>
      <c r="K175" s="83"/>
      <c r="L175" s="84"/>
      <c r="M175" s="85"/>
      <c r="N175" s="86"/>
      <c r="O175" s="124"/>
      <c r="P175" s="11"/>
      <c r="Q175" s="16"/>
      <c r="R175" s="96"/>
      <c r="S175" s="16"/>
      <c r="T175" s="16"/>
      <c r="U175" s="16"/>
      <c r="V175" s="16"/>
      <c r="W175" s="16"/>
      <c r="X175" s="16"/>
      <c r="Y175" s="16"/>
    </row>
    <row r="176" spans="1:34">
      <c r="A176" s="29" t="s">
        <v>604</v>
      </c>
      <c r="B176" s="23"/>
      <c r="C176" s="23"/>
      <c r="D176" s="23"/>
      <c r="E176" s="32"/>
      <c r="F176" s="30" t="s">
        <v>607</v>
      </c>
      <c r="G176" s="12"/>
      <c r="H176" s="12"/>
      <c r="I176" s="12"/>
      <c r="J176" s="53"/>
      <c r="K176" s="12"/>
      <c r="L176" s="12"/>
      <c r="M176" s="12"/>
      <c r="N176" s="11"/>
      <c r="O176" s="53"/>
      <c r="Q176" s="7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9">
      <c r="A177" s="29"/>
      <c r="B177" s="23"/>
      <c r="C177" s="23"/>
      <c r="D177" s="23"/>
      <c r="E177" s="32"/>
      <c r="F177" s="30"/>
      <c r="G177" s="12"/>
      <c r="H177" s="12"/>
      <c r="I177" s="12"/>
      <c r="J177" s="53"/>
      <c r="K177" s="12"/>
      <c r="L177" s="12"/>
      <c r="M177" s="12"/>
      <c r="N177" s="11"/>
      <c r="O177" s="53"/>
      <c r="Q177" s="7"/>
      <c r="R177" s="82"/>
      <c r="S177" s="16"/>
      <c r="T177" s="16"/>
      <c r="U177" s="16"/>
      <c r="V177" s="16"/>
      <c r="W177" s="16"/>
      <c r="X177" s="16"/>
      <c r="Y177" s="16"/>
      <c r="Z177" s="16"/>
    </row>
    <row r="178" spans="1:29" ht="15">
      <c r="A178" s="11"/>
      <c r="B178" s="33" t="s">
        <v>3635</v>
      </c>
      <c r="C178" s="33"/>
      <c r="D178" s="33"/>
      <c r="E178" s="33"/>
      <c r="F178" s="34"/>
      <c r="G178" s="32"/>
      <c r="H178" s="32"/>
      <c r="I178" s="73"/>
      <c r="J178" s="74"/>
      <c r="K178" s="75"/>
      <c r="L178" s="419"/>
      <c r="M178" s="12"/>
      <c r="N178" s="11"/>
      <c r="O178" s="53"/>
      <c r="Q178" s="7"/>
      <c r="R178" s="82"/>
      <c r="S178" s="16"/>
      <c r="T178" s="16"/>
      <c r="U178" s="16"/>
      <c r="V178" s="16"/>
      <c r="W178" s="16"/>
      <c r="X178" s="16"/>
      <c r="Y178" s="16"/>
      <c r="Z178" s="16"/>
    </row>
    <row r="179" spans="1:29" ht="38.25">
      <c r="A179" s="20" t="s">
        <v>16</v>
      </c>
      <c r="B179" s="21" t="s">
        <v>575</v>
      </c>
      <c r="C179" s="21"/>
      <c r="D179" s="22" t="s">
        <v>588</v>
      </c>
      <c r="E179" s="21" t="s">
        <v>589</v>
      </c>
      <c r="F179" s="21" t="s">
        <v>590</v>
      </c>
      <c r="G179" s="21" t="s">
        <v>609</v>
      </c>
      <c r="H179" s="21" t="s">
        <v>592</v>
      </c>
      <c r="I179" s="21" t="s">
        <v>593</v>
      </c>
      <c r="J179" s="76" t="s">
        <v>594</v>
      </c>
      <c r="K179" s="62" t="s">
        <v>610</v>
      </c>
      <c r="L179" s="77" t="s">
        <v>611</v>
      </c>
      <c r="M179" s="21" t="s">
        <v>612</v>
      </c>
      <c r="N179" s="420" t="s">
        <v>3630</v>
      </c>
      <c r="O179" s="63" t="s">
        <v>3629</v>
      </c>
      <c r="P179" s="21" t="s">
        <v>597</v>
      </c>
      <c r="Q179" s="78" t="s">
        <v>598</v>
      </c>
      <c r="R179" s="82"/>
      <c r="S179" s="16"/>
      <c r="T179" s="16"/>
      <c r="U179" s="16"/>
      <c r="V179" s="16"/>
      <c r="W179" s="16"/>
      <c r="X179" s="16"/>
      <c r="Y179" s="16"/>
      <c r="Z179" s="16"/>
    </row>
    <row r="180" spans="1:29" ht="14.25">
      <c r="A180" s="382"/>
      <c r="B180" s="397"/>
      <c r="C180" s="401"/>
      <c r="D180" s="411"/>
      <c r="E180" s="402"/>
      <c r="F180" s="431"/>
      <c r="G180" s="409"/>
      <c r="H180" s="402"/>
      <c r="I180" s="399"/>
      <c r="J180" s="442"/>
      <c r="K180" s="442"/>
      <c r="L180" s="443"/>
      <c r="M180" s="441"/>
      <c r="N180" s="443"/>
      <c r="O180" s="430"/>
      <c r="P180" s="403"/>
      <c r="Q180" s="421"/>
      <c r="R180" s="439"/>
      <c r="S180" s="429"/>
      <c r="T180" s="16"/>
      <c r="U180" s="438"/>
      <c r="V180" s="438"/>
      <c r="W180" s="438"/>
      <c r="X180" s="438"/>
      <c r="Y180" s="438"/>
      <c r="Z180" s="438"/>
      <c r="AA180" s="393"/>
      <c r="AB180" s="393"/>
      <c r="AC180" s="393"/>
    </row>
    <row r="181" spans="1:29" ht="14.25">
      <c r="A181" s="382"/>
      <c r="B181" s="397"/>
      <c r="C181" s="401"/>
      <c r="D181" s="411"/>
      <c r="E181" s="402"/>
      <c r="F181" s="431"/>
      <c r="G181" s="409"/>
      <c r="H181" s="402"/>
      <c r="I181" s="399"/>
      <c r="J181" s="442"/>
      <c r="K181" s="442"/>
      <c r="L181" s="443"/>
      <c r="M181" s="441"/>
      <c r="N181" s="443"/>
      <c r="O181" s="430"/>
      <c r="P181" s="403"/>
      <c r="Q181" s="421"/>
      <c r="R181" s="439"/>
      <c r="S181" s="429"/>
      <c r="T181" s="16"/>
      <c r="U181" s="438"/>
      <c r="V181" s="438"/>
      <c r="W181" s="438"/>
      <c r="X181" s="438"/>
      <c r="Y181" s="438"/>
      <c r="Z181" s="438"/>
      <c r="AA181" s="393"/>
      <c r="AB181" s="393"/>
      <c r="AC181" s="393"/>
    </row>
    <row r="182" spans="1:29" s="393" customFormat="1" ht="14.25">
      <c r="A182" s="382"/>
      <c r="B182" s="397"/>
      <c r="C182" s="401"/>
      <c r="D182" s="411"/>
      <c r="E182" s="402"/>
      <c r="F182" s="431"/>
      <c r="G182" s="409"/>
      <c r="H182" s="402"/>
      <c r="I182" s="399"/>
      <c r="J182" s="442"/>
      <c r="K182" s="442"/>
      <c r="L182" s="443"/>
      <c r="M182" s="441"/>
      <c r="N182" s="443"/>
      <c r="O182" s="430"/>
      <c r="P182" s="403"/>
      <c r="Q182" s="421"/>
      <c r="R182" s="436"/>
      <c r="S182" s="438"/>
      <c r="T182" s="438"/>
      <c r="U182" s="438"/>
      <c r="V182" s="438"/>
      <c r="W182" s="438"/>
      <c r="X182" s="438"/>
      <c r="Y182" s="438"/>
      <c r="Z182" s="438"/>
    </row>
    <row r="183" spans="1:29" s="393" customFormat="1" ht="14.25">
      <c r="A183" s="382"/>
      <c r="B183" s="397"/>
      <c r="C183" s="401"/>
      <c r="D183" s="411"/>
      <c r="E183" s="402"/>
      <c r="F183" s="442"/>
      <c r="G183" s="415"/>
      <c r="H183" s="402"/>
      <c r="I183" s="399"/>
      <c r="J183" s="442"/>
      <c r="K183" s="442"/>
      <c r="L183" s="443"/>
      <c r="M183" s="441"/>
      <c r="N183" s="443"/>
      <c r="O183" s="430"/>
      <c r="P183" s="403"/>
      <c r="Q183" s="421"/>
      <c r="R183" s="436"/>
      <c r="S183" s="438"/>
      <c r="T183" s="438"/>
      <c r="U183" s="438"/>
      <c r="V183" s="438"/>
      <c r="W183" s="438"/>
      <c r="X183" s="438"/>
      <c r="Y183" s="438"/>
      <c r="Z183" s="438"/>
    </row>
    <row r="184" spans="1:29" s="393" customFormat="1" ht="14.25">
      <c r="A184" s="382"/>
      <c r="B184" s="397"/>
      <c r="C184" s="401"/>
      <c r="D184" s="411"/>
      <c r="E184" s="402"/>
      <c r="F184" s="442"/>
      <c r="G184" s="415"/>
      <c r="H184" s="402"/>
      <c r="I184" s="399"/>
      <c r="J184" s="442"/>
      <c r="K184" s="442"/>
      <c r="L184" s="443"/>
      <c r="M184" s="441"/>
      <c r="N184" s="443"/>
      <c r="O184" s="430"/>
      <c r="P184" s="403"/>
      <c r="Q184" s="421"/>
      <c r="R184" s="436"/>
      <c r="S184" s="438"/>
      <c r="T184" s="438"/>
      <c r="U184" s="438"/>
      <c r="V184" s="438"/>
      <c r="W184" s="438"/>
      <c r="X184" s="438"/>
      <c r="Y184" s="438"/>
      <c r="Z184" s="438"/>
    </row>
    <row r="185" spans="1:29" s="393" customFormat="1" ht="14.25">
      <c r="A185" s="382"/>
      <c r="B185" s="397"/>
      <c r="C185" s="401"/>
      <c r="D185" s="411"/>
      <c r="E185" s="402"/>
      <c r="F185" s="431"/>
      <c r="G185" s="409"/>
      <c r="H185" s="402"/>
      <c r="I185" s="399"/>
      <c r="J185" s="442"/>
      <c r="K185" s="433"/>
      <c r="L185" s="443"/>
      <c r="M185" s="441"/>
      <c r="N185" s="443"/>
      <c r="O185" s="430"/>
      <c r="P185" s="435"/>
      <c r="Q185" s="421"/>
      <c r="R185" s="436"/>
      <c r="S185" s="438"/>
      <c r="T185" s="438"/>
      <c r="U185" s="438"/>
      <c r="V185" s="438"/>
      <c r="W185" s="438"/>
      <c r="X185" s="438"/>
      <c r="Y185" s="438"/>
      <c r="Z185" s="438"/>
    </row>
    <row r="186" spans="1:29" s="393" customFormat="1" ht="14.25">
      <c r="A186" s="382"/>
      <c r="B186" s="397"/>
      <c r="C186" s="401"/>
      <c r="D186" s="411"/>
      <c r="E186" s="402"/>
      <c r="F186" s="431"/>
      <c r="G186" s="409"/>
      <c r="H186" s="402"/>
      <c r="I186" s="399"/>
      <c r="J186" s="433"/>
      <c r="K186" s="433"/>
      <c r="L186" s="433"/>
      <c r="M186" s="433"/>
      <c r="N186" s="434"/>
      <c r="O186" s="445"/>
      <c r="P186" s="435"/>
      <c r="Q186" s="421"/>
      <c r="R186" s="436"/>
      <c r="S186" s="438"/>
      <c r="T186" s="438"/>
      <c r="U186" s="438"/>
      <c r="V186" s="438"/>
      <c r="W186" s="438"/>
      <c r="X186" s="438"/>
      <c r="Y186" s="438"/>
      <c r="Z186" s="438"/>
    </row>
    <row r="187" spans="1:29" s="393" customFormat="1" ht="14.25">
      <c r="A187" s="382"/>
      <c r="B187" s="397"/>
      <c r="C187" s="401"/>
      <c r="D187" s="411"/>
      <c r="E187" s="402"/>
      <c r="F187" s="442"/>
      <c r="G187" s="415"/>
      <c r="H187" s="402"/>
      <c r="I187" s="399"/>
      <c r="J187" s="442"/>
      <c r="K187" s="442"/>
      <c r="L187" s="443"/>
      <c r="M187" s="441"/>
      <c r="N187" s="443"/>
      <c r="O187" s="430"/>
      <c r="P187" s="403"/>
      <c r="Q187" s="421"/>
      <c r="R187" s="439"/>
      <c r="S187" s="429"/>
      <c r="T187" s="438"/>
      <c r="U187" s="438"/>
      <c r="V187" s="438"/>
      <c r="W187" s="438"/>
      <c r="X187" s="438"/>
      <c r="Y187" s="438"/>
      <c r="Z187" s="438"/>
    </row>
    <row r="188" spans="1:29" s="393" customFormat="1" ht="14.25">
      <c r="A188" s="382"/>
      <c r="B188" s="397"/>
      <c r="C188" s="401"/>
      <c r="D188" s="411"/>
      <c r="E188" s="402"/>
      <c r="F188" s="431"/>
      <c r="G188" s="409"/>
      <c r="H188" s="402"/>
      <c r="I188" s="399"/>
      <c r="J188" s="376"/>
      <c r="K188" s="376"/>
      <c r="L188" s="376"/>
      <c r="M188" s="376"/>
      <c r="N188" s="432"/>
      <c r="O188" s="430"/>
      <c r="P188" s="404"/>
      <c r="Q188" s="421"/>
      <c r="R188" s="439"/>
      <c r="S188" s="429"/>
      <c r="T188" s="438"/>
      <c r="U188" s="438"/>
      <c r="V188" s="438"/>
      <c r="W188" s="438"/>
      <c r="X188" s="438"/>
      <c r="Y188" s="438"/>
      <c r="Z188" s="438"/>
    </row>
    <row r="189" spans="1:29">
      <c r="A189" s="29"/>
      <c r="B189" s="23"/>
      <c r="C189" s="23"/>
      <c r="D189" s="23"/>
      <c r="E189" s="32"/>
      <c r="F189" s="30"/>
      <c r="G189" s="12"/>
      <c r="H189" s="12"/>
      <c r="I189" s="12"/>
      <c r="J189" s="53"/>
      <c r="K189" s="12"/>
      <c r="L189" s="12"/>
      <c r="M189" s="12"/>
      <c r="N189" s="11"/>
      <c r="O189" s="53"/>
      <c r="P189" s="7"/>
      <c r="Q189" s="11"/>
      <c r="R189" s="141"/>
      <c r="S189" s="16"/>
      <c r="T189" s="16"/>
      <c r="U189" s="16"/>
      <c r="V189" s="16"/>
      <c r="W189" s="16"/>
      <c r="X189" s="16"/>
      <c r="Y189" s="16"/>
      <c r="Z189" s="16"/>
    </row>
    <row r="190" spans="1:29">
      <c r="A190" s="29"/>
      <c r="B190" s="23"/>
      <c r="C190" s="23"/>
      <c r="D190" s="23"/>
      <c r="E190" s="32"/>
      <c r="F190" s="30"/>
      <c r="G190" s="41"/>
      <c r="H190" s="42"/>
      <c r="I190" s="82"/>
      <c r="J190" s="17"/>
      <c r="K190" s="83"/>
      <c r="L190" s="84"/>
      <c r="M190" s="85"/>
      <c r="N190" s="86"/>
      <c r="O190" s="87"/>
      <c r="P190" s="11"/>
      <c r="Q190" s="16"/>
      <c r="R190" s="141"/>
      <c r="S190" s="16"/>
      <c r="T190" s="16"/>
      <c r="U190" s="16"/>
      <c r="V190" s="16"/>
      <c r="W190" s="16"/>
      <c r="X190" s="16"/>
      <c r="Y190" s="16"/>
      <c r="Z190" s="16"/>
    </row>
    <row r="191" spans="1:29">
      <c r="A191" s="37"/>
      <c r="B191" s="45"/>
      <c r="C191" s="102"/>
      <c r="D191" s="6"/>
      <c r="E191" s="38"/>
      <c r="F191" s="82"/>
      <c r="G191" s="41"/>
      <c r="H191" s="42"/>
      <c r="I191" s="82"/>
      <c r="J191" s="17"/>
      <c r="K191" s="83"/>
      <c r="L191" s="84"/>
      <c r="M191" s="85"/>
      <c r="N191" s="86"/>
      <c r="O191" s="87"/>
      <c r="P191" s="11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9" ht="15">
      <c r="A192" s="5"/>
      <c r="B192" s="103" t="s">
        <v>619</v>
      </c>
      <c r="C192" s="103"/>
      <c r="D192" s="103"/>
      <c r="E192" s="103"/>
      <c r="F192" s="17"/>
      <c r="G192" s="17"/>
      <c r="H192" s="104"/>
      <c r="I192" s="17"/>
      <c r="J192" s="74"/>
      <c r="K192" s="75"/>
      <c r="L192" s="17"/>
      <c r="M192" s="17"/>
      <c r="N192" s="16"/>
      <c r="O192" s="98"/>
      <c r="P192" s="11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 ht="38.25">
      <c r="A193" s="20" t="s">
        <v>16</v>
      </c>
      <c r="B193" s="21" t="s">
        <v>575</v>
      </c>
      <c r="C193" s="21"/>
      <c r="D193" s="22" t="s">
        <v>588</v>
      </c>
      <c r="E193" s="21" t="s">
        <v>589</v>
      </c>
      <c r="F193" s="21" t="s">
        <v>590</v>
      </c>
      <c r="G193" s="21" t="s">
        <v>620</v>
      </c>
      <c r="H193" s="21" t="s">
        <v>621</v>
      </c>
      <c r="I193" s="21" t="s">
        <v>593</v>
      </c>
      <c r="J193" s="61" t="s">
        <v>594</v>
      </c>
      <c r="K193" s="21" t="s">
        <v>595</v>
      </c>
      <c r="L193" s="21" t="s">
        <v>596</v>
      </c>
      <c r="M193" s="21" t="s">
        <v>597</v>
      </c>
      <c r="N193" s="22" t="s">
        <v>598</v>
      </c>
      <c r="O193" s="98"/>
      <c r="P193" s="11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1</v>
      </c>
      <c r="B194" s="105">
        <v>41579</v>
      </c>
      <c r="C194" s="105"/>
      <c r="D194" s="106" t="s">
        <v>622</v>
      </c>
      <c r="E194" s="107" t="s">
        <v>623</v>
      </c>
      <c r="F194" s="108">
        <v>82</v>
      </c>
      <c r="G194" s="107" t="s">
        <v>624</v>
      </c>
      <c r="H194" s="107">
        <v>100</v>
      </c>
      <c r="I194" s="125">
        <v>100</v>
      </c>
      <c r="J194" s="126" t="s">
        <v>625</v>
      </c>
      <c r="K194" s="127">
        <f t="shared" ref="K194:K225" si="191">H194-F194</f>
        <v>18</v>
      </c>
      <c r="L194" s="128">
        <f t="shared" ref="L194:L225" si="192">K194/F194</f>
        <v>0.21951219512195122</v>
      </c>
      <c r="M194" s="129" t="s">
        <v>599</v>
      </c>
      <c r="N194" s="130">
        <v>42657</v>
      </c>
      <c r="O194" s="53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2</v>
      </c>
      <c r="B195" s="105">
        <v>41794</v>
      </c>
      <c r="C195" s="105"/>
      <c r="D195" s="106" t="s">
        <v>626</v>
      </c>
      <c r="E195" s="107" t="s">
        <v>600</v>
      </c>
      <c r="F195" s="108">
        <v>257</v>
      </c>
      <c r="G195" s="107" t="s">
        <v>624</v>
      </c>
      <c r="H195" s="107">
        <v>300</v>
      </c>
      <c r="I195" s="125">
        <v>300</v>
      </c>
      <c r="J195" s="126" t="s">
        <v>625</v>
      </c>
      <c r="K195" s="127">
        <f t="shared" si="191"/>
        <v>43</v>
      </c>
      <c r="L195" s="128">
        <f t="shared" si="192"/>
        <v>0.16731517509727625</v>
      </c>
      <c r="M195" s="129" t="s">
        <v>599</v>
      </c>
      <c r="N195" s="130">
        <v>41822</v>
      </c>
      <c r="O195" s="53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3</v>
      </c>
      <c r="B196" s="105">
        <v>41828</v>
      </c>
      <c r="C196" s="105"/>
      <c r="D196" s="106" t="s">
        <v>627</v>
      </c>
      <c r="E196" s="107" t="s">
        <v>600</v>
      </c>
      <c r="F196" s="108">
        <v>393</v>
      </c>
      <c r="G196" s="107" t="s">
        <v>624</v>
      </c>
      <c r="H196" s="107">
        <v>468</v>
      </c>
      <c r="I196" s="125">
        <v>468</v>
      </c>
      <c r="J196" s="126" t="s">
        <v>625</v>
      </c>
      <c r="K196" s="127">
        <f t="shared" si="191"/>
        <v>75</v>
      </c>
      <c r="L196" s="128">
        <f t="shared" si="192"/>
        <v>0.19083969465648856</v>
      </c>
      <c r="M196" s="129" t="s">
        <v>599</v>
      </c>
      <c r="N196" s="130">
        <v>41863</v>
      </c>
      <c r="O196" s="53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4</v>
      </c>
      <c r="B197" s="105">
        <v>41857</v>
      </c>
      <c r="C197" s="105"/>
      <c r="D197" s="106" t="s">
        <v>628</v>
      </c>
      <c r="E197" s="107" t="s">
        <v>600</v>
      </c>
      <c r="F197" s="108">
        <v>205</v>
      </c>
      <c r="G197" s="107" t="s">
        <v>624</v>
      </c>
      <c r="H197" s="107">
        <v>275</v>
      </c>
      <c r="I197" s="125">
        <v>250</v>
      </c>
      <c r="J197" s="126" t="s">
        <v>625</v>
      </c>
      <c r="K197" s="127">
        <f t="shared" si="191"/>
        <v>70</v>
      </c>
      <c r="L197" s="128">
        <f t="shared" si="192"/>
        <v>0.34146341463414637</v>
      </c>
      <c r="M197" s="129" t="s">
        <v>599</v>
      </c>
      <c r="N197" s="130">
        <v>41962</v>
      </c>
      <c r="O197" s="53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5</v>
      </c>
      <c r="B198" s="105">
        <v>41886</v>
      </c>
      <c r="C198" s="105"/>
      <c r="D198" s="106" t="s">
        <v>629</v>
      </c>
      <c r="E198" s="107" t="s">
        <v>600</v>
      </c>
      <c r="F198" s="108">
        <v>162</v>
      </c>
      <c r="G198" s="107" t="s">
        <v>624</v>
      </c>
      <c r="H198" s="107">
        <v>190</v>
      </c>
      <c r="I198" s="125">
        <v>190</v>
      </c>
      <c r="J198" s="126" t="s">
        <v>625</v>
      </c>
      <c r="K198" s="127">
        <f t="shared" si="191"/>
        <v>28</v>
      </c>
      <c r="L198" s="128">
        <f t="shared" si="192"/>
        <v>0.1728395061728395</v>
      </c>
      <c r="M198" s="129" t="s">
        <v>599</v>
      </c>
      <c r="N198" s="130">
        <v>42006</v>
      </c>
      <c r="O198" s="53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6</v>
      </c>
      <c r="B199" s="105">
        <v>41886</v>
      </c>
      <c r="C199" s="105"/>
      <c r="D199" s="106" t="s">
        <v>630</v>
      </c>
      <c r="E199" s="107" t="s">
        <v>600</v>
      </c>
      <c r="F199" s="108">
        <v>75</v>
      </c>
      <c r="G199" s="107" t="s">
        <v>624</v>
      </c>
      <c r="H199" s="107">
        <v>91.5</v>
      </c>
      <c r="I199" s="125" t="s">
        <v>631</v>
      </c>
      <c r="J199" s="126" t="s">
        <v>632</v>
      </c>
      <c r="K199" s="127">
        <f t="shared" si="191"/>
        <v>16.5</v>
      </c>
      <c r="L199" s="128">
        <f t="shared" si="192"/>
        <v>0.22</v>
      </c>
      <c r="M199" s="129" t="s">
        <v>599</v>
      </c>
      <c r="N199" s="130">
        <v>41954</v>
      </c>
      <c r="O199" s="53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7</v>
      </c>
      <c r="B200" s="105">
        <v>41913</v>
      </c>
      <c r="C200" s="105"/>
      <c r="D200" s="106" t="s">
        <v>633</v>
      </c>
      <c r="E200" s="107" t="s">
        <v>600</v>
      </c>
      <c r="F200" s="108">
        <v>850</v>
      </c>
      <c r="G200" s="107" t="s">
        <v>624</v>
      </c>
      <c r="H200" s="107">
        <v>982.5</v>
      </c>
      <c r="I200" s="125">
        <v>1050</v>
      </c>
      <c r="J200" s="126" t="s">
        <v>634</v>
      </c>
      <c r="K200" s="127">
        <f t="shared" si="191"/>
        <v>132.5</v>
      </c>
      <c r="L200" s="128">
        <f t="shared" si="192"/>
        <v>0.15588235294117647</v>
      </c>
      <c r="M200" s="129" t="s">
        <v>599</v>
      </c>
      <c r="N200" s="130">
        <v>42039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8</v>
      </c>
      <c r="B201" s="105">
        <v>41913</v>
      </c>
      <c r="C201" s="105"/>
      <c r="D201" s="106" t="s">
        <v>635</v>
      </c>
      <c r="E201" s="107" t="s">
        <v>600</v>
      </c>
      <c r="F201" s="108">
        <v>475</v>
      </c>
      <c r="G201" s="107" t="s">
        <v>624</v>
      </c>
      <c r="H201" s="107">
        <v>515</v>
      </c>
      <c r="I201" s="125">
        <v>600</v>
      </c>
      <c r="J201" s="126" t="s">
        <v>636</v>
      </c>
      <c r="K201" s="127">
        <f t="shared" si="191"/>
        <v>40</v>
      </c>
      <c r="L201" s="128">
        <f t="shared" si="192"/>
        <v>8.4210526315789472E-2</v>
      </c>
      <c r="M201" s="129" t="s">
        <v>599</v>
      </c>
      <c r="N201" s="130">
        <v>41939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9</v>
      </c>
      <c r="B202" s="105">
        <v>41913</v>
      </c>
      <c r="C202" s="105"/>
      <c r="D202" s="106" t="s">
        <v>637</v>
      </c>
      <c r="E202" s="107" t="s">
        <v>600</v>
      </c>
      <c r="F202" s="108">
        <v>86</v>
      </c>
      <c r="G202" s="107" t="s">
        <v>624</v>
      </c>
      <c r="H202" s="107">
        <v>99</v>
      </c>
      <c r="I202" s="125">
        <v>140</v>
      </c>
      <c r="J202" s="126" t="s">
        <v>638</v>
      </c>
      <c r="K202" s="127">
        <f t="shared" si="191"/>
        <v>13</v>
      </c>
      <c r="L202" s="128">
        <f t="shared" si="192"/>
        <v>0.15116279069767441</v>
      </c>
      <c r="M202" s="129" t="s">
        <v>599</v>
      </c>
      <c r="N202" s="130">
        <v>41939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10</v>
      </c>
      <c r="B203" s="105">
        <v>41926</v>
      </c>
      <c r="C203" s="105"/>
      <c r="D203" s="106" t="s">
        <v>639</v>
      </c>
      <c r="E203" s="107" t="s">
        <v>600</v>
      </c>
      <c r="F203" s="108">
        <v>496.6</v>
      </c>
      <c r="G203" s="107" t="s">
        <v>624</v>
      </c>
      <c r="H203" s="107">
        <v>621</v>
      </c>
      <c r="I203" s="125">
        <v>580</v>
      </c>
      <c r="J203" s="126" t="s">
        <v>625</v>
      </c>
      <c r="K203" s="127">
        <f t="shared" si="191"/>
        <v>124.39999999999998</v>
      </c>
      <c r="L203" s="128">
        <f t="shared" si="192"/>
        <v>0.25050342327829234</v>
      </c>
      <c r="M203" s="129" t="s">
        <v>599</v>
      </c>
      <c r="N203" s="130">
        <v>42605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11</v>
      </c>
      <c r="B204" s="105">
        <v>41926</v>
      </c>
      <c r="C204" s="105"/>
      <c r="D204" s="106" t="s">
        <v>640</v>
      </c>
      <c r="E204" s="107" t="s">
        <v>600</v>
      </c>
      <c r="F204" s="108">
        <v>2481.9</v>
      </c>
      <c r="G204" s="107" t="s">
        <v>624</v>
      </c>
      <c r="H204" s="107">
        <v>2840</v>
      </c>
      <c r="I204" s="125">
        <v>2870</v>
      </c>
      <c r="J204" s="126" t="s">
        <v>641</v>
      </c>
      <c r="K204" s="127">
        <f t="shared" si="191"/>
        <v>358.09999999999991</v>
      </c>
      <c r="L204" s="128">
        <f t="shared" si="192"/>
        <v>0.14428462065353154</v>
      </c>
      <c r="M204" s="129" t="s">
        <v>599</v>
      </c>
      <c r="N204" s="130">
        <v>42017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12</v>
      </c>
      <c r="B205" s="105">
        <v>41928</v>
      </c>
      <c r="C205" s="105"/>
      <c r="D205" s="106" t="s">
        <v>642</v>
      </c>
      <c r="E205" s="107" t="s">
        <v>600</v>
      </c>
      <c r="F205" s="108">
        <v>84.5</v>
      </c>
      <c r="G205" s="107" t="s">
        <v>624</v>
      </c>
      <c r="H205" s="107">
        <v>93</v>
      </c>
      <c r="I205" s="125">
        <v>110</v>
      </c>
      <c r="J205" s="126" t="s">
        <v>643</v>
      </c>
      <c r="K205" s="127">
        <f t="shared" si="191"/>
        <v>8.5</v>
      </c>
      <c r="L205" s="128">
        <f t="shared" si="192"/>
        <v>0.10059171597633136</v>
      </c>
      <c r="M205" s="129" t="s">
        <v>599</v>
      </c>
      <c r="N205" s="130">
        <v>41939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13</v>
      </c>
      <c r="B206" s="105">
        <v>41928</v>
      </c>
      <c r="C206" s="105"/>
      <c r="D206" s="106" t="s">
        <v>644</v>
      </c>
      <c r="E206" s="107" t="s">
        <v>600</v>
      </c>
      <c r="F206" s="108">
        <v>401</v>
      </c>
      <c r="G206" s="107" t="s">
        <v>624</v>
      </c>
      <c r="H206" s="107">
        <v>428</v>
      </c>
      <c r="I206" s="125">
        <v>450</v>
      </c>
      <c r="J206" s="126" t="s">
        <v>645</v>
      </c>
      <c r="K206" s="127">
        <f t="shared" si="191"/>
        <v>27</v>
      </c>
      <c r="L206" s="128">
        <f t="shared" si="192"/>
        <v>6.7331670822942641E-2</v>
      </c>
      <c r="M206" s="129" t="s">
        <v>599</v>
      </c>
      <c r="N206" s="130">
        <v>42020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14</v>
      </c>
      <c r="B207" s="105">
        <v>41928</v>
      </c>
      <c r="C207" s="105"/>
      <c r="D207" s="106" t="s">
        <v>646</v>
      </c>
      <c r="E207" s="107" t="s">
        <v>600</v>
      </c>
      <c r="F207" s="108">
        <v>101</v>
      </c>
      <c r="G207" s="107" t="s">
        <v>624</v>
      </c>
      <c r="H207" s="107">
        <v>112</v>
      </c>
      <c r="I207" s="125">
        <v>120</v>
      </c>
      <c r="J207" s="126" t="s">
        <v>647</v>
      </c>
      <c r="K207" s="127">
        <f t="shared" si="191"/>
        <v>11</v>
      </c>
      <c r="L207" s="128">
        <f t="shared" si="192"/>
        <v>0.10891089108910891</v>
      </c>
      <c r="M207" s="129" t="s">
        <v>599</v>
      </c>
      <c r="N207" s="130">
        <v>41939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15</v>
      </c>
      <c r="B208" s="105">
        <v>41954</v>
      </c>
      <c r="C208" s="105"/>
      <c r="D208" s="106" t="s">
        <v>648</v>
      </c>
      <c r="E208" s="107" t="s">
        <v>600</v>
      </c>
      <c r="F208" s="108">
        <v>59</v>
      </c>
      <c r="G208" s="107" t="s">
        <v>624</v>
      </c>
      <c r="H208" s="107">
        <v>76</v>
      </c>
      <c r="I208" s="125">
        <v>76</v>
      </c>
      <c r="J208" s="126" t="s">
        <v>625</v>
      </c>
      <c r="K208" s="127">
        <f t="shared" si="191"/>
        <v>17</v>
      </c>
      <c r="L208" s="128">
        <f t="shared" si="192"/>
        <v>0.28813559322033899</v>
      </c>
      <c r="M208" s="129" t="s">
        <v>599</v>
      </c>
      <c r="N208" s="130">
        <v>43032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16</v>
      </c>
      <c r="B209" s="105">
        <v>41954</v>
      </c>
      <c r="C209" s="105"/>
      <c r="D209" s="106" t="s">
        <v>637</v>
      </c>
      <c r="E209" s="107" t="s">
        <v>600</v>
      </c>
      <c r="F209" s="108">
        <v>99</v>
      </c>
      <c r="G209" s="107" t="s">
        <v>624</v>
      </c>
      <c r="H209" s="107">
        <v>120</v>
      </c>
      <c r="I209" s="125">
        <v>120</v>
      </c>
      <c r="J209" s="126" t="s">
        <v>649</v>
      </c>
      <c r="K209" s="127">
        <f t="shared" si="191"/>
        <v>21</v>
      </c>
      <c r="L209" s="128">
        <f t="shared" si="192"/>
        <v>0.21212121212121213</v>
      </c>
      <c r="M209" s="129" t="s">
        <v>599</v>
      </c>
      <c r="N209" s="130">
        <v>41960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17</v>
      </c>
      <c r="B210" s="105">
        <v>41956</v>
      </c>
      <c r="C210" s="105"/>
      <c r="D210" s="106" t="s">
        <v>650</v>
      </c>
      <c r="E210" s="107" t="s">
        <v>600</v>
      </c>
      <c r="F210" s="108">
        <v>22</v>
      </c>
      <c r="G210" s="107" t="s">
        <v>624</v>
      </c>
      <c r="H210" s="107">
        <v>33.549999999999997</v>
      </c>
      <c r="I210" s="125">
        <v>32</v>
      </c>
      <c r="J210" s="126" t="s">
        <v>651</v>
      </c>
      <c r="K210" s="127">
        <f t="shared" si="191"/>
        <v>11.549999999999997</v>
      </c>
      <c r="L210" s="128">
        <f t="shared" si="192"/>
        <v>0.52499999999999991</v>
      </c>
      <c r="M210" s="129" t="s">
        <v>599</v>
      </c>
      <c r="N210" s="130">
        <v>42188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18</v>
      </c>
      <c r="B211" s="105">
        <v>41976</v>
      </c>
      <c r="C211" s="105"/>
      <c r="D211" s="106" t="s">
        <v>652</v>
      </c>
      <c r="E211" s="107" t="s">
        <v>600</v>
      </c>
      <c r="F211" s="108">
        <v>440</v>
      </c>
      <c r="G211" s="107" t="s">
        <v>624</v>
      </c>
      <c r="H211" s="107">
        <v>520</v>
      </c>
      <c r="I211" s="125">
        <v>520</v>
      </c>
      <c r="J211" s="126" t="s">
        <v>653</v>
      </c>
      <c r="K211" s="127">
        <f t="shared" si="191"/>
        <v>80</v>
      </c>
      <c r="L211" s="128">
        <f t="shared" si="192"/>
        <v>0.18181818181818182</v>
      </c>
      <c r="M211" s="129" t="s">
        <v>599</v>
      </c>
      <c r="N211" s="130">
        <v>42208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19</v>
      </c>
      <c r="B212" s="105">
        <v>41976</v>
      </c>
      <c r="C212" s="105"/>
      <c r="D212" s="106" t="s">
        <v>654</v>
      </c>
      <c r="E212" s="107" t="s">
        <v>600</v>
      </c>
      <c r="F212" s="108">
        <v>360</v>
      </c>
      <c r="G212" s="107" t="s">
        <v>624</v>
      </c>
      <c r="H212" s="107">
        <v>427</v>
      </c>
      <c r="I212" s="125">
        <v>425</v>
      </c>
      <c r="J212" s="126" t="s">
        <v>655</v>
      </c>
      <c r="K212" s="127">
        <f t="shared" si="191"/>
        <v>67</v>
      </c>
      <c r="L212" s="128">
        <f t="shared" si="192"/>
        <v>0.18611111111111112</v>
      </c>
      <c r="M212" s="129" t="s">
        <v>599</v>
      </c>
      <c r="N212" s="130">
        <v>42058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20</v>
      </c>
      <c r="B213" s="105">
        <v>42012</v>
      </c>
      <c r="C213" s="105"/>
      <c r="D213" s="106" t="s">
        <v>656</v>
      </c>
      <c r="E213" s="107" t="s">
        <v>600</v>
      </c>
      <c r="F213" s="108">
        <v>360</v>
      </c>
      <c r="G213" s="107" t="s">
        <v>624</v>
      </c>
      <c r="H213" s="107">
        <v>455</v>
      </c>
      <c r="I213" s="125">
        <v>420</v>
      </c>
      <c r="J213" s="126" t="s">
        <v>657</v>
      </c>
      <c r="K213" s="127">
        <f t="shared" si="191"/>
        <v>95</v>
      </c>
      <c r="L213" s="128">
        <f t="shared" si="192"/>
        <v>0.2638888888888889</v>
      </c>
      <c r="M213" s="129" t="s">
        <v>599</v>
      </c>
      <c r="N213" s="130">
        <v>42024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21</v>
      </c>
      <c r="B214" s="105">
        <v>42012</v>
      </c>
      <c r="C214" s="105"/>
      <c r="D214" s="106" t="s">
        <v>658</v>
      </c>
      <c r="E214" s="107" t="s">
        <v>600</v>
      </c>
      <c r="F214" s="108">
        <v>130</v>
      </c>
      <c r="G214" s="107"/>
      <c r="H214" s="107">
        <v>175.5</v>
      </c>
      <c r="I214" s="125">
        <v>165</v>
      </c>
      <c r="J214" s="126" t="s">
        <v>659</v>
      </c>
      <c r="K214" s="127">
        <f t="shared" si="191"/>
        <v>45.5</v>
      </c>
      <c r="L214" s="128">
        <f t="shared" si="192"/>
        <v>0.35</v>
      </c>
      <c r="M214" s="129" t="s">
        <v>599</v>
      </c>
      <c r="N214" s="130">
        <v>43088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22</v>
      </c>
      <c r="B215" s="105">
        <v>42040</v>
      </c>
      <c r="C215" s="105"/>
      <c r="D215" s="106" t="s">
        <v>390</v>
      </c>
      <c r="E215" s="107" t="s">
        <v>623</v>
      </c>
      <c r="F215" s="108">
        <v>98</v>
      </c>
      <c r="G215" s="107"/>
      <c r="H215" s="107">
        <v>120</v>
      </c>
      <c r="I215" s="125">
        <v>120</v>
      </c>
      <c r="J215" s="126" t="s">
        <v>625</v>
      </c>
      <c r="K215" s="127">
        <f t="shared" si="191"/>
        <v>22</v>
      </c>
      <c r="L215" s="128">
        <f t="shared" si="192"/>
        <v>0.22448979591836735</v>
      </c>
      <c r="M215" s="129" t="s">
        <v>599</v>
      </c>
      <c r="N215" s="130">
        <v>42753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23</v>
      </c>
      <c r="B216" s="105">
        <v>42040</v>
      </c>
      <c r="C216" s="105"/>
      <c r="D216" s="106" t="s">
        <v>660</v>
      </c>
      <c r="E216" s="107" t="s">
        <v>623</v>
      </c>
      <c r="F216" s="108">
        <v>196</v>
      </c>
      <c r="G216" s="107"/>
      <c r="H216" s="107">
        <v>262</v>
      </c>
      <c r="I216" s="125">
        <v>255</v>
      </c>
      <c r="J216" s="126" t="s">
        <v>625</v>
      </c>
      <c r="K216" s="127">
        <f t="shared" si="191"/>
        <v>66</v>
      </c>
      <c r="L216" s="128">
        <f t="shared" si="192"/>
        <v>0.33673469387755101</v>
      </c>
      <c r="M216" s="129" t="s">
        <v>599</v>
      </c>
      <c r="N216" s="130">
        <v>42599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24</v>
      </c>
      <c r="B217" s="109">
        <v>42067</v>
      </c>
      <c r="C217" s="109"/>
      <c r="D217" s="110" t="s">
        <v>389</v>
      </c>
      <c r="E217" s="111" t="s">
        <v>623</v>
      </c>
      <c r="F217" s="112">
        <v>235</v>
      </c>
      <c r="G217" s="112"/>
      <c r="H217" s="113">
        <v>77</v>
      </c>
      <c r="I217" s="131" t="s">
        <v>661</v>
      </c>
      <c r="J217" s="132" t="s">
        <v>662</v>
      </c>
      <c r="K217" s="133">
        <f t="shared" si="191"/>
        <v>-158</v>
      </c>
      <c r="L217" s="134">
        <f t="shared" si="192"/>
        <v>-0.67234042553191486</v>
      </c>
      <c r="M217" s="135" t="s">
        <v>663</v>
      </c>
      <c r="N217" s="136">
        <v>43522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25</v>
      </c>
      <c r="B218" s="105">
        <v>42067</v>
      </c>
      <c r="C218" s="105"/>
      <c r="D218" s="106" t="s">
        <v>481</v>
      </c>
      <c r="E218" s="107" t="s">
        <v>623</v>
      </c>
      <c r="F218" s="108">
        <v>185</v>
      </c>
      <c r="G218" s="107"/>
      <c r="H218" s="107">
        <v>224</v>
      </c>
      <c r="I218" s="125" t="s">
        <v>664</v>
      </c>
      <c r="J218" s="126" t="s">
        <v>625</v>
      </c>
      <c r="K218" s="127">
        <f t="shared" si="191"/>
        <v>39</v>
      </c>
      <c r="L218" s="128">
        <f t="shared" si="192"/>
        <v>0.21081081081081082</v>
      </c>
      <c r="M218" s="129" t="s">
        <v>599</v>
      </c>
      <c r="N218" s="130">
        <v>42647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63">
        <v>26</v>
      </c>
      <c r="B219" s="114">
        <v>42090</v>
      </c>
      <c r="C219" s="114"/>
      <c r="D219" s="115" t="s">
        <v>665</v>
      </c>
      <c r="E219" s="116" t="s">
        <v>623</v>
      </c>
      <c r="F219" s="117">
        <v>49.5</v>
      </c>
      <c r="G219" s="118"/>
      <c r="H219" s="118">
        <v>15.85</v>
      </c>
      <c r="I219" s="118">
        <v>67</v>
      </c>
      <c r="J219" s="137" t="s">
        <v>666</v>
      </c>
      <c r="K219" s="118">
        <f t="shared" si="191"/>
        <v>-33.65</v>
      </c>
      <c r="L219" s="138">
        <f t="shared" si="192"/>
        <v>-0.67979797979797973</v>
      </c>
      <c r="M219" s="135" t="s">
        <v>663</v>
      </c>
      <c r="N219" s="139">
        <v>43627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27</v>
      </c>
      <c r="B220" s="105">
        <v>42093</v>
      </c>
      <c r="C220" s="105"/>
      <c r="D220" s="106" t="s">
        <v>667</v>
      </c>
      <c r="E220" s="107" t="s">
        <v>623</v>
      </c>
      <c r="F220" s="108">
        <v>183.5</v>
      </c>
      <c r="G220" s="107"/>
      <c r="H220" s="107">
        <v>219</v>
      </c>
      <c r="I220" s="125">
        <v>218</v>
      </c>
      <c r="J220" s="126" t="s">
        <v>668</v>
      </c>
      <c r="K220" s="127">
        <f t="shared" si="191"/>
        <v>35.5</v>
      </c>
      <c r="L220" s="128">
        <f t="shared" si="192"/>
        <v>0.19346049046321526</v>
      </c>
      <c r="M220" s="129" t="s">
        <v>599</v>
      </c>
      <c r="N220" s="130">
        <v>42103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28</v>
      </c>
      <c r="B221" s="105">
        <v>42114</v>
      </c>
      <c r="C221" s="105"/>
      <c r="D221" s="106" t="s">
        <v>669</v>
      </c>
      <c r="E221" s="107" t="s">
        <v>623</v>
      </c>
      <c r="F221" s="108">
        <f>(227+237)/2</f>
        <v>232</v>
      </c>
      <c r="G221" s="107"/>
      <c r="H221" s="107">
        <v>298</v>
      </c>
      <c r="I221" s="125">
        <v>298</v>
      </c>
      <c r="J221" s="126" t="s">
        <v>625</v>
      </c>
      <c r="K221" s="127">
        <f t="shared" si="191"/>
        <v>66</v>
      </c>
      <c r="L221" s="128">
        <f t="shared" si="192"/>
        <v>0.28448275862068967</v>
      </c>
      <c r="M221" s="129" t="s">
        <v>599</v>
      </c>
      <c r="N221" s="130">
        <v>42823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29</v>
      </c>
      <c r="B222" s="105">
        <v>42128</v>
      </c>
      <c r="C222" s="105"/>
      <c r="D222" s="106" t="s">
        <v>670</v>
      </c>
      <c r="E222" s="107" t="s">
        <v>600</v>
      </c>
      <c r="F222" s="108">
        <v>385</v>
      </c>
      <c r="G222" s="107"/>
      <c r="H222" s="107">
        <f>212.5+331</f>
        <v>543.5</v>
      </c>
      <c r="I222" s="125">
        <v>510</v>
      </c>
      <c r="J222" s="126" t="s">
        <v>671</v>
      </c>
      <c r="K222" s="127">
        <f t="shared" si="191"/>
        <v>158.5</v>
      </c>
      <c r="L222" s="128">
        <f t="shared" si="192"/>
        <v>0.41168831168831171</v>
      </c>
      <c r="M222" s="129" t="s">
        <v>599</v>
      </c>
      <c r="N222" s="130">
        <v>42235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30</v>
      </c>
      <c r="B223" s="105">
        <v>42128</v>
      </c>
      <c r="C223" s="105"/>
      <c r="D223" s="106" t="s">
        <v>672</v>
      </c>
      <c r="E223" s="107" t="s">
        <v>600</v>
      </c>
      <c r="F223" s="108">
        <v>115.5</v>
      </c>
      <c r="G223" s="107"/>
      <c r="H223" s="107">
        <v>146</v>
      </c>
      <c r="I223" s="125">
        <v>142</v>
      </c>
      <c r="J223" s="126" t="s">
        <v>673</v>
      </c>
      <c r="K223" s="127">
        <f t="shared" si="191"/>
        <v>30.5</v>
      </c>
      <c r="L223" s="128">
        <f t="shared" si="192"/>
        <v>0.26406926406926406</v>
      </c>
      <c r="M223" s="129" t="s">
        <v>599</v>
      </c>
      <c r="N223" s="130">
        <v>42202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31</v>
      </c>
      <c r="B224" s="105">
        <v>42151</v>
      </c>
      <c r="C224" s="105"/>
      <c r="D224" s="106" t="s">
        <v>674</v>
      </c>
      <c r="E224" s="107" t="s">
        <v>600</v>
      </c>
      <c r="F224" s="108">
        <v>237.5</v>
      </c>
      <c r="G224" s="107"/>
      <c r="H224" s="107">
        <v>279.5</v>
      </c>
      <c r="I224" s="125">
        <v>278</v>
      </c>
      <c r="J224" s="126" t="s">
        <v>625</v>
      </c>
      <c r="K224" s="127">
        <f t="shared" si="191"/>
        <v>42</v>
      </c>
      <c r="L224" s="128">
        <f t="shared" si="192"/>
        <v>0.17684210526315788</v>
      </c>
      <c r="M224" s="129" t="s">
        <v>599</v>
      </c>
      <c r="N224" s="130">
        <v>42222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32</v>
      </c>
      <c r="B225" s="105">
        <v>42174</v>
      </c>
      <c r="C225" s="105"/>
      <c r="D225" s="106" t="s">
        <v>644</v>
      </c>
      <c r="E225" s="107" t="s">
        <v>623</v>
      </c>
      <c r="F225" s="108">
        <v>340</v>
      </c>
      <c r="G225" s="107"/>
      <c r="H225" s="107">
        <v>448</v>
      </c>
      <c r="I225" s="125">
        <v>448</v>
      </c>
      <c r="J225" s="126" t="s">
        <v>625</v>
      </c>
      <c r="K225" s="127">
        <f t="shared" si="191"/>
        <v>108</v>
      </c>
      <c r="L225" s="128">
        <f t="shared" si="192"/>
        <v>0.31764705882352939</v>
      </c>
      <c r="M225" s="129" t="s">
        <v>599</v>
      </c>
      <c r="N225" s="130">
        <v>43018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33</v>
      </c>
      <c r="B226" s="105">
        <v>42191</v>
      </c>
      <c r="C226" s="105"/>
      <c r="D226" s="106" t="s">
        <v>675</v>
      </c>
      <c r="E226" s="107" t="s">
        <v>623</v>
      </c>
      <c r="F226" s="108">
        <v>390</v>
      </c>
      <c r="G226" s="107"/>
      <c r="H226" s="107">
        <v>460</v>
      </c>
      <c r="I226" s="125">
        <v>460</v>
      </c>
      <c r="J226" s="126" t="s">
        <v>625</v>
      </c>
      <c r="K226" s="127">
        <f t="shared" ref="K226:K246" si="193">H226-F226</f>
        <v>70</v>
      </c>
      <c r="L226" s="128">
        <f t="shared" ref="L226:L246" si="194">K226/F226</f>
        <v>0.17948717948717949</v>
      </c>
      <c r="M226" s="129" t="s">
        <v>599</v>
      </c>
      <c r="N226" s="130">
        <v>42478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34</v>
      </c>
      <c r="B227" s="109">
        <v>42195</v>
      </c>
      <c r="C227" s="109"/>
      <c r="D227" s="110" t="s">
        <v>676</v>
      </c>
      <c r="E227" s="111" t="s">
        <v>623</v>
      </c>
      <c r="F227" s="112">
        <v>122.5</v>
      </c>
      <c r="G227" s="112"/>
      <c r="H227" s="113">
        <v>61</v>
      </c>
      <c r="I227" s="131">
        <v>172</v>
      </c>
      <c r="J227" s="132" t="s">
        <v>677</v>
      </c>
      <c r="K227" s="133">
        <f t="shared" si="193"/>
        <v>-61.5</v>
      </c>
      <c r="L227" s="134">
        <f t="shared" si="194"/>
        <v>-0.50204081632653064</v>
      </c>
      <c r="M227" s="135" t="s">
        <v>663</v>
      </c>
      <c r="N227" s="136">
        <v>43333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35</v>
      </c>
      <c r="B228" s="105">
        <v>42219</v>
      </c>
      <c r="C228" s="105"/>
      <c r="D228" s="106" t="s">
        <v>678</v>
      </c>
      <c r="E228" s="107" t="s">
        <v>623</v>
      </c>
      <c r="F228" s="108">
        <v>297.5</v>
      </c>
      <c r="G228" s="107"/>
      <c r="H228" s="107">
        <v>350</v>
      </c>
      <c r="I228" s="125">
        <v>360</v>
      </c>
      <c r="J228" s="126" t="s">
        <v>679</v>
      </c>
      <c r="K228" s="127">
        <f t="shared" si="193"/>
        <v>52.5</v>
      </c>
      <c r="L228" s="128">
        <f t="shared" si="194"/>
        <v>0.17647058823529413</v>
      </c>
      <c r="M228" s="129" t="s">
        <v>599</v>
      </c>
      <c r="N228" s="130">
        <v>42232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36</v>
      </c>
      <c r="B229" s="105">
        <v>42219</v>
      </c>
      <c r="C229" s="105"/>
      <c r="D229" s="106" t="s">
        <v>680</v>
      </c>
      <c r="E229" s="107" t="s">
        <v>623</v>
      </c>
      <c r="F229" s="108">
        <v>115.5</v>
      </c>
      <c r="G229" s="107"/>
      <c r="H229" s="107">
        <v>149</v>
      </c>
      <c r="I229" s="125">
        <v>140</v>
      </c>
      <c r="J229" s="140" t="s">
        <v>681</v>
      </c>
      <c r="K229" s="127">
        <f t="shared" si="193"/>
        <v>33.5</v>
      </c>
      <c r="L229" s="128">
        <f t="shared" si="194"/>
        <v>0.29004329004329005</v>
      </c>
      <c r="M229" s="129" t="s">
        <v>599</v>
      </c>
      <c r="N229" s="130">
        <v>42740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37</v>
      </c>
      <c r="B230" s="105">
        <v>42251</v>
      </c>
      <c r="C230" s="105"/>
      <c r="D230" s="106" t="s">
        <v>674</v>
      </c>
      <c r="E230" s="107" t="s">
        <v>623</v>
      </c>
      <c r="F230" s="108">
        <v>226</v>
      </c>
      <c r="G230" s="107"/>
      <c r="H230" s="107">
        <v>292</v>
      </c>
      <c r="I230" s="125">
        <v>292</v>
      </c>
      <c r="J230" s="126" t="s">
        <v>682</v>
      </c>
      <c r="K230" s="127">
        <f t="shared" si="193"/>
        <v>66</v>
      </c>
      <c r="L230" s="128">
        <f t="shared" si="194"/>
        <v>0.29203539823008851</v>
      </c>
      <c r="M230" s="129" t="s">
        <v>599</v>
      </c>
      <c r="N230" s="130">
        <v>42286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38</v>
      </c>
      <c r="B231" s="105">
        <v>42254</v>
      </c>
      <c r="C231" s="105"/>
      <c r="D231" s="106" t="s">
        <v>669</v>
      </c>
      <c r="E231" s="107" t="s">
        <v>623</v>
      </c>
      <c r="F231" s="108">
        <v>232.5</v>
      </c>
      <c r="G231" s="107"/>
      <c r="H231" s="107">
        <v>312.5</v>
      </c>
      <c r="I231" s="125">
        <v>310</v>
      </c>
      <c r="J231" s="126" t="s">
        <v>625</v>
      </c>
      <c r="K231" s="127">
        <f t="shared" si="193"/>
        <v>80</v>
      </c>
      <c r="L231" s="128">
        <f t="shared" si="194"/>
        <v>0.34408602150537637</v>
      </c>
      <c r="M231" s="129" t="s">
        <v>599</v>
      </c>
      <c r="N231" s="130">
        <v>42823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39</v>
      </c>
      <c r="B232" s="105">
        <v>42268</v>
      </c>
      <c r="C232" s="105"/>
      <c r="D232" s="106" t="s">
        <v>683</v>
      </c>
      <c r="E232" s="107" t="s">
        <v>623</v>
      </c>
      <c r="F232" s="108">
        <v>196.5</v>
      </c>
      <c r="G232" s="107"/>
      <c r="H232" s="107">
        <v>238</v>
      </c>
      <c r="I232" s="125">
        <v>238</v>
      </c>
      <c r="J232" s="126" t="s">
        <v>682</v>
      </c>
      <c r="K232" s="127">
        <f t="shared" si="193"/>
        <v>41.5</v>
      </c>
      <c r="L232" s="128">
        <f t="shared" si="194"/>
        <v>0.21119592875318066</v>
      </c>
      <c r="M232" s="129" t="s">
        <v>599</v>
      </c>
      <c r="N232" s="130">
        <v>42291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40</v>
      </c>
      <c r="B233" s="105">
        <v>42271</v>
      </c>
      <c r="C233" s="105"/>
      <c r="D233" s="106" t="s">
        <v>622</v>
      </c>
      <c r="E233" s="107" t="s">
        <v>623</v>
      </c>
      <c r="F233" s="108">
        <v>65</v>
      </c>
      <c r="G233" s="107"/>
      <c r="H233" s="107">
        <v>82</v>
      </c>
      <c r="I233" s="125">
        <v>82</v>
      </c>
      <c r="J233" s="126" t="s">
        <v>682</v>
      </c>
      <c r="K233" s="127">
        <f t="shared" si="193"/>
        <v>17</v>
      </c>
      <c r="L233" s="128">
        <f t="shared" si="194"/>
        <v>0.26153846153846155</v>
      </c>
      <c r="M233" s="129" t="s">
        <v>599</v>
      </c>
      <c r="N233" s="130">
        <v>42578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41</v>
      </c>
      <c r="B234" s="105">
        <v>42291</v>
      </c>
      <c r="C234" s="105"/>
      <c r="D234" s="106" t="s">
        <v>684</v>
      </c>
      <c r="E234" s="107" t="s">
        <v>623</v>
      </c>
      <c r="F234" s="108">
        <v>144</v>
      </c>
      <c r="G234" s="107"/>
      <c r="H234" s="107">
        <v>182.5</v>
      </c>
      <c r="I234" s="125">
        <v>181</v>
      </c>
      <c r="J234" s="126" t="s">
        <v>682</v>
      </c>
      <c r="K234" s="127">
        <f t="shared" si="193"/>
        <v>38.5</v>
      </c>
      <c r="L234" s="128">
        <f t="shared" si="194"/>
        <v>0.2673611111111111</v>
      </c>
      <c r="M234" s="129" t="s">
        <v>599</v>
      </c>
      <c r="N234" s="130">
        <v>42817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42</v>
      </c>
      <c r="B235" s="105">
        <v>42291</v>
      </c>
      <c r="C235" s="105"/>
      <c r="D235" s="106" t="s">
        <v>685</v>
      </c>
      <c r="E235" s="107" t="s">
        <v>623</v>
      </c>
      <c r="F235" s="108">
        <v>264</v>
      </c>
      <c r="G235" s="107"/>
      <c r="H235" s="107">
        <v>311</v>
      </c>
      <c r="I235" s="125">
        <v>311</v>
      </c>
      <c r="J235" s="126" t="s">
        <v>682</v>
      </c>
      <c r="K235" s="127">
        <f t="shared" si="193"/>
        <v>47</v>
      </c>
      <c r="L235" s="128">
        <f t="shared" si="194"/>
        <v>0.17803030303030304</v>
      </c>
      <c r="M235" s="129" t="s">
        <v>599</v>
      </c>
      <c r="N235" s="130">
        <v>42604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43</v>
      </c>
      <c r="B236" s="105">
        <v>42318</v>
      </c>
      <c r="C236" s="105"/>
      <c r="D236" s="106" t="s">
        <v>686</v>
      </c>
      <c r="E236" s="107" t="s">
        <v>600</v>
      </c>
      <c r="F236" s="108">
        <v>549.5</v>
      </c>
      <c r="G236" s="107"/>
      <c r="H236" s="107">
        <v>630</v>
      </c>
      <c r="I236" s="125">
        <v>630</v>
      </c>
      <c r="J236" s="126" t="s">
        <v>682</v>
      </c>
      <c r="K236" s="127">
        <f t="shared" si="193"/>
        <v>80.5</v>
      </c>
      <c r="L236" s="128">
        <f t="shared" si="194"/>
        <v>0.1464968152866242</v>
      </c>
      <c r="M236" s="129" t="s">
        <v>599</v>
      </c>
      <c r="N236" s="130">
        <v>42419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44</v>
      </c>
      <c r="B237" s="105">
        <v>42342</v>
      </c>
      <c r="C237" s="105"/>
      <c r="D237" s="106" t="s">
        <v>687</v>
      </c>
      <c r="E237" s="107" t="s">
        <v>623</v>
      </c>
      <c r="F237" s="108">
        <v>1027.5</v>
      </c>
      <c r="G237" s="107"/>
      <c r="H237" s="107">
        <v>1315</v>
      </c>
      <c r="I237" s="125">
        <v>1250</v>
      </c>
      <c r="J237" s="126" t="s">
        <v>682</v>
      </c>
      <c r="K237" s="127">
        <f t="shared" si="193"/>
        <v>287.5</v>
      </c>
      <c r="L237" s="128">
        <f t="shared" si="194"/>
        <v>0.27980535279805352</v>
      </c>
      <c r="M237" s="129" t="s">
        <v>599</v>
      </c>
      <c r="N237" s="130">
        <v>43244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45</v>
      </c>
      <c r="B238" s="105">
        <v>42367</v>
      </c>
      <c r="C238" s="105"/>
      <c r="D238" s="106" t="s">
        <v>688</v>
      </c>
      <c r="E238" s="107" t="s">
        <v>623</v>
      </c>
      <c r="F238" s="108">
        <v>465</v>
      </c>
      <c r="G238" s="107"/>
      <c r="H238" s="107">
        <v>540</v>
      </c>
      <c r="I238" s="125">
        <v>540</v>
      </c>
      <c r="J238" s="126" t="s">
        <v>682</v>
      </c>
      <c r="K238" s="127">
        <f t="shared" si="193"/>
        <v>75</v>
      </c>
      <c r="L238" s="128">
        <f t="shared" si="194"/>
        <v>0.16129032258064516</v>
      </c>
      <c r="M238" s="129" t="s">
        <v>599</v>
      </c>
      <c r="N238" s="130">
        <v>42530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46</v>
      </c>
      <c r="B239" s="105">
        <v>42380</v>
      </c>
      <c r="C239" s="105"/>
      <c r="D239" s="106" t="s">
        <v>390</v>
      </c>
      <c r="E239" s="107" t="s">
        <v>600</v>
      </c>
      <c r="F239" s="108">
        <v>81</v>
      </c>
      <c r="G239" s="107"/>
      <c r="H239" s="107">
        <v>110</v>
      </c>
      <c r="I239" s="125">
        <v>110</v>
      </c>
      <c r="J239" s="126" t="s">
        <v>682</v>
      </c>
      <c r="K239" s="127">
        <f t="shared" si="193"/>
        <v>29</v>
      </c>
      <c r="L239" s="128">
        <f t="shared" si="194"/>
        <v>0.35802469135802467</v>
      </c>
      <c r="M239" s="129" t="s">
        <v>599</v>
      </c>
      <c r="N239" s="130">
        <v>42745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47</v>
      </c>
      <c r="B240" s="105">
        <v>42382</v>
      </c>
      <c r="C240" s="105"/>
      <c r="D240" s="106" t="s">
        <v>689</v>
      </c>
      <c r="E240" s="107" t="s">
        <v>600</v>
      </c>
      <c r="F240" s="108">
        <v>417.5</v>
      </c>
      <c r="G240" s="107"/>
      <c r="H240" s="107">
        <v>547</v>
      </c>
      <c r="I240" s="125">
        <v>535</v>
      </c>
      <c r="J240" s="126" t="s">
        <v>682</v>
      </c>
      <c r="K240" s="127">
        <f t="shared" si="193"/>
        <v>129.5</v>
      </c>
      <c r="L240" s="128">
        <f t="shared" si="194"/>
        <v>0.31017964071856285</v>
      </c>
      <c r="M240" s="129" t="s">
        <v>599</v>
      </c>
      <c r="N240" s="130">
        <v>42578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48</v>
      </c>
      <c r="B241" s="105">
        <v>42408</v>
      </c>
      <c r="C241" s="105"/>
      <c r="D241" s="106" t="s">
        <v>690</v>
      </c>
      <c r="E241" s="107" t="s">
        <v>623</v>
      </c>
      <c r="F241" s="108">
        <v>650</v>
      </c>
      <c r="G241" s="107"/>
      <c r="H241" s="107">
        <v>800</v>
      </c>
      <c r="I241" s="125">
        <v>800</v>
      </c>
      <c r="J241" s="126" t="s">
        <v>682</v>
      </c>
      <c r="K241" s="127">
        <f t="shared" si="193"/>
        <v>150</v>
      </c>
      <c r="L241" s="128">
        <f t="shared" si="194"/>
        <v>0.23076923076923078</v>
      </c>
      <c r="M241" s="129" t="s">
        <v>599</v>
      </c>
      <c r="N241" s="130">
        <v>43154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49</v>
      </c>
      <c r="B242" s="105">
        <v>42433</v>
      </c>
      <c r="C242" s="105"/>
      <c r="D242" s="106" t="s">
        <v>197</v>
      </c>
      <c r="E242" s="107" t="s">
        <v>623</v>
      </c>
      <c r="F242" s="108">
        <v>437.5</v>
      </c>
      <c r="G242" s="107"/>
      <c r="H242" s="107">
        <v>504.5</v>
      </c>
      <c r="I242" s="125">
        <v>522</v>
      </c>
      <c r="J242" s="126" t="s">
        <v>691</v>
      </c>
      <c r="K242" s="127">
        <f t="shared" si="193"/>
        <v>67</v>
      </c>
      <c r="L242" s="128">
        <f t="shared" si="194"/>
        <v>0.15314285714285714</v>
      </c>
      <c r="M242" s="129" t="s">
        <v>599</v>
      </c>
      <c r="N242" s="130">
        <v>42480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50</v>
      </c>
      <c r="B243" s="105">
        <v>42438</v>
      </c>
      <c r="C243" s="105"/>
      <c r="D243" s="106" t="s">
        <v>692</v>
      </c>
      <c r="E243" s="107" t="s">
        <v>623</v>
      </c>
      <c r="F243" s="108">
        <v>189.5</v>
      </c>
      <c r="G243" s="107"/>
      <c r="H243" s="107">
        <v>218</v>
      </c>
      <c r="I243" s="125">
        <v>218</v>
      </c>
      <c r="J243" s="126" t="s">
        <v>682</v>
      </c>
      <c r="K243" s="127">
        <f t="shared" si="193"/>
        <v>28.5</v>
      </c>
      <c r="L243" s="128">
        <f t="shared" si="194"/>
        <v>0.15039577836411611</v>
      </c>
      <c r="M243" s="129" t="s">
        <v>599</v>
      </c>
      <c r="N243" s="130">
        <v>43034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63">
        <v>51</v>
      </c>
      <c r="B244" s="114">
        <v>42471</v>
      </c>
      <c r="C244" s="114"/>
      <c r="D244" s="115" t="s">
        <v>693</v>
      </c>
      <c r="E244" s="116" t="s">
        <v>623</v>
      </c>
      <c r="F244" s="117">
        <v>36.5</v>
      </c>
      <c r="G244" s="118"/>
      <c r="H244" s="118">
        <v>15.85</v>
      </c>
      <c r="I244" s="118">
        <v>60</v>
      </c>
      <c r="J244" s="137" t="s">
        <v>694</v>
      </c>
      <c r="K244" s="133">
        <f t="shared" si="193"/>
        <v>-20.65</v>
      </c>
      <c r="L244" s="167">
        <f t="shared" si="194"/>
        <v>-0.5657534246575342</v>
      </c>
      <c r="M244" s="135" t="s">
        <v>663</v>
      </c>
      <c r="N244" s="168">
        <v>43627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52</v>
      </c>
      <c r="B245" s="105">
        <v>42472</v>
      </c>
      <c r="C245" s="105"/>
      <c r="D245" s="106" t="s">
        <v>695</v>
      </c>
      <c r="E245" s="107" t="s">
        <v>623</v>
      </c>
      <c r="F245" s="108">
        <v>93</v>
      </c>
      <c r="G245" s="107"/>
      <c r="H245" s="107">
        <v>149</v>
      </c>
      <c r="I245" s="125">
        <v>140</v>
      </c>
      <c r="J245" s="140" t="s">
        <v>696</v>
      </c>
      <c r="K245" s="127">
        <f t="shared" si="193"/>
        <v>56</v>
      </c>
      <c r="L245" s="128">
        <f t="shared" si="194"/>
        <v>0.60215053763440862</v>
      </c>
      <c r="M245" s="129" t="s">
        <v>599</v>
      </c>
      <c r="N245" s="130">
        <v>42740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53</v>
      </c>
      <c r="B246" s="105">
        <v>42472</v>
      </c>
      <c r="C246" s="105"/>
      <c r="D246" s="106" t="s">
        <v>697</v>
      </c>
      <c r="E246" s="107" t="s">
        <v>623</v>
      </c>
      <c r="F246" s="108">
        <v>130</v>
      </c>
      <c r="G246" s="107"/>
      <c r="H246" s="107">
        <v>150</v>
      </c>
      <c r="I246" s="125" t="s">
        <v>698</v>
      </c>
      <c r="J246" s="126" t="s">
        <v>682</v>
      </c>
      <c r="K246" s="127">
        <f t="shared" si="193"/>
        <v>20</v>
      </c>
      <c r="L246" s="128">
        <f t="shared" si="194"/>
        <v>0.15384615384615385</v>
      </c>
      <c r="M246" s="129" t="s">
        <v>599</v>
      </c>
      <c r="N246" s="130">
        <v>42564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2">
        <v>54</v>
      </c>
      <c r="B247" s="105">
        <v>42473</v>
      </c>
      <c r="C247" s="105"/>
      <c r="D247" s="106" t="s">
        <v>354</v>
      </c>
      <c r="E247" s="107" t="s">
        <v>623</v>
      </c>
      <c r="F247" s="108">
        <v>196</v>
      </c>
      <c r="G247" s="107"/>
      <c r="H247" s="107">
        <v>299</v>
      </c>
      <c r="I247" s="125">
        <v>299</v>
      </c>
      <c r="J247" s="126" t="s">
        <v>682</v>
      </c>
      <c r="K247" s="127">
        <v>103</v>
      </c>
      <c r="L247" s="128">
        <v>0.52551020408163296</v>
      </c>
      <c r="M247" s="129" t="s">
        <v>599</v>
      </c>
      <c r="N247" s="130">
        <v>42620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55</v>
      </c>
      <c r="B248" s="105">
        <v>42473</v>
      </c>
      <c r="C248" s="105"/>
      <c r="D248" s="106" t="s">
        <v>756</v>
      </c>
      <c r="E248" s="107" t="s">
        <v>623</v>
      </c>
      <c r="F248" s="108">
        <v>88</v>
      </c>
      <c r="G248" s="107"/>
      <c r="H248" s="107">
        <v>103</v>
      </c>
      <c r="I248" s="125">
        <v>103</v>
      </c>
      <c r="J248" s="126" t="s">
        <v>682</v>
      </c>
      <c r="K248" s="127">
        <v>15</v>
      </c>
      <c r="L248" s="128">
        <v>0.170454545454545</v>
      </c>
      <c r="M248" s="129" t="s">
        <v>599</v>
      </c>
      <c r="N248" s="130">
        <v>42530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56</v>
      </c>
      <c r="B249" s="105">
        <v>42492</v>
      </c>
      <c r="C249" s="105"/>
      <c r="D249" s="106" t="s">
        <v>699</v>
      </c>
      <c r="E249" s="107" t="s">
        <v>623</v>
      </c>
      <c r="F249" s="108">
        <v>127.5</v>
      </c>
      <c r="G249" s="107"/>
      <c r="H249" s="107">
        <v>148</v>
      </c>
      <c r="I249" s="125" t="s">
        <v>700</v>
      </c>
      <c r="J249" s="126" t="s">
        <v>682</v>
      </c>
      <c r="K249" s="127">
        <f>H249-F249</f>
        <v>20.5</v>
      </c>
      <c r="L249" s="128">
        <f>K249/F249</f>
        <v>0.16078431372549021</v>
      </c>
      <c r="M249" s="129" t="s">
        <v>599</v>
      </c>
      <c r="N249" s="130">
        <v>42564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2">
        <v>57</v>
      </c>
      <c r="B250" s="105">
        <v>42493</v>
      </c>
      <c r="C250" s="105"/>
      <c r="D250" s="106" t="s">
        <v>701</v>
      </c>
      <c r="E250" s="107" t="s">
        <v>623</v>
      </c>
      <c r="F250" s="108">
        <v>675</v>
      </c>
      <c r="G250" s="107"/>
      <c r="H250" s="107">
        <v>815</v>
      </c>
      <c r="I250" s="125" t="s">
        <v>702</v>
      </c>
      <c r="J250" s="126" t="s">
        <v>682</v>
      </c>
      <c r="K250" s="127">
        <f>H250-F250</f>
        <v>140</v>
      </c>
      <c r="L250" s="128">
        <f>K250/F250</f>
        <v>0.2074074074074074</v>
      </c>
      <c r="M250" s="129" t="s">
        <v>599</v>
      </c>
      <c r="N250" s="130">
        <v>43154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58</v>
      </c>
      <c r="B251" s="109">
        <v>42522</v>
      </c>
      <c r="C251" s="109"/>
      <c r="D251" s="110" t="s">
        <v>757</v>
      </c>
      <c r="E251" s="111" t="s">
        <v>623</v>
      </c>
      <c r="F251" s="112">
        <v>500</v>
      </c>
      <c r="G251" s="112"/>
      <c r="H251" s="113">
        <v>232.5</v>
      </c>
      <c r="I251" s="131" t="s">
        <v>758</v>
      </c>
      <c r="J251" s="132" t="s">
        <v>759</v>
      </c>
      <c r="K251" s="133">
        <f>H251-F251</f>
        <v>-267.5</v>
      </c>
      <c r="L251" s="134">
        <f>K251/F251</f>
        <v>-0.53500000000000003</v>
      </c>
      <c r="M251" s="135" t="s">
        <v>663</v>
      </c>
      <c r="N251" s="136">
        <v>43735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2">
        <v>59</v>
      </c>
      <c r="B252" s="105">
        <v>42527</v>
      </c>
      <c r="C252" s="105"/>
      <c r="D252" s="106" t="s">
        <v>703</v>
      </c>
      <c r="E252" s="107" t="s">
        <v>623</v>
      </c>
      <c r="F252" s="108">
        <v>110</v>
      </c>
      <c r="G252" s="107"/>
      <c r="H252" s="107">
        <v>126.5</v>
      </c>
      <c r="I252" s="125">
        <v>125</v>
      </c>
      <c r="J252" s="126" t="s">
        <v>632</v>
      </c>
      <c r="K252" s="127">
        <f>H252-F252</f>
        <v>16.5</v>
      </c>
      <c r="L252" s="128">
        <f>K252/F252</f>
        <v>0.15</v>
      </c>
      <c r="M252" s="129" t="s">
        <v>599</v>
      </c>
      <c r="N252" s="130">
        <v>42552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2">
        <v>60</v>
      </c>
      <c r="B253" s="105">
        <v>42538</v>
      </c>
      <c r="C253" s="105"/>
      <c r="D253" s="106" t="s">
        <v>704</v>
      </c>
      <c r="E253" s="107" t="s">
        <v>623</v>
      </c>
      <c r="F253" s="108">
        <v>44</v>
      </c>
      <c r="G253" s="107"/>
      <c r="H253" s="107">
        <v>69.5</v>
      </c>
      <c r="I253" s="125">
        <v>69.5</v>
      </c>
      <c r="J253" s="126" t="s">
        <v>705</v>
      </c>
      <c r="K253" s="127">
        <f>H253-F253</f>
        <v>25.5</v>
      </c>
      <c r="L253" s="128">
        <f>K253/F253</f>
        <v>0.57954545454545459</v>
      </c>
      <c r="M253" s="129" t="s">
        <v>599</v>
      </c>
      <c r="N253" s="130">
        <v>42977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61</v>
      </c>
      <c r="B254" s="105">
        <v>42549</v>
      </c>
      <c r="C254" s="105"/>
      <c r="D254" s="147" t="s">
        <v>760</v>
      </c>
      <c r="E254" s="107" t="s">
        <v>623</v>
      </c>
      <c r="F254" s="108">
        <v>262.5</v>
      </c>
      <c r="G254" s="107"/>
      <c r="H254" s="107">
        <v>340</v>
      </c>
      <c r="I254" s="125">
        <v>333</v>
      </c>
      <c r="J254" s="126" t="s">
        <v>761</v>
      </c>
      <c r="K254" s="127">
        <v>77.5</v>
      </c>
      <c r="L254" s="128">
        <v>0.29523809523809502</v>
      </c>
      <c r="M254" s="129" t="s">
        <v>599</v>
      </c>
      <c r="N254" s="130">
        <v>43017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2">
        <v>62</v>
      </c>
      <c r="B255" s="105">
        <v>42549</v>
      </c>
      <c r="C255" s="105"/>
      <c r="D255" s="147" t="s">
        <v>762</v>
      </c>
      <c r="E255" s="107" t="s">
        <v>623</v>
      </c>
      <c r="F255" s="108">
        <v>840</v>
      </c>
      <c r="G255" s="107"/>
      <c r="H255" s="107">
        <v>1230</v>
      </c>
      <c r="I255" s="125">
        <v>1230</v>
      </c>
      <c r="J255" s="126" t="s">
        <v>682</v>
      </c>
      <c r="K255" s="127">
        <v>390</v>
      </c>
      <c r="L255" s="128">
        <v>0.46428571428571402</v>
      </c>
      <c r="M255" s="129" t="s">
        <v>599</v>
      </c>
      <c r="N255" s="130">
        <v>42649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64">
        <v>63</v>
      </c>
      <c r="B256" s="142">
        <v>42556</v>
      </c>
      <c r="C256" s="142"/>
      <c r="D256" s="143" t="s">
        <v>706</v>
      </c>
      <c r="E256" s="144" t="s">
        <v>623</v>
      </c>
      <c r="F256" s="145">
        <v>395</v>
      </c>
      <c r="G256" s="146"/>
      <c r="H256" s="146">
        <f>(468.5+342.5)/2</f>
        <v>405.5</v>
      </c>
      <c r="I256" s="146">
        <v>510</v>
      </c>
      <c r="J256" s="169" t="s">
        <v>707</v>
      </c>
      <c r="K256" s="170">
        <f t="shared" ref="K256:K262" si="195">H256-F256</f>
        <v>10.5</v>
      </c>
      <c r="L256" s="171">
        <f t="shared" ref="L256:L262" si="196">K256/F256</f>
        <v>2.6582278481012658E-2</v>
      </c>
      <c r="M256" s="172" t="s">
        <v>708</v>
      </c>
      <c r="N256" s="173">
        <v>43606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64</v>
      </c>
      <c r="B257" s="109">
        <v>42584</v>
      </c>
      <c r="C257" s="109"/>
      <c r="D257" s="110" t="s">
        <v>709</v>
      </c>
      <c r="E257" s="111" t="s">
        <v>600</v>
      </c>
      <c r="F257" s="112">
        <f>169.5-12.8</f>
        <v>156.69999999999999</v>
      </c>
      <c r="G257" s="112"/>
      <c r="H257" s="113">
        <v>77</v>
      </c>
      <c r="I257" s="131" t="s">
        <v>710</v>
      </c>
      <c r="J257" s="383" t="s">
        <v>3401</v>
      </c>
      <c r="K257" s="133">
        <f t="shared" si="195"/>
        <v>-79.699999999999989</v>
      </c>
      <c r="L257" s="134">
        <f t="shared" si="196"/>
        <v>-0.50861518825781749</v>
      </c>
      <c r="M257" s="135" t="s">
        <v>663</v>
      </c>
      <c r="N257" s="136">
        <v>43522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3">
        <v>65</v>
      </c>
      <c r="B258" s="109">
        <v>42586</v>
      </c>
      <c r="C258" s="109"/>
      <c r="D258" s="110" t="s">
        <v>711</v>
      </c>
      <c r="E258" s="111" t="s">
        <v>623</v>
      </c>
      <c r="F258" s="112">
        <v>400</v>
      </c>
      <c r="G258" s="112"/>
      <c r="H258" s="113">
        <v>305</v>
      </c>
      <c r="I258" s="131">
        <v>475</v>
      </c>
      <c r="J258" s="132" t="s">
        <v>712</v>
      </c>
      <c r="K258" s="133">
        <f t="shared" si="195"/>
        <v>-95</v>
      </c>
      <c r="L258" s="134">
        <f t="shared" si="196"/>
        <v>-0.23749999999999999</v>
      </c>
      <c r="M258" s="135" t="s">
        <v>663</v>
      </c>
      <c r="N258" s="136">
        <v>43606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2">
        <v>66</v>
      </c>
      <c r="B259" s="105">
        <v>42593</v>
      </c>
      <c r="C259" s="105"/>
      <c r="D259" s="106" t="s">
        <v>713</v>
      </c>
      <c r="E259" s="107" t="s">
        <v>623</v>
      </c>
      <c r="F259" s="108">
        <v>86.5</v>
      </c>
      <c r="G259" s="107"/>
      <c r="H259" s="107">
        <v>130</v>
      </c>
      <c r="I259" s="125">
        <v>130</v>
      </c>
      <c r="J259" s="140" t="s">
        <v>714</v>
      </c>
      <c r="K259" s="127">
        <f t="shared" si="195"/>
        <v>43.5</v>
      </c>
      <c r="L259" s="128">
        <f t="shared" si="196"/>
        <v>0.50289017341040465</v>
      </c>
      <c r="M259" s="129" t="s">
        <v>599</v>
      </c>
      <c r="N259" s="130">
        <v>43091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3">
        <v>67</v>
      </c>
      <c r="B260" s="109">
        <v>42600</v>
      </c>
      <c r="C260" s="109"/>
      <c r="D260" s="110" t="s">
        <v>381</v>
      </c>
      <c r="E260" s="111" t="s">
        <v>623</v>
      </c>
      <c r="F260" s="112">
        <v>133.5</v>
      </c>
      <c r="G260" s="112"/>
      <c r="H260" s="113">
        <v>126.5</v>
      </c>
      <c r="I260" s="131">
        <v>178</v>
      </c>
      <c r="J260" s="132" t="s">
        <v>715</v>
      </c>
      <c r="K260" s="133">
        <f t="shared" si="195"/>
        <v>-7</v>
      </c>
      <c r="L260" s="134">
        <f t="shared" si="196"/>
        <v>-5.2434456928838954E-2</v>
      </c>
      <c r="M260" s="135" t="s">
        <v>663</v>
      </c>
      <c r="N260" s="136">
        <v>42615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2">
        <v>68</v>
      </c>
      <c r="B261" s="105">
        <v>42613</v>
      </c>
      <c r="C261" s="105"/>
      <c r="D261" s="106" t="s">
        <v>716</v>
      </c>
      <c r="E261" s="107" t="s">
        <v>623</v>
      </c>
      <c r="F261" s="108">
        <v>560</v>
      </c>
      <c r="G261" s="107"/>
      <c r="H261" s="107">
        <v>725</v>
      </c>
      <c r="I261" s="125">
        <v>725</v>
      </c>
      <c r="J261" s="126" t="s">
        <v>625</v>
      </c>
      <c r="K261" s="127">
        <f t="shared" si="195"/>
        <v>165</v>
      </c>
      <c r="L261" s="128">
        <f t="shared" si="196"/>
        <v>0.29464285714285715</v>
      </c>
      <c r="M261" s="129" t="s">
        <v>599</v>
      </c>
      <c r="N261" s="130">
        <v>42456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2">
        <v>69</v>
      </c>
      <c r="B262" s="105">
        <v>42614</v>
      </c>
      <c r="C262" s="105"/>
      <c r="D262" s="106" t="s">
        <v>717</v>
      </c>
      <c r="E262" s="107" t="s">
        <v>623</v>
      </c>
      <c r="F262" s="108">
        <v>160.5</v>
      </c>
      <c r="G262" s="107"/>
      <c r="H262" s="107">
        <v>210</v>
      </c>
      <c r="I262" s="125">
        <v>210</v>
      </c>
      <c r="J262" s="126" t="s">
        <v>625</v>
      </c>
      <c r="K262" s="127">
        <f t="shared" si="195"/>
        <v>49.5</v>
      </c>
      <c r="L262" s="128">
        <f t="shared" si="196"/>
        <v>0.30841121495327101</v>
      </c>
      <c r="M262" s="129" t="s">
        <v>599</v>
      </c>
      <c r="N262" s="130">
        <v>42871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2">
        <v>70</v>
      </c>
      <c r="B263" s="105">
        <v>42646</v>
      </c>
      <c r="C263" s="105"/>
      <c r="D263" s="147" t="s">
        <v>405</v>
      </c>
      <c r="E263" s="107" t="s">
        <v>623</v>
      </c>
      <c r="F263" s="108">
        <v>430</v>
      </c>
      <c r="G263" s="107"/>
      <c r="H263" s="107">
        <v>596</v>
      </c>
      <c r="I263" s="125">
        <v>575</v>
      </c>
      <c r="J263" s="126" t="s">
        <v>763</v>
      </c>
      <c r="K263" s="127">
        <v>166</v>
      </c>
      <c r="L263" s="128">
        <v>0.38604651162790699</v>
      </c>
      <c r="M263" s="129" t="s">
        <v>599</v>
      </c>
      <c r="N263" s="130">
        <v>42769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2">
        <v>71</v>
      </c>
      <c r="B264" s="105">
        <v>42657</v>
      </c>
      <c r="C264" s="105"/>
      <c r="D264" s="106" t="s">
        <v>718</v>
      </c>
      <c r="E264" s="107" t="s">
        <v>623</v>
      </c>
      <c r="F264" s="108">
        <v>280</v>
      </c>
      <c r="G264" s="107"/>
      <c r="H264" s="107">
        <v>345</v>
      </c>
      <c r="I264" s="125">
        <v>345</v>
      </c>
      <c r="J264" s="126" t="s">
        <v>625</v>
      </c>
      <c r="K264" s="127">
        <f t="shared" ref="K264:K269" si="197">H264-F264</f>
        <v>65</v>
      </c>
      <c r="L264" s="128">
        <f>K264/F264</f>
        <v>0.23214285714285715</v>
      </c>
      <c r="M264" s="129" t="s">
        <v>599</v>
      </c>
      <c r="N264" s="130">
        <v>42814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2">
        <v>72</v>
      </c>
      <c r="B265" s="105">
        <v>42657</v>
      </c>
      <c r="C265" s="105"/>
      <c r="D265" s="106" t="s">
        <v>719</v>
      </c>
      <c r="E265" s="107" t="s">
        <v>623</v>
      </c>
      <c r="F265" s="108">
        <v>245</v>
      </c>
      <c r="G265" s="107"/>
      <c r="H265" s="107">
        <v>325.5</v>
      </c>
      <c r="I265" s="125">
        <v>330</v>
      </c>
      <c r="J265" s="126" t="s">
        <v>720</v>
      </c>
      <c r="K265" s="127">
        <f t="shared" si="197"/>
        <v>80.5</v>
      </c>
      <c r="L265" s="128">
        <f>K265/F265</f>
        <v>0.32857142857142857</v>
      </c>
      <c r="M265" s="129" t="s">
        <v>599</v>
      </c>
      <c r="N265" s="130">
        <v>42769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2">
        <v>73</v>
      </c>
      <c r="B266" s="105">
        <v>42660</v>
      </c>
      <c r="C266" s="105"/>
      <c r="D266" s="106" t="s">
        <v>349</v>
      </c>
      <c r="E266" s="107" t="s">
        <v>623</v>
      </c>
      <c r="F266" s="108">
        <v>125</v>
      </c>
      <c r="G266" s="107"/>
      <c r="H266" s="107">
        <v>160</v>
      </c>
      <c r="I266" s="125">
        <v>160</v>
      </c>
      <c r="J266" s="126" t="s">
        <v>682</v>
      </c>
      <c r="K266" s="127">
        <f t="shared" si="197"/>
        <v>35</v>
      </c>
      <c r="L266" s="128">
        <v>0.28000000000000003</v>
      </c>
      <c r="M266" s="129" t="s">
        <v>599</v>
      </c>
      <c r="N266" s="130">
        <v>42803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2">
        <v>74</v>
      </c>
      <c r="B267" s="105">
        <v>42660</v>
      </c>
      <c r="C267" s="105"/>
      <c r="D267" s="106" t="s">
        <v>483</v>
      </c>
      <c r="E267" s="107" t="s">
        <v>623</v>
      </c>
      <c r="F267" s="108">
        <v>114</v>
      </c>
      <c r="G267" s="107"/>
      <c r="H267" s="107">
        <v>145</v>
      </c>
      <c r="I267" s="125">
        <v>145</v>
      </c>
      <c r="J267" s="126" t="s">
        <v>682</v>
      </c>
      <c r="K267" s="127">
        <f t="shared" si="197"/>
        <v>31</v>
      </c>
      <c r="L267" s="128">
        <f>K267/F267</f>
        <v>0.27192982456140352</v>
      </c>
      <c r="M267" s="129" t="s">
        <v>599</v>
      </c>
      <c r="N267" s="130">
        <v>42859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2">
        <v>75</v>
      </c>
      <c r="B268" s="105">
        <v>42660</v>
      </c>
      <c r="C268" s="105"/>
      <c r="D268" s="106" t="s">
        <v>721</v>
      </c>
      <c r="E268" s="107" t="s">
        <v>623</v>
      </c>
      <c r="F268" s="108">
        <v>212</v>
      </c>
      <c r="G268" s="107"/>
      <c r="H268" s="107">
        <v>280</v>
      </c>
      <c r="I268" s="125">
        <v>276</v>
      </c>
      <c r="J268" s="126" t="s">
        <v>722</v>
      </c>
      <c r="K268" s="127">
        <f t="shared" si="197"/>
        <v>68</v>
      </c>
      <c r="L268" s="128">
        <f>K268/F268</f>
        <v>0.32075471698113206</v>
      </c>
      <c r="M268" s="129" t="s">
        <v>599</v>
      </c>
      <c r="N268" s="130">
        <v>42858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2">
        <v>76</v>
      </c>
      <c r="B269" s="105">
        <v>42678</v>
      </c>
      <c r="C269" s="105"/>
      <c r="D269" s="106" t="s">
        <v>151</v>
      </c>
      <c r="E269" s="107" t="s">
        <v>623</v>
      </c>
      <c r="F269" s="108">
        <v>155</v>
      </c>
      <c r="G269" s="107"/>
      <c r="H269" s="107">
        <v>210</v>
      </c>
      <c r="I269" s="125">
        <v>210</v>
      </c>
      <c r="J269" s="126" t="s">
        <v>723</v>
      </c>
      <c r="K269" s="127">
        <f t="shared" si="197"/>
        <v>55</v>
      </c>
      <c r="L269" s="128">
        <f>K269/F269</f>
        <v>0.35483870967741937</v>
      </c>
      <c r="M269" s="129" t="s">
        <v>599</v>
      </c>
      <c r="N269" s="130">
        <v>42944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3">
        <v>77</v>
      </c>
      <c r="B270" s="109">
        <v>42710</v>
      </c>
      <c r="C270" s="109"/>
      <c r="D270" s="110" t="s">
        <v>764</v>
      </c>
      <c r="E270" s="111" t="s">
        <v>623</v>
      </c>
      <c r="F270" s="112">
        <v>150.5</v>
      </c>
      <c r="G270" s="112"/>
      <c r="H270" s="113">
        <v>72.5</v>
      </c>
      <c r="I270" s="131">
        <v>174</v>
      </c>
      <c r="J270" s="132" t="s">
        <v>765</v>
      </c>
      <c r="K270" s="133">
        <v>-78</v>
      </c>
      <c r="L270" s="134">
        <v>-0.51827242524916906</v>
      </c>
      <c r="M270" s="135" t="s">
        <v>663</v>
      </c>
      <c r="N270" s="136">
        <v>43333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2">
        <v>78</v>
      </c>
      <c r="B271" s="105">
        <v>42712</v>
      </c>
      <c r="C271" s="105"/>
      <c r="D271" s="106" t="s">
        <v>125</v>
      </c>
      <c r="E271" s="107" t="s">
        <v>623</v>
      </c>
      <c r="F271" s="108">
        <v>380</v>
      </c>
      <c r="G271" s="107"/>
      <c r="H271" s="107">
        <v>478</v>
      </c>
      <c r="I271" s="125">
        <v>468</v>
      </c>
      <c r="J271" s="126" t="s">
        <v>682</v>
      </c>
      <c r="K271" s="127">
        <f>H271-F271</f>
        <v>98</v>
      </c>
      <c r="L271" s="128">
        <f>K271/F271</f>
        <v>0.25789473684210529</v>
      </c>
      <c r="M271" s="129" t="s">
        <v>599</v>
      </c>
      <c r="N271" s="130">
        <v>43025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2">
        <v>79</v>
      </c>
      <c r="B272" s="105">
        <v>42734</v>
      </c>
      <c r="C272" s="105"/>
      <c r="D272" s="106" t="s">
        <v>248</v>
      </c>
      <c r="E272" s="107" t="s">
        <v>623</v>
      </c>
      <c r="F272" s="108">
        <v>305</v>
      </c>
      <c r="G272" s="107"/>
      <c r="H272" s="107">
        <v>375</v>
      </c>
      <c r="I272" s="125">
        <v>375</v>
      </c>
      <c r="J272" s="126" t="s">
        <v>682</v>
      </c>
      <c r="K272" s="127">
        <f>H272-F272</f>
        <v>70</v>
      </c>
      <c r="L272" s="128">
        <f>K272/F272</f>
        <v>0.22950819672131148</v>
      </c>
      <c r="M272" s="129" t="s">
        <v>599</v>
      </c>
      <c r="N272" s="130">
        <v>42768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2">
        <v>80</v>
      </c>
      <c r="B273" s="105">
        <v>42739</v>
      </c>
      <c r="C273" s="105"/>
      <c r="D273" s="106" t="s">
        <v>351</v>
      </c>
      <c r="E273" s="107" t="s">
        <v>623</v>
      </c>
      <c r="F273" s="108">
        <v>99.5</v>
      </c>
      <c r="G273" s="107"/>
      <c r="H273" s="107">
        <v>158</v>
      </c>
      <c r="I273" s="125">
        <v>158</v>
      </c>
      <c r="J273" s="126" t="s">
        <v>682</v>
      </c>
      <c r="K273" s="127">
        <f>H273-F273</f>
        <v>58.5</v>
      </c>
      <c r="L273" s="128">
        <f>K273/F273</f>
        <v>0.5879396984924623</v>
      </c>
      <c r="M273" s="129" t="s">
        <v>599</v>
      </c>
      <c r="N273" s="130">
        <v>42898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2">
        <v>81</v>
      </c>
      <c r="B274" s="105">
        <v>42739</v>
      </c>
      <c r="C274" s="105"/>
      <c r="D274" s="106" t="s">
        <v>351</v>
      </c>
      <c r="E274" s="107" t="s">
        <v>623</v>
      </c>
      <c r="F274" s="108">
        <v>99.5</v>
      </c>
      <c r="G274" s="107"/>
      <c r="H274" s="107">
        <v>158</v>
      </c>
      <c r="I274" s="125">
        <v>158</v>
      </c>
      <c r="J274" s="126" t="s">
        <v>682</v>
      </c>
      <c r="K274" s="127">
        <v>58.5</v>
      </c>
      <c r="L274" s="128">
        <v>0.58793969849246197</v>
      </c>
      <c r="M274" s="129" t="s">
        <v>599</v>
      </c>
      <c r="N274" s="130">
        <v>42898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2">
        <v>82</v>
      </c>
      <c r="B275" s="105">
        <v>42786</v>
      </c>
      <c r="C275" s="105"/>
      <c r="D275" s="106" t="s">
        <v>169</v>
      </c>
      <c r="E275" s="107" t="s">
        <v>623</v>
      </c>
      <c r="F275" s="108">
        <v>140.5</v>
      </c>
      <c r="G275" s="107"/>
      <c r="H275" s="107">
        <v>220</v>
      </c>
      <c r="I275" s="125">
        <v>220</v>
      </c>
      <c r="J275" s="126" t="s">
        <v>682</v>
      </c>
      <c r="K275" s="127">
        <f>H275-F275</f>
        <v>79.5</v>
      </c>
      <c r="L275" s="128">
        <f>K275/F275</f>
        <v>0.5658362989323843</v>
      </c>
      <c r="M275" s="129" t="s">
        <v>599</v>
      </c>
      <c r="N275" s="130">
        <v>42864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2">
        <v>83</v>
      </c>
      <c r="B276" s="105">
        <v>42786</v>
      </c>
      <c r="C276" s="105"/>
      <c r="D276" s="106" t="s">
        <v>766</v>
      </c>
      <c r="E276" s="107" t="s">
        <v>623</v>
      </c>
      <c r="F276" s="108">
        <v>202.5</v>
      </c>
      <c r="G276" s="107"/>
      <c r="H276" s="107">
        <v>234</v>
      </c>
      <c r="I276" s="125">
        <v>234</v>
      </c>
      <c r="J276" s="126" t="s">
        <v>682</v>
      </c>
      <c r="K276" s="127">
        <v>31.5</v>
      </c>
      <c r="L276" s="128">
        <v>0.155555555555556</v>
      </c>
      <c r="M276" s="129" t="s">
        <v>599</v>
      </c>
      <c r="N276" s="130">
        <v>42836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2">
        <v>84</v>
      </c>
      <c r="B277" s="105">
        <v>42818</v>
      </c>
      <c r="C277" s="105"/>
      <c r="D277" s="106" t="s">
        <v>557</v>
      </c>
      <c r="E277" s="107" t="s">
        <v>623</v>
      </c>
      <c r="F277" s="108">
        <v>300.5</v>
      </c>
      <c r="G277" s="107"/>
      <c r="H277" s="107">
        <v>417.5</v>
      </c>
      <c r="I277" s="125">
        <v>420</v>
      </c>
      <c r="J277" s="126" t="s">
        <v>724</v>
      </c>
      <c r="K277" s="127">
        <f>H277-F277</f>
        <v>117</v>
      </c>
      <c r="L277" s="128">
        <f>K277/F277</f>
        <v>0.38935108153078202</v>
      </c>
      <c r="M277" s="129" t="s">
        <v>599</v>
      </c>
      <c r="N277" s="130">
        <v>43070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2">
        <v>85</v>
      </c>
      <c r="B278" s="105">
        <v>42818</v>
      </c>
      <c r="C278" s="105"/>
      <c r="D278" s="106" t="s">
        <v>762</v>
      </c>
      <c r="E278" s="107" t="s">
        <v>623</v>
      </c>
      <c r="F278" s="108">
        <v>850</v>
      </c>
      <c r="G278" s="107"/>
      <c r="H278" s="107">
        <v>1042.5</v>
      </c>
      <c r="I278" s="125">
        <v>1023</v>
      </c>
      <c r="J278" s="126" t="s">
        <v>767</v>
      </c>
      <c r="K278" s="127">
        <v>192.5</v>
      </c>
      <c r="L278" s="128">
        <v>0.22647058823529401</v>
      </c>
      <c r="M278" s="129" t="s">
        <v>599</v>
      </c>
      <c r="N278" s="130">
        <v>42830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2">
        <v>86</v>
      </c>
      <c r="B279" s="105">
        <v>42830</v>
      </c>
      <c r="C279" s="105"/>
      <c r="D279" s="106" t="s">
        <v>501</v>
      </c>
      <c r="E279" s="107" t="s">
        <v>623</v>
      </c>
      <c r="F279" s="108">
        <v>785</v>
      </c>
      <c r="G279" s="107"/>
      <c r="H279" s="107">
        <v>930</v>
      </c>
      <c r="I279" s="125">
        <v>920</v>
      </c>
      <c r="J279" s="126" t="s">
        <v>725</v>
      </c>
      <c r="K279" s="127">
        <f>H279-F279</f>
        <v>145</v>
      </c>
      <c r="L279" s="128">
        <f>K279/F279</f>
        <v>0.18471337579617833</v>
      </c>
      <c r="M279" s="129" t="s">
        <v>599</v>
      </c>
      <c r="N279" s="130">
        <v>42976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3">
        <v>87</v>
      </c>
      <c r="B280" s="109">
        <v>42831</v>
      </c>
      <c r="C280" s="109"/>
      <c r="D280" s="110" t="s">
        <v>768</v>
      </c>
      <c r="E280" s="111" t="s">
        <v>623</v>
      </c>
      <c r="F280" s="112">
        <v>40</v>
      </c>
      <c r="G280" s="112"/>
      <c r="H280" s="113">
        <v>13.1</v>
      </c>
      <c r="I280" s="131">
        <v>60</v>
      </c>
      <c r="J280" s="137" t="s">
        <v>769</v>
      </c>
      <c r="K280" s="133">
        <v>-26.9</v>
      </c>
      <c r="L280" s="134">
        <v>-0.67249999999999999</v>
      </c>
      <c r="M280" s="135" t="s">
        <v>663</v>
      </c>
      <c r="N280" s="136">
        <v>43138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2">
        <v>88</v>
      </c>
      <c r="B281" s="105">
        <v>42837</v>
      </c>
      <c r="C281" s="105"/>
      <c r="D281" s="106" t="s">
        <v>88</v>
      </c>
      <c r="E281" s="107" t="s">
        <v>623</v>
      </c>
      <c r="F281" s="108">
        <v>289.5</v>
      </c>
      <c r="G281" s="107"/>
      <c r="H281" s="107">
        <v>354</v>
      </c>
      <c r="I281" s="125">
        <v>360</v>
      </c>
      <c r="J281" s="126" t="s">
        <v>726</v>
      </c>
      <c r="K281" s="127">
        <f t="shared" ref="K281:K289" si="198">H281-F281</f>
        <v>64.5</v>
      </c>
      <c r="L281" s="128">
        <f t="shared" ref="L281:L289" si="199">K281/F281</f>
        <v>0.22279792746113988</v>
      </c>
      <c r="M281" s="129" t="s">
        <v>599</v>
      </c>
      <c r="N281" s="130">
        <v>43040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2">
        <v>89</v>
      </c>
      <c r="B282" s="105">
        <v>42845</v>
      </c>
      <c r="C282" s="105"/>
      <c r="D282" s="106" t="s">
        <v>438</v>
      </c>
      <c r="E282" s="107" t="s">
        <v>623</v>
      </c>
      <c r="F282" s="108">
        <v>700</v>
      </c>
      <c r="G282" s="107"/>
      <c r="H282" s="107">
        <v>840</v>
      </c>
      <c r="I282" s="125">
        <v>840</v>
      </c>
      <c r="J282" s="126" t="s">
        <v>727</v>
      </c>
      <c r="K282" s="127">
        <f t="shared" si="198"/>
        <v>140</v>
      </c>
      <c r="L282" s="128">
        <f t="shared" si="199"/>
        <v>0.2</v>
      </c>
      <c r="M282" s="129" t="s">
        <v>599</v>
      </c>
      <c r="N282" s="130">
        <v>42893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2">
        <v>90</v>
      </c>
      <c r="B283" s="105">
        <v>42887</v>
      </c>
      <c r="C283" s="105"/>
      <c r="D283" s="147" t="s">
        <v>363</v>
      </c>
      <c r="E283" s="107" t="s">
        <v>623</v>
      </c>
      <c r="F283" s="108">
        <v>130</v>
      </c>
      <c r="G283" s="107"/>
      <c r="H283" s="107">
        <v>144.25</v>
      </c>
      <c r="I283" s="125">
        <v>170</v>
      </c>
      <c r="J283" s="126" t="s">
        <v>728</v>
      </c>
      <c r="K283" s="127">
        <f t="shared" si="198"/>
        <v>14.25</v>
      </c>
      <c r="L283" s="128">
        <f t="shared" si="199"/>
        <v>0.10961538461538461</v>
      </c>
      <c r="M283" s="129" t="s">
        <v>599</v>
      </c>
      <c r="N283" s="130">
        <v>43675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2">
        <v>91</v>
      </c>
      <c r="B284" s="105">
        <v>42901</v>
      </c>
      <c r="C284" s="105"/>
      <c r="D284" s="147" t="s">
        <v>729</v>
      </c>
      <c r="E284" s="107" t="s">
        <v>623</v>
      </c>
      <c r="F284" s="108">
        <v>214.5</v>
      </c>
      <c r="G284" s="107"/>
      <c r="H284" s="107">
        <v>262</v>
      </c>
      <c r="I284" s="125">
        <v>262</v>
      </c>
      <c r="J284" s="126" t="s">
        <v>730</v>
      </c>
      <c r="K284" s="127">
        <f t="shared" si="198"/>
        <v>47.5</v>
      </c>
      <c r="L284" s="128">
        <f t="shared" si="199"/>
        <v>0.22144522144522144</v>
      </c>
      <c r="M284" s="129" t="s">
        <v>599</v>
      </c>
      <c r="N284" s="130">
        <v>42977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4">
        <v>92</v>
      </c>
      <c r="B285" s="153">
        <v>42933</v>
      </c>
      <c r="C285" s="153"/>
      <c r="D285" s="154" t="s">
        <v>731</v>
      </c>
      <c r="E285" s="155" t="s">
        <v>623</v>
      </c>
      <c r="F285" s="156">
        <v>370</v>
      </c>
      <c r="G285" s="155"/>
      <c r="H285" s="155">
        <v>447.5</v>
      </c>
      <c r="I285" s="177">
        <v>450</v>
      </c>
      <c r="J285" s="230" t="s">
        <v>682</v>
      </c>
      <c r="K285" s="127">
        <f t="shared" si="198"/>
        <v>77.5</v>
      </c>
      <c r="L285" s="179">
        <f t="shared" si="199"/>
        <v>0.20945945945945946</v>
      </c>
      <c r="M285" s="180" t="s">
        <v>599</v>
      </c>
      <c r="N285" s="181">
        <v>43035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4">
        <v>93</v>
      </c>
      <c r="B286" s="153">
        <v>42943</v>
      </c>
      <c r="C286" s="153"/>
      <c r="D286" s="154" t="s">
        <v>167</v>
      </c>
      <c r="E286" s="155" t="s">
        <v>623</v>
      </c>
      <c r="F286" s="156">
        <v>657.5</v>
      </c>
      <c r="G286" s="155"/>
      <c r="H286" s="155">
        <v>825</v>
      </c>
      <c r="I286" s="177">
        <v>820</v>
      </c>
      <c r="J286" s="230" t="s">
        <v>682</v>
      </c>
      <c r="K286" s="127">
        <f t="shared" si="198"/>
        <v>167.5</v>
      </c>
      <c r="L286" s="179">
        <f t="shared" si="199"/>
        <v>0.25475285171102663</v>
      </c>
      <c r="M286" s="180" t="s">
        <v>599</v>
      </c>
      <c r="N286" s="181">
        <v>43090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2">
        <v>94</v>
      </c>
      <c r="B287" s="105">
        <v>42964</v>
      </c>
      <c r="C287" s="105"/>
      <c r="D287" s="106" t="s">
        <v>368</v>
      </c>
      <c r="E287" s="107" t="s">
        <v>623</v>
      </c>
      <c r="F287" s="108">
        <v>605</v>
      </c>
      <c r="G287" s="107"/>
      <c r="H287" s="107">
        <v>750</v>
      </c>
      <c r="I287" s="125">
        <v>750</v>
      </c>
      <c r="J287" s="126" t="s">
        <v>725</v>
      </c>
      <c r="K287" s="127">
        <f t="shared" si="198"/>
        <v>145</v>
      </c>
      <c r="L287" s="128">
        <f t="shared" si="199"/>
        <v>0.23966942148760331</v>
      </c>
      <c r="M287" s="129" t="s">
        <v>599</v>
      </c>
      <c r="N287" s="130">
        <v>43027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65">
        <v>95</v>
      </c>
      <c r="B288" s="148">
        <v>42979</v>
      </c>
      <c r="C288" s="148"/>
      <c r="D288" s="149" t="s">
        <v>509</v>
      </c>
      <c r="E288" s="150" t="s">
        <v>623</v>
      </c>
      <c r="F288" s="151">
        <v>255</v>
      </c>
      <c r="G288" s="152"/>
      <c r="H288" s="152">
        <v>217.25</v>
      </c>
      <c r="I288" s="152">
        <v>320</v>
      </c>
      <c r="J288" s="174" t="s">
        <v>732</v>
      </c>
      <c r="K288" s="133">
        <f t="shared" si="198"/>
        <v>-37.75</v>
      </c>
      <c r="L288" s="175">
        <f t="shared" si="199"/>
        <v>-0.14803921568627451</v>
      </c>
      <c r="M288" s="135" t="s">
        <v>663</v>
      </c>
      <c r="N288" s="176">
        <v>43661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2">
        <v>96</v>
      </c>
      <c r="B289" s="105">
        <v>42997</v>
      </c>
      <c r="C289" s="105"/>
      <c r="D289" s="106" t="s">
        <v>733</v>
      </c>
      <c r="E289" s="107" t="s">
        <v>623</v>
      </c>
      <c r="F289" s="108">
        <v>215</v>
      </c>
      <c r="G289" s="107"/>
      <c r="H289" s="107">
        <v>258</v>
      </c>
      <c r="I289" s="125">
        <v>258</v>
      </c>
      <c r="J289" s="126" t="s">
        <v>682</v>
      </c>
      <c r="K289" s="127">
        <f t="shared" si="198"/>
        <v>43</v>
      </c>
      <c r="L289" s="128">
        <f t="shared" si="199"/>
        <v>0.2</v>
      </c>
      <c r="M289" s="129" t="s">
        <v>599</v>
      </c>
      <c r="N289" s="130">
        <v>43040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2">
        <v>97</v>
      </c>
      <c r="B290" s="105">
        <v>42997</v>
      </c>
      <c r="C290" s="105"/>
      <c r="D290" s="106" t="s">
        <v>733</v>
      </c>
      <c r="E290" s="107" t="s">
        <v>623</v>
      </c>
      <c r="F290" s="108">
        <v>215</v>
      </c>
      <c r="G290" s="107"/>
      <c r="H290" s="107">
        <v>258</v>
      </c>
      <c r="I290" s="125">
        <v>258</v>
      </c>
      <c r="J290" s="230" t="s">
        <v>682</v>
      </c>
      <c r="K290" s="127">
        <v>43</v>
      </c>
      <c r="L290" s="128">
        <v>0.2</v>
      </c>
      <c r="M290" s="129" t="s">
        <v>599</v>
      </c>
      <c r="N290" s="130">
        <v>43040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5">
        <v>98</v>
      </c>
      <c r="B291" s="206">
        <v>42998</v>
      </c>
      <c r="C291" s="206"/>
      <c r="D291" s="374" t="s">
        <v>2979</v>
      </c>
      <c r="E291" s="207" t="s">
        <v>623</v>
      </c>
      <c r="F291" s="208">
        <v>75</v>
      </c>
      <c r="G291" s="207"/>
      <c r="H291" s="207">
        <v>90</v>
      </c>
      <c r="I291" s="231">
        <v>90</v>
      </c>
      <c r="J291" s="126" t="s">
        <v>734</v>
      </c>
      <c r="K291" s="127">
        <f t="shared" ref="K291:K296" si="200">H291-F291</f>
        <v>15</v>
      </c>
      <c r="L291" s="128">
        <f t="shared" ref="L291:L296" si="201">K291/F291</f>
        <v>0.2</v>
      </c>
      <c r="M291" s="129" t="s">
        <v>599</v>
      </c>
      <c r="N291" s="130">
        <v>43019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4">
        <v>99</v>
      </c>
      <c r="B292" s="153">
        <v>43011</v>
      </c>
      <c r="C292" s="153"/>
      <c r="D292" s="154" t="s">
        <v>735</v>
      </c>
      <c r="E292" s="155" t="s">
        <v>623</v>
      </c>
      <c r="F292" s="156">
        <v>315</v>
      </c>
      <c r="G292" s="155"/>
      <c r="H292" s="155">
        <v>392</v>
      </c>
      <c r="I292" s="177">
        <v>384</v>
      </c>
      <c r="J292" s="230" t="s">
        <v>736</v>
      </c>
      <c r="K292" s="127">
        <f t="shared" si="200"/>
        <v>77</v>
      </c>
      <c r="L292" s="179">
        <f t="shared" si="201"/>
        <v>0.24444444444444444</v>
      </c>
      <c r="M292" s="180" t="s">
        <v>599</v>
      </c>
      <c r="N292" s="181">
        <v>43017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4">
        <v>100</v>
      </c>
      <c r="B293" s="153">
        <v>43013</v>
      </c>
      <c r="C293" s="153"/>
      <c r="D293" s="154" t="s">
        <v>737</v>
      </c>
      <c r="E293" s="155" t="s">
        <v>623</v>
      </c>
      <c r="F293" s="156">
        <v>145</v>
      </c>
      <c r="G293" s="155"/>
      <c r="H293" s="155">
        <v>179</v>
      </c>
      <c r="I293" s="177">
        <v>180</v>
      </c>
      <c r="J293" s="230" t="s">
        <v>613</v>
      </c>
      <c r="K293" s="127">
        <f t="shared" si="200"/>
        <v>34</v>
      </c>
      <c r="L293" s="179">
        <f t="shared" si="201"/>
        <v>0.23448275862068965</v>
      </c>
      <c r="M293" s="180" t="s">
        <v>599</v>
      </c>
      <c r="N293" s="181">
        <v>43025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4">
        <v>101</v>
      </c>
      <c r="B294" s="153">
        <v>43014</v>
      </c>
      <c r="C294" s="153"/>
      <c r="D294" s="154" t="s">
        <v>339</v>
      </c>
      <c r="E294" s="155" t="s">
        <v>623</v>
      </c>
      <c r="F294" s="156">
        <v>256</v>
      </c>
      <c r="G294" s="155"/>
      <c r="H294" s="155">
        <v>323</v>
      </c>
      <c r="I294" s="177">
        <v>320</v>
      </c>
      <c r="J294" s="230" t="s">
        <v>682</v>
      </c>
      <c r="K294" s="127">
        <f t="shared" si="200"/>
        <v>67</v>
      </c>
      <c r="L294" s="179">
        <f t="shared" si="201"/>
        <v>0.26171875</v>
      </c>
      <c r="M294" s="180" t="s">
        <v>599</v>
      </c>
      <c r="N294" s="181">
        <v>43067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4">
        <v>102</v>
      </c>
      <c r="B295" s="153">
        <v>43017</v>
      </c>
      <c r="C295" s="153"/>
      <c r="D295" s="154" t="s">
        <v>360</v>
      </c>
      <c r="E295" s="155" t="s">
        <v>623</v>
      </c>
      <c r="F295" s="156">
        <v>137.5</v>
      </c>
      <c r="G295" s="155"/>
      <c r="H295" s="155">
        <v>184</v>
      </c>
      <c r="I295" s="177">
        <v>183</v>
      </c>
      <c r="J295" s="178" t="s">
        <v>738</v>
      </c>
      <c r="K295" s="127">
        <f t="shared" si="200"/>
        <v>46.5</v>
      </c>
      <c r="L295" s="179">
        <f t="shared" si="201"/>
        <v>0.33818181818181819</v>
      </c>
      <c r="M295" s="180" t="s">
        <v>599</v>
      </c>
      <c r="N295" s="181">
        <v>43108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4">
        <v>103</v>
      </c>
      <c r="B296" s="153">
        <v>43018</v>
      </c>
      <c r="C296" s="153"/>
      <c r="D296" s="154" t="s">
        <v>739</v>
      </c>
      <c r="E296" s="155" t="s">
        <v>623</v>
      </c>
      <c r="F296" s="156">
        <v>125.5</v>
      </c>
      <c r="G296" s="155"/>
      <c r="H296" s="155">
        <v>158</v>
      </c>
      <c r="I296" s="177">
        <v>155</v>
      </c>
      <c r="J296" s="178" t="s">
        <v>740</v>
      </c>
      <c r="K296" s="127">
        <f t="shared" si="200"/>
        <v>32.5</v>
      </c>
      <c r="L296" s="179">
        <f t="shared" si="201"/>
        <v>0.25896414342629481</v>
      </c>
      <c r="M296" s="180" t="s">
        <v>599</v>
      </c>
      <c r="N296" s="181">
        <v>43067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4">
        <v>104</v>
      </c>
      <c r="B297" s="153">
        <v>43018</v>
      </c>
      <c r="C297" s="153"/>
      <c r="D297" s="154" t="s">
        <v>770</v>
      </c>
      <c r="E297" s="155" t="s">
        <v>623</v>
      </c>
      <c r="F297" s="156">
        <v>895</v>
      </c>
      <c r="G297" s="155"/>
      <c r="H297" s="155">
        <v>1122.5</v>
      </c>
      <c r="I297" s="177">
        <v>1078</v>
      </c>
      <c r="J297" s="178" t="s">
        <v>771</v>
      </c>
      <c r="K297" s="127">
        <v>227.5</v>
      </c>
      <c r="L297" s="179">
        <v>0.25418994413407803</v>
      </c>
      <c r="M297" s="180" t="s">
        <v>599</v>
      </c>
      <c r="N297" s="181">
        <v>43117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4">
        <v>105</v>
      </c>
      <c r="B298" s="153">
        <v>43020</v>
      </c>
      <c r="C298" s="153"/>
      <c r="D298" s="154" t="s">
        <v>347</v>
      </c>
      <c r="E298" s="155" t="s">
        <v>623</v>
      </c>
      <c r="F298" s="156">
        <v>525</v>
      </c>
      <c r="G298" s="155"/>
      <c r="H298" s="155">
        <v>629</v>
      </c>
      <c r="I298" s="177">
        <v>629</v>
      </c>
      <c r="J298" s="230" t="s">
        <v>682</v>
      </c>
      <c r="K298" s="127">
        <v>104</v>
      </c>
      <c r="L298" s="179">
        <v>0.19809523809523799</v>
      </c>
      <c r="M298" s="180" t="s">
        <v>599</v>
      </c>
      <c r="N298" s="181">
        <v>43119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4">
        <v>106</v>
      </c>
      <c r="B299" s="153">
        <v>43046</v>
      </c>
      <c r="C299" s="153"/>
      <c r="D299" s="154" t="s">
        <v>393</v>
      </c>
      <c r="E299" s="155" t="s">
        <v>623</v>
      </c>
      <c r="F299" s="156">
        <v>740</v>
      </c>
      <c r="G299" s="155"/>
      <c r="H299" s="155">
        <v>892.5</v>
      </c>
      <c r="I299" s="177">
        <v>900</v>
      </c>
      <c r="J299" s="178" t="s">
        <v>741</v>
      </c>
      <c r="K299" s="127">
        <f>H299-F299</f>
        <v>152.5</v>
      </c>
      <c r="L299" s="179">
        <f>K299/F299</f>
        <v>0.20608108108108109</v>
      </c>
      <c r="M299" s="180" t="s">
        <v>599</v>
      </c>
      <c r="N299" s="181">
        <v>43052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2">
        <v>107</v>
      </c>
      <c r="B300" s="105">
        <v>43073</v>
      </c>
      <c r="C300" s="105"/>
      <c r="D300" s="106" t="s">
        <v>742</v>
      </c>
      <c r="E300" s="107" t="s">
        <v>623</v>
      </c>
      <c r="F300" s="108">
        <v>118.5</v>
      </c>
      <c r="G300" s="107"/>
      <c r="H300" s="107">
        <v>143.5</v>
      </c>
      <c r="I300" s="125">
        <v>145</v>
      </c>
      <c r="J300" s="140" t="s">
        <v>743</v>
      </c>
      <c r="K300" s="127">
        <f>H300-F300</f>
        <v>25</v>
      </c>
      <c r="L300" s="128">
        <f>K300/F300</f>
        <v>0.2109704641350211</v>
      </c>
      <c r="M300" s="129" t="s">
        <v>599</v>
      </c>
      <c r="N300" s="130">
        <v>43097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3">
        <v>108</v>
      </c>
      <c r="B301" s="109">
        <v>43090</v>
      </c>
      <c r="C301" s="109"/>
      <c r="D301" s="157" t="s">
        <v>443</v>
      </c>
      <c r="E301" s="111" t="s">
        <v>623</v>
      </c>
      <c r="F301" s="112">
        <v>715</v>
      </c>
      <c r="G301" s="112"/>
      <c r="H301" s="113">
        <v>500</v>
      </c>
      <c r="I301" s="131">
        <v>872</v>
      </c>
      <c r="J301" s="137" t="s">
        <v>744</v>
      </c>
      <c r="K301" s="133">
        <f>H301-F301</f>
        <v>-215</v>
      </c>
      <c r="L301" s="134">
        <f>K301/F301</f>
        <v>-0.30069930069930068</v>
      </c>
      <c r="M301" s="135" t="s">
        <v>663</v>
      </c>
      <c r="N301" s="136">
        <v>43670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2">
        <v>109</v>
      </c>
      <c r="B302" s="105">
        <v>43098</v>
      </c>
      <c r="C302" s="105"/>
      <c r="D302" s="106" t="s">
        <v>735</v>
      </c>
      <c r="E302" s="107" t="s">
        <v>623</v>
      </c>
      <c r="F302" s="108">
        <v>435</v>
      </c>
      <c r="G302" s="107"/>
      <c r="H302" s="107">
        <v>542.5</v>
      </c>
      <c r="I302" s="125">
        <v>539</v>
      </c>
      <c r="J302" s="140" t="s">
        <v>682</v>
      </c>
      <c r="K302" s="127">
        <v>107.5</v>
      </c>
      <c r="L302" s="128">
        <v>0.247126436781609</v>
      </c>
      <c r="M302" s="129" t="s">
        <v>599</v>
      </c>
      <c r="N302" s="130">
        <v>43206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2">
        <v>110</v>
      </c>
      <c r="B303" s="105">
        <v>43098</v>
      </c>
      <c r="C303" s="105"/>
      <c r="D303" s="106" t="s">
        <v>571</v>
      </c>
      <c r="E303" s="107" t="s">
        <v>623</v>
      </c>
      <c r="F303" s="108">
        <v>885</v>
      </c>
      <c r="G303" s="107"/>
      <c r="H303" s="107">
        <v>1090</v>
      </c>
      <c r="I303" s="125">
        <v>1084</v>
      </c>
      <c r="J303" s="140" t="s">
        <v>682</v>
      </c>
      <c r="K303" s="127">
        <v>205</v>
      </c>
      <c r="L303" s="128">
        <v>0.23163841807909599</v>
      </c>
      <c r="M303" s="129" t="s">
        <v>599</v>
      </c>
      <c r="N303" s="130">
        <v>43213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366">
        <v>111</v>
      </c>
      <c r="B304" s="347">
        <v>43192</v>
      </c>
      <c r="C304" s="347"/>
      <c r="D304" s="115" t="s">
        <v>752</v>
      </c>
      <c r="E304" s="350" t="s">
        <v>623</v>
      </c>
      <c r="F304" s="353">
        <v>478.5</v>
      </c>
      <c r="G304" s="350"/>
      <c r="H304" s="350">
        <v>442</v>
      </c>
      <c r="I304" s="356">
        <v>613</v>
      </c>
      <c r="J304" s="383" t="s">
        <v>3403</v>
      </c>
      <c r="K304" s="133">
        <f>H304-F304</f>
        <v>-36.5</v>
      </c>
      <c r="L304" s="134">
        <f>K304/F304</f>
        <v>-7.6280041797283177E-2</v>
      </c>
      <c r="M304" s="135" t="s">
        <v>663</v>
      </c>
      <c r="N304" s="136">
        <v>43762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3">
        <v>112</v>
      </c>
      <c r="B305" s="109">
        <v>43194</v>
      </c>
      <c r="C305" s="109"/>
      <c r="D305" s="373" t="s">
        <v>2978</v>
      </c>
      <c r="E305" s="111" t="s">
        <v>623</v>
      </c>
      <c r="F305" s="112">
        <f>141.5-7.3</f>
        <v>134.19999999999999</v>
      </c>
      <c r="G305" s="112"/>
      <c r="H305" s="113">
        <v>77</v>
      </c>
      <c r="I305" s="131">
        <v>180</v>
      </c>
      <c r="J305" s="383" t="s">
        <v>3402</v>
      </c>
      <c r="K305" s="133">
        <f>H305-F305</f>
        <v>-57.199999999999989</v>
      </c>
      <c r="L305" s="134">
        <f>K305/F305</f>
        <v>-0.42622950819672129</v>
      </c>
      <c r="M305" s="135" t="s">
        <v>663</v>
      </c>
      <c r="N305" s="136">
        <v>43522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3">
        <v>113</v>
      </c>
      <c r="B306" s="109">
        <v>43209</v>
      </c>
      <c r="C306" s="109"/>
      <c r="D306" s="110" t="s">
        <v>745</v>
      </c>
      <c r="E306" s="111" t="s">
        <v>623</v>
      </c>
      <c r="F306" s="112">
        <v>430</v>
      </c>
      <c r="G306" s="112"/>
      <c r="H306" s="113">
        <v>220</v>
      </c>
      <c r="I306" s="131">
        <v>537</v>
      </c>
      <c r="J306" s="137" t="s">
        <v>746</v>
      </c>
      <c r="K306" s="133">
        <f>H306-F306</f>
        <v>-210</v>
      </c>
      <c r="L306" s="134">
        <f>K306/F306</f>
        <v>-0.48837209302325579</v>
      </c>
      <c r="M306" s="135" t="s">
        <v>663</v>
      </c>
      <c r="N306" s="136">
        <v>43252</v>
      </c>
      <c r="O306" s="5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367">
        <v>114</v>
      </c>
      <c r="B307" s="158">
        <v>43220</v>
      </c>
      <c r="C307" s="158"/>
      <c r="D307" s="159" t="s">
        <v>394</v>
      </c>
      <c r="E307" s="160" t="s">
        <v>623</v>
      </c>
      <c r="F307" s="162">
        <v>153.5</v>
      </c>
      <c r="G307" s="162"/>
      <c r="H307" s="162">
        <v>196</v>
      </c>
      <c r="I307" s="162">
        <v>196</v>
      </c>
      <c r="J307" s="358" t="s">
        <v>3494</v>
      </c>
      <c r="K307" s="182">
        <f>H307-F307</f>
        <v>42.5</v>
      </c>
      <c r="L307" s="183">
        <f>K307/F307</f>
        <v>0.27687296416938112</v>
      </c>
      <c r="M307" s="161" t="s">
        <v>599</v>
      </c>
      <c r="N307" s="184">
        <v>43605</v>
      </c>
      <c r="O307" s="5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3">
        <v>115</v>
      </c>
      <c r="B308" s="109">
        <v>43306</v>
      </c>
      <c r="C308" s="109"/>
      <c r="D308" s="110" t="s">
        <v>768</v>
      </c>
      <c r="E308" s="111" t="s">
        <v>623</v>
      </c>
      <c r="F308" s="112">
        <v>27.5</v>
      </c>
      <c r="G308" s="112"/>
      <c r="H308" s="113">
        <v>13.1</v>
      </c>
      <c r="I308" s="131">
        <v>60</v>
      </c>
      <c r="J308" s="137" t="s">
        <v>772</v>
      </c>
      <c r="K308" s="133">
        <v>-14.4</v>
      </c>
      <c r="L308" s="134">
        <v>-0.52363636363636401</v>
      </c>
      <c r="M308" s="135" t="s">
        <v>663</v>
      </c>
      <c r="N308" s="136">
        <v>43138</v>
      </c>
      <c r="O308" s="5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366">
        <v>116</v>
      </c>
      <c r="B309" s="347">
        <v>43318</v>
      </c>
      <c r="C309" s="347"/>
      <c r="D309" s="115" t="s">
        <v>747</v>
      </c>
      <c r="E309" s="350" t="s">
        <v>623</v>
      </c>
      <c r="F309" s="350">
        <v>148.5</v>
      </c>
      <c r="G309" s="350"/>
      <c r="H309" s="350">
        <v>102</v>
      </c>
      <c r="I309" s="356">
        <v>182</v>
      </c>
      <c r="J309" s="137" t="s">
        <v>3493</v>
      </c>
      <c r="K309" s="133">
        <f>H309-F309</f>
        <v>-46.5</v>
      </c>
      <c r="L309" s="134">
        <f>K309/F309</f>
        <v>-0.31313131313131315</v>
      </c>
      <c r="M309" s="135" t="s">
        <v>663</v>
      </c>
      <c r="N309" s="136">
        <v>43661</v>
      </c>
      <c r="O309" s="5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2">
        <v>117</v>
      </c>
      <c r="B310" s="105">
        <v>43335</v>
      </c>
      <c r="C310" s="105"/>
      <c r="D310" s="106" t="s">
        <v>773</v>
      </c>
      <c r="E310" s="107" t="s">
        <v>623</v>
      </c>
      <c r="F310" s="155">
        <v>285</v>
      </c>
      <c r="G310" s="107"/>
      <c r="H310" s="107">
        <v>355</v>
      </c>
      <c r="I310" s="125">
        <v>364</v>
      </c>
      <c r="J310" s="140" t="s">
        <v>774</v>
      </c>
      <c r="K310" s="127">
        <v>70</v>
      </c>
      <c r="L310" s="128">
        <v>0.24561403508771901</v>
      </c>
      <c r="M310" s="129" t="s">
        <v>599</v>
      </c>
      <c r="N310" s="130">
        <v>43455</v>
      </c>
      <c r="O310" s="5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2">
        <v>118</v>
      </c>
      <c r="B311" s="105">
        <v>43341</v>
      </c>
      <c r="C311" s="105"/>
      <c r="D311" s="106" t="s">
        <v>384</v>
      </c>
      <c r="E311" s="107" t="s">
        <v>623</v>
      </c>
      <c r="F311" s="155">
        <v>525</v>
      </c>
      <c r="G311" s="107"/>
      <c r="H311" s="107">
        <v>585</v>
      </c>
      <c r="I311" s="125">
        <v>635</v>
      </c>
      <c r="J311" s="140" t="s">
        <v>748</v>
      </c>
      <c r="K311" s="127">
        <f t="shared" ref="K311:K323" si="202">H311-F311</f>
        <v>60</v>
      </c>
      <c r="L311" s="128">
        <f t="shared" ref="L311:L323" si="203">K311/F311</f>
        <v>0.11428571428571428</v>
      </c>
      <c r="M311" s="129" t="s">
        <v>599</v>
      </c>
      <c r="N311" s="130">
        <v>43662</v>
      </c>
      <c r="O311" s="5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2">
        <v>119</v>
      </c>
      <c r="B312" s="105">
        <v>43395</v>
      </c>
      <c r="C312" s="105"/>
      <c r="D312" s="106" t="s">
        <v>368</v>
      </c>
      <c r="E312" s="107" t="s">
        <v>623</v>
      </c>
      <c r="F312" s="155">
        <v>475</v>
      </c>
      <c r="G312" s="107"/>
      <c r="H312" s="107">
        <v>574</v>
      </c>
      <c r="I312" s="125">
        <v>570</v>
      </c>
      <c r="J312" s="140" t="s">
        <v>682</v>
      </c>
      <c r="K312" s="127">
        <f t="shared" si="202"/>
        <v>99</v>
      </c>
      <c r="L312" s="128">
        <f t="shared" si="203"/>
        <v>0.20842105263157895</v>
      </c>
      <c r="M312" s="129" t="s">
        <v>599</v>
      </c>
      <c r="N312" s="130">
        <v>43403</v>
      </c>
      <c r="O312" s="5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4">
        <v>120</v>
      </c>
      <c r="B313" s="153">
        <v>43397</v>
      </c>
      <c r="C313" s="153"/>
      <c r="D313" s="400" t="s">
        <v>391</v>
      </c>
      <c r="E313" s="155" t="s">
        <v>623</v>
      </c>
      <c r="F313" s="155">
        <v>707.5</v>
      </c>
      <c r="G313" s="155"/>
      <c r="H313" s="155">
        <v>872</v>
      </c>
      <c r="I313" s="177">
        <v>872</v>
      </c>
      <c r="J313" s="178" t="s">
        <v>682</v>
      </c>
      <c r="K313" s="127">
        <f t="shared" si="202"/>
        <v>164.5</v>
      </c>
      <c r="L313" s="179">
        <f t="shared" si="203"/>
        <v>0.23250883392226149</v>
      </c>
      <c r="M313" s="180" t="s">
        <v>599</v>
      </c>
      <c r="N313" s="181">
        <v>43482</v>
      </c>
      <c r="O313" s="5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4">
        <v>121</v>
      </c>
      <c r="B314" s="153">
        <v>43398</v>
      </c>
      <c r="C314" s="153"/>
      <c r="D314" s="400" t="s">
        <v>348</v>
      </c>
      <c r="E314" s="155" t="s">
        <v>623</v>
      </c>
      <c r="F314" s="155">
        <v>162</v>
      </c>
      <c r="G314" s="155"/>
      <c r="H314" s="155">
        <v>204</v>
      </c>
      <c r="I314" s="177">
        <v>209</v>
      </c>
      <c r="J314" s="178" t="s">
        <v>3492</v>
      </c>
      <c r="K314" s="127">
        <f t="shared" si="202"/>
        <v>42</v>
      </c>
      <c r="L314" s="179">
        <f t="shared" si="203"/>
        <v>0.25925925925925924</v>
      </c>
      <c r="M314" s="180" t="s">
        <v>599</v>
      </c>
      <c r="N314" s="181">
        <v>43539</v>
      </c>
      <c r="O314" s="5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5">
        <v>122</v>
      </c>
      <c r="B315" s="206">
        <v>43399</v>
      </c>
      <c r="C315" s="206"/>
      <c r="D315" s="154" t="s">
        <v>495</v>
      </c>
      <c r="E315" s="207" t="s">
        <v>623</v>
      </c>
      <c r="F315" s="207">
        <v>240</v>
      </c>
      <c r="G315" s="207"/>
      <c r="H315" s="207">
        <v>297</v>
      </c>
      <c r="I315" s="231">
        <v>297</v>
      </c>
      <c r="J315" s="178" t="s">
        <v>682</v>
      </c>
      <c r="K315" s="232">
        <f t="shared" si="202"/>
        <v>57</v>
      </c>
      <c r="L315" s="233">
        <f t="shared" si="203"/>
        <v>0.23749999999999999</v>
      </c>
      <c r="M315" s="234" t="s">
        <v>599</v>
      </c>
      <c r="N315" s="235">
        <v>43417</v>
      </c>
      <c r="O315" s="5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2">
        <v>123</v>
      </c>
      <c r="B316" s="105">
        <v>43439</v>
      </c>
      <c r="C316" s="105"/>
      <c r="D316" s="147" t="s">
        <v>749</v>
      </c>
      <c r="E316" s="107" t="s">
        <v>623</v>
      </c>
      <c r="F316" s="107">
        <v>202.5</v>
      </c>
      <c r="G316" s="107"/>
      <c r="H316" s="107">
        <v>255</v>
      </c>
      <c r="I316" s="125">
        <v>252</v>
      </c>
      <c r="J316" s="140" t="s">
        <v>682</v>
      </c>
      <c r="K316" s="127">
        <f t="shared" si="202"/>
        <v>52.5</v>
      </c>
      <c r="L316" s="128">
        <f t="shared" si="203"/>
        <v>0.25925925925925924</v>
      </c>
      <c r="M316" s="129" t="s">
        <v>599</v>
      </c>
      <c r="N316" s="130">
        <v>43542</v>
      </c>
      <c r="O316" s="57"/>
      <c r="P316" s="16"/>
      <c r="Q316" s="16"/>
      <c r="R316" s="93" t="s">
        <v>751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05">
        <v>124</v>
      </c>
      <c r="B317" s="206">
        <v>43465</v>
      </c>
      <c r="C317" s="105"/>
      <c r="D317" s="400" t="s">
        <v>423</v>
      </c>
      <c r="E317" s="207" t="s">
        <v>623</v>
      </c>
      <c r="F317" s="207">
        <v>710</v>
      </c>
      <c r="G317" s="207"/>
      <c r="H317" s="207">
        <v>866</v>
      </c>
      <c r="I317" s="231">
        <v>866</v>
      </c>
      <c r="J317" s="178" t="s">
        <v>682</v>
      </c>
      <c r="K317" s="127">
        <f t="shared" si="202"/>
        <v>156</v>
      </c>
      <c r="L317" s="128">
        <f t="shared" si="203"/>
        <v>0.21971830985915494</v>
      </c>
      <c r="M317" s="129" t="s">
        <v>599</v>
      </c>
      <c r="N317" s="361">
        <v>43553</v>
      </c>
      <c r="O317" s="57"/>
      <c r="P317" s="16"/>
      <c r="Q317" s="16"/>
      <c r="R317" s="17" t="s">
        <v>751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5">
        <v>125</v>
      </c>
      <c r="B318" s="206">
        <v>43522</v>
      </c>
      <c r="C318" s="206"/>
      <c r="D318" s="400" t="s">
        <v>141</v>
      </c>
      <c r="E318" s="207" t="s">
        <v>623</v>
      </c>
      <c r="F318" s="207">
        <v>337.25</v>
      </c>
      <c r="G318" s="207"/>
      <c r="H318" s="207">
        <v>398.5</v>
      </c>
      <c r="I318" s="231">
        <v>411</v>
      </c>
      <c r="J318" s="140" t="s">
        <v>3491</v>
      </c>
      <c r="K318" s="127">
        <f t="shared" si="202"/>
        <v>61.25</v>
      </c>
      <c r="L318" s="128">
        <f t="shared" si="203"/>
        <v>0.1816160118606375</v>
      </c>
      <c r="M318" s="129" t="s">
        <v>599</v>
      </c>
      <c r="N318" s="361">
        <v>43760</v>
      </c>
      <c r="O318" s="57"/>
      <c r="P318" s="16"/>
      <c r="Q318" s="16"/>
      <c r="R318" s="93" t="s">
        <v>751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368">
        <v>126</v>
      </c>
      <c r="B319" s="163">
        <v>43559</v>
      </c>
      <c r="C319" s="163"/>
      <c r="D319" s="164" t="s">
        <v>410</v>
      </c>
      <c r="E319" s="165" t="s">
        <v>623</v>
      </c>
      <c r="F319" s="165">
        <v>130</v>
      </c>
      <c r="G319" s="165"/>
      <c r="H319" s="165">
        <v>65</v>
      </c>
      <c r="I319" s="185">
        <v>158</v>
      </c>
      <c r="J319" s="137" t="s">
        <v>750</v>
      </c>
      <c r="K319" s="133">
        <f t="shared" si="202"/>
        <v>-65</v>
      </c>
      <c r="L319" s="134">
        <f t="shared" si="203"/>
        <v>-0.5</v>
      </c>
      <c r="M319" s="135" t="s">
        <v>663</v>
      </c>
      <c r="N319" s="136">
        <v>43726</v>
      </c>
      <c r="O319" s="57"/>
      <c r="P319" s="16"/>
      <c r="Q319" s="16"/>
      <c r="R319" s="17" t="s">
        <v>753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369">
        <v>127</v>
      </c>
      <c r="B320" s="186">
        <v>43017</v>
      </c>
      <c r="C320" s="186"/>
      <c r="D320" s="187" t="s">
        <v>169</v>
      </c>
      <c r="E320" s="188" t="s">
        <v>623</v>
      </c>
      <c r="F320" s="189">
        <v>141.5</v>
      </c>
      <c r="G320" s="190"/>
      <c r="H320" s="190">
        <v>183.5</v>
      </c>
      <c r="I320" s="190">
        <v>210</v>
      </c>
      <c r="J320" s="217" t="s">
        <v>3440</v>
      </c>
      <c r="K320" s="218">
        <f t="shared" si="202"/>
        <v>42</v>
      </c>
      <c r="L320" s="219">
        <f t="shared" si="203"/>
        <v>0.29681978798586572</v>
      </c>
      <c r="M320" s="189" t="s">
        <v>599</v>
      </c>
      <c r="N320" s="220">
        <v>43042</v>
      </c>
      <c r="O320" s="57"/>
      <c r="P320" s="16"/>
      <c r="Q320" s="16"/>
      <c r="R320" s="93" t="s">
        <v>753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368">
        <v>128</v>
      </c>
      <c r="B321" s="163">
        <v>43074</v>
      </c>
      <c r="C321" s="163"/>
      <c r="D321" s="164" t="s">
        <v>303</v>
      </c>
      <c r="E321" s="165" t="s">
        <v>623</v>
      </c>
      <c r="F321" s="166">
        <v>172</v>
      </c>
      <c r="G321" s="165"/>
      <c r="H321" s="165">
        <v>155.25</v>
      </c>
      <c r="I321" s="185">
        <v>230</v>
      </c>
      <c r="J321" s="383" t="s">
        <v>3400</v>
      </c>
      <c r="K321" s="133">
        <f t="shared" ref="K321" si="204">H321-F321</f>
        <v>-16.75</v>
      </c>
      <c r="L321" s="134">
        <f t="shared" ref="L321" si="205">K321/F321</f>
        <v>-9.7383720930232565E-2</v>
      </c>
      <c r="M321" s="135" t="s">
        <v>663</v>
      </c>
      <c r="N321" s="136">
        <v>43787</v>
      </c>
      <c r="O321" s="57"/>
      <c r="P321" s="16"/>
      <c r="Q321" s="16"/>
      <c r="R321" s="17" t="s">
        <v>753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369">
        <v>129</v>
      </c>
      <c r="B322" s="186">
        <v>43398</v>
      </c>
      <c r="C322" s="186"/>
      <c r="D322" s="187" t="s">
        <v>104</v>
      </c>
      <c r="E322" s="188" t="s">
        <v>623</v>
      </c>
      <c r="F322" s="190">
        <v>698.5</v>
      </c>
      <c r="G322" s="190"/>
      <c r="H322" s="190">
        <v>850</v>
      </c>
      <c r="I322" s="190">
        <v>890</v>
      </c>
      <c r="J322" s="221" t="s">
        <v>3488</v>
      </c>
      <c r="K322" s="218">
        <f t="shared" si="202"/>
        <v>151.5</v>
      </c>
      <c r="L322" s="219">
        <f t="shared" si="203"/>
        <v>0.21689334287759485</v>
      </c>
      <c r="M322" s="189" t="s">
        <v>599</v>
      </c>
      <c r="N322" s="220">
        <v>43453</v>
      </c>
      <c r="O322" s="57"/>
      <c r="P322" s="16"/>
      <c r="Q322" s="16"/>
      <c r="R322" s="17" t="s">
        <v>751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5">
        <v>130</v>
      </c>
      <c r="B323" s="158">
        <v>42877</v>
      </c>
      <c r="C323" s="158"/>
      <c r="D323" s="159" t="s">
        <v>383</v>
      </c>
      <c r="E323" s="160" t="s">
        <v>623</v>
      </c>
      <c r="F323" s="161">
        <v>127.6</v>
      </c>
      <c r="G323" s="162"/>
      <c r="H323" s="162">
        <v>138</v>
      </c>
      <c r="I323" s="162">
        <v>190</v>
      </c>
      <c r="J323" s="384" t="s">
        <v>3404</v>
      </c>
      <c r="K323" s="182">
        <f t="shared" si="202"/>
        <v>10.400000000000006</v>
      </c>
      <c r="L323" s="183">
        <f t="shared" si="203"/>
        <v>8.1504702194357417E-2</v>
      </c>
      <c r="M323" s="161" t="s">
        <v>599</v>
      </c>
      <c r="N323" s="184">
        <v>43774</v>
      </c>
      <c r="O323" s="57"/>
      <c r="P323" s="16"/>
      <c r="Q323" s="16"/>
      <c r="R323" s="93" t="s">
        <v>753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370">
        <v>131</v>
      </c>
      <c r="B324" s="194">
        <v>43158</v>
      </c>
      <c r="C324" s="194"/>
      <c r="D324" s="191" t="s">
        <v>754</v>
      </c>
      <c r="E324" s="195" t="s">
        <v>623</v>
      </c>
      <c r="F324" s="196">
        <v>317</v>
      </c>
      <c r="G324" s="195"/>
      <c r="H324" s="195"/>
      <c r="I324" s="224">
        <v>398</v>
      </c>
      <c r="J324" s="237" t="s">
        <v>601</v>
      </c>
      <c r="K324" s="193"/>
      <c r="L324" s="192"/>
      <c r="M324" s="223" t="s">
        <v>601</v>
      </c>
      <c r="N324" s="222"/>
      <c r="O324" s="57"/>
      <c r="P324" s="16"/>
      <c r="Q324" s="16"/>
      <c r="R324" s="341" t="s">
        <v>753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368">
        <v>132</v>
      </c>
      <c r="B325" s="163">
        <v>43164</v>
      </c>
      <c r="C325" s="163"/>
      <c r="D325" s="164" t="s">
        <v>135</v>
      </c>
      <c r="E325" s="165" t="s">
        <v>623</v>
      </c>
      <c r="F325" s="166">
        <f>510-14.4</f>
        <v>495.6</v>
      </c>
      <c r="G325" s="165"/>
      <c r="H325" s="165">
        <v>350</v>
      </c>
      <c r="I325" s="185">
        <v>672</v>
      </c>
      <c r="J325" s="383" t="s">
        <v>3461</v>
      </c>
      <c r="K325" s="133">
        <f t="shared" ref="K325" si="206">H325-F325</f>
        <v>-145.60000000000002</v>
      </c>
      <c r="L325" s="134">
        <f t="shared" ref="L325" si="207">K325/F325</f>
        <v>-0.29378531073446329</v>
      </c>
      <c r="M325" s="135" t="s">
        <v>663</v>
      </c>
      <c r="N325" s="136">
        <v>43887</v>
      </c>
      <c r="O325" s="57"/>
      <c r="P325" s="16"/>
      <c r="Q325" s="16"/>
      <c r="R325" s="17" t="s">
        <v>751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368">
        <v>133</v>
      </c>
      <c r="B326" s="163">
        <v>43237</v>
      </c>
      <c r="C326" s="163"/>
      <c r="D326" s="164" t="s">
        <v>489</v>
      </c>
      <c r="E326" s="165" t="s">
        <v>623</v>
      </c>
      <c r="F326" s="166">
        <v>230.3</v>
      </c>
      <c r="G326" s="165"/>
      <c r="H326" s="165">
        <v>102.5</v>
      </c>
      <c r="I326" s="185">
        <v>348</v>
      </c>
      <c r="J326" s="383" t="s">
        <v>3482</v>
      </c>
      <c r="K326" s="133">
        <f t="shared" ref="K326" si="208">H326-F326</f>
        <v>-127.80000000000001</v>
      </c>
      <c r="L326" s="134">
        <f t="shared" ref="L326" si="209">K326/F326</f>
        <v>-0.55492835432045162</v>
      </c>
      <c r="M326" s="135" t="s">
        <v>663</v>
      </c>
      <c r="N326" s="136">
        <v>43896</v>
      </c>
      <c r="O326" s="57"/>
      <c r="P326" s="16"/>
      <c r="Q326" s="16"/>
      <c r="R326" s="343" t="s">
        <v>751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14">
        <v>134</v>
      </c>
      <c r="B327" s="197">
        <v>43258</v>
      </c>
      <c r="C327" s="197"/>
      <c r="D327" s="200" t="s">
        <v>449</v>
      </c>
      <c r="E327" s="198" t="s">
        <v>623</v>
      </c>
      <c r="F327" s="196">
        <f>342.5-5.1</f>
        <v>337.4</v>
      </c>
      <c r="G327" s="198"/>
      <c r="H327" s="198"/>
      <c r="I327" s="225">
        <v>439</v>
      </c>
      <c r="J327" s="237" t="s">
        <v>601</v>
      </c>
      <c r="K327" s="227"/>
      <c r="L327" s="228"/>
      <c r="M327" s="226" t="s">
        <v>601</v>
      </c>
      <c r="N327" s="229"/>
      <c r="O327" s="57"/>
      <c r="P327" s="16"/>
      <c r="Q327" s="16"/>
      <c r="R327" s="341" t="s">
        <v>753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14">
        <v>135</v>
      </c>
      <c r="B328" s="197">
        <v>43285</v>
      </c>
      <c r="C328" s="197"/>
      <c r="D328" s="201" t="s">
        <v>49</v>
      </c>
      <c r="E328" s="198" t="s">
        <v>623</v>
      </c>
      <c r="F328" s="196">
        <f>127.5-5.53</f>
        <v>121.97</v>
      </c>
      <c r="G328" s="198"/>
      <c r="H328" s="198"/>
      <c r="I328" s="225">
        <v>170</v>
      </c>
      <c r="J328" s="237" t="s">
        <v>601</v>
      </c>
      <c r="K328" s="227"/>
      <c r="L328" s="228"/>
      <c r="M328" s="226" t="s">
        <v>601</v>
      </c>
      <c r="N328" s="229"/>
      <c r="O328" s="57"/>
      <c r="P328" s="16"/>
      <c r="Q328" s="16"/>
      <c r="R328" s="17" t="s">
        <v>751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368">
        <v>136</v>
      </c>
      <c r="B329" s="163">
        <v>43294</v>
      </c>
      <c r="C329" s="163"/>
      <c r="D329" s="164" t="s">
        <v>243</v>
      </c>
      <c r="E329" s="165" t="s">
        <v>623</v>
      </c>
      <c r="F329" s="166">
        <v>46.5</v>
      </c>
      <c r="G329" s="165"/>
      <c r="H329" s="165">
        <v>17</v>
      </c>
      <c r="I329" s="185">
        <v>59</v>
      </c>
      <c r="J329" s="383" t="s">
        <v>3460</v>
      </c>
      <c r="K329" s="133">
        <f t="shared" ref="K329" si="210">H329-F329</f>
        <v>-29.5</v>
      </c>
      <c r="L329" s="134">
        <f t="shared" ref="L329" si="211">K329/F329</f>
        <v>-0.63440860215053763</v>
      </c>
      <c r="M329" s="135" t="s">
        <v>663</v>
      </c>
      <c r="N329" s="136">
        <v>43887</v>
      </c>
      <c r="O329" s="57"/>
      <c r="P329" s="16"/>
      <c r="Q329" s="16"/>
      <c r="R329" s="17" t="s">
        <v>751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370">
        <v>137</v>
      </c>
      <c r="B330" s="194">
        <v>43396</v>
      </c>
      <c r="C330" s="194"/>
      <c r="D330" s="201" t="s">
        <v>425</v>
      </c>
      <c r="E330" s="198" t="s">
        <v>623</v>
      </c>
      <c r="F330" s="199">
        <v>156.5</v>
      </c>
      <c r="G330" s="198"/>
      <c r="H330" s="198"/>
      <c r="I330" s="225">
        <v>191</v>
      </c>
      <c r="J330" s="237" t="s">
        <v>601</v>
      </c>
      <c r="K330" s="227"/>
      <c r="L330" s="228"/>
      <c r="M330" s="226" t="s">
        <v>601</v>
      </c>
      <c r="N330" s="229"/>
      <c r="O330" s="57"/>
      <c r="P330" s="16"/>
      <c r="Q330" s="16"/>
      <c r="R330" s="17" t="s">
        <v>751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370">
        <v>138</v>
      </c>
      <c r="B331" s="194">
        <v>43439</v>
      </c>
      <c r="C331" s="194"/>
      <c r="D331" s="201" t="s">
        <v>330</v>
      </c>
      <c r="E331" s="198" t="s">
        <v>623</v>
      </c>
      <c r="F331" s="199">
        <v>259.5</v>
      </c>
      <c r="G331" s="198"/>
      <c r="H331" s="198"/>
      <c r="I331" s="225">
        <v>321</v>
      </c>
      <c r="J331" s="237" t="s">
        <v>601</v>
      </c>
      <c r="K331" s="227"/>
      <c r="L331" s="228"/>
      <c r="M331" s="226" t="s">
        <v>601</v>
      </c>
      <c r="N331" s="229"/>
      <c r="O331" s="16"/>
      <c r="P331" s="16"/>
      <c r="Q331" s="16"/>
      <c r="R331" s="17" t="s">
        <v>751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368">
        <v>139</v>
      </c>
      <c r="B332" s="163">
        <v>43439</v>
      </c>
      <c r="C332" s="163"/>
      <c r="D332" s="164" t="s">
        <v>775</v>
      </c>
      <c r="E332" s="165" t="s">
        <v>623</v>
      </c>
      <c r="F332" s="165">
        <v>715</v>
      </c>
      <c r="G332" s="165"/>
      <c r="H332" s="165">
        <v>445</v>
      </c>
      <c r="I332" s="185">
        <v>840</v>
      </c>
      <c r="J332" s="137" t="s">
        <v>2994</v>
      </c>
      <c r="K332" s="133">
        <f t="shared" ref="K332:K335" si="212">H332-F332</f>
        <v>-270</v>
      </c>
      <c r="L332" s="134">
        <f t="shared" ref="L332:L335" si="213">K332/F332</f>
        <v>-0.3776223776223776</v>
      </c>
      <c r="M332" s="135" t="s">
        <v>663</v>
      </c>
      <c r="N332" s="136">
        <v>43800</v>
      </c>
      <c r="O332" s="57"/>
      <c r="P332" s="16"/>
      <c r="Q332" s="16"/>
      <c r="R332" s="17" t="s">
        <v>751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05">
        <v>140</v>
      </c>
      <c r="B333" s="206">
        <v>43469</v>
      </c>
      <c r="C333" s="206"/>
      <c r="D333" s="154" t="s">
        <v>145</v>
      </c>
      <c r="E333" s="207" t="s">
        <v>623</v>
      </c>
      <c r="F333" s="207">
        <v>875</v>
      </c>
      <c r="G333" s="207"/>
      <c r="H333" s="207">
        <v>1165</v>
      </c>
      <c r="I333" s="231">
        <v>1185</v>
      </c>
      <c r="J333" s="140" t="s">
        <v>3489</v>
      </c>
      <c r="K333" s="127">
        <f t="shared" si="212"/>
        <v>290</v>
      </c>
      <c r="L333" s="128">
        <f t="shared" si="213"/>
        <v>0.33142857142857141</v>
      </c>
      <c r="M333" s="129" t="s">
        <v>599</v>
      </c>
      <c r="N333" s="361">
        <v>43847</v>
      </c>
      <c r="O333" s="57"/>
      <c r="P333" s="16"/>
      <c r="Q333" s="16"/>
      <c r="R333" s="343" t="s">
        <v>751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05">
        <v>141</v>
      </c>
      <c r="B334" s="206">
        <v>43559</v>
      </c>
      <c r="C334" s="206"/>
      <c r="D334" s="400" t="s">
        <v>345</v>
      </c>
      <c r="E334" s="207" t="s">
        <v>623</v>
      </c>
      <c r="F334" s="207">
        <f>387-14.63</f>
        <v>372.37</v>
      </c>
      <c r="G334" s="207"/>
      <c r="H334" s="207">
        <v>490</v>
      </c>
      <c r="I334" s="231">
        <v>490</v>
      </c>
      <c r="J334" s="140" t="s">
        <v>682</v>
      </c>
      <c r="K334" s="127">
        <f t="shared" si="212"/>
        <v>117.63</v>
      </c>
      <c r="L334" s="128">
        <f t="shared" si="213"/>
        <v>0.31589548030185027</v>
      </c>
      <c r="M334" s="129" t="s">
        <v>599</v>
      </c>
      <c r="N334" s="361">
        <v>43850</v>
      </c>
      <c r="O334" s="57"/>
      <c r="P334" s="16"/>
      <c r="Q334" s="16"/>
      <c r="R334" s="343" t="s">
        <v>751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368">
        <v>142</v>
      </c>
      <c r="B335" s="163">
        <v>43578</v>
      </c>
      <c r="C335" s="163"/>
      <c r="D335" s="164" t="s">
        <v>776</v>
      </c>
      <c r="E335" s="165" t="s">
        <v>600</v>
      </c>
      <c r="F335" s="165">
        <v>220</v>
      </c>
      <c r="G335" s="165"/>
      <c r="H335" s="165">
        <v>127.5</v>
      </c>
      <c r="I335" s="185">
        <v>284</v>
      </c>
      <c r="J335" s="383" t="s">
        <v>3483</v>
      </c>
      <c r="K335" s="133">
        <f t="shared" si="212"/>
        <v>-92.5</v>
      </c>
      <c r="L335" s="134">
        <f t="shared" si="213"/>
        <v>-0.42045454545454547</v>
      </c>
      <c r="M335" s="135" t="s">
        <v>663</v>
      </c>
      <c r="N335" s="136">
        <v>43896</v>
      </c>
      <c r="O335" s="57"/>
      <c r="P335" s="16"/>
      <c r="Q335" s="16"/>
      <c r="R335" s="17" t="s">
        <v>751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05">
        <v>143</v>
      </c>
      <c r="B336" s="206">
        <v>43622</v>
      </c>
      <c r="C336" s="206"/>
      <c r="D336" s="400" t="s">
        <v>496</v>
      </c>
      <c r="E336" s="207" t="s">
        <v>600</v>
      </c>
      <c r="F336" s="207">
        <v>332.8</v>
      </c>
      <c r="G336" s="207"/>
      <c r="H336" s="207">
        <v>405</v>
      </c>
      <c r="I336" s="231">
        <v>419</v>
      </c>
      <c r="J336" s="140" t="s">
        <v>3490</v>
      </c>
      <c r="K336" s="127">
        <f t="shared" ref="K336" si="214">H336-F336</f>
        <v>72.199999999999989</v>
      </c>
      <c r="L336" s="128">
        <f t="shared" ref="L336" si="215">K336/F336</f>
        <v>0.21694711538461534</v>
      </c>
      <c r="M336" s="129" t="s">
        <v>599</v>
      </c>
      <c r="N336" s="361">
        <v>43860</v>
      </c>
      <c r="O336" s="57"/>
      <c r="P336" s="16"/>
      <c r="Q336" s="16"/>
      <c r="R336" s="17" t="s">
        <v>753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143">
        <v>144</v>
      </c>
      <c r="B337" s="142">
        <v>43641</v>
      </c>
      <c r="C337" s="142"/>
      <c r="D337" s="143" t="s">
        <v>139</v>
      </c>
      <c r="E337" s="144" t="s">
        <v>623</v>
      </c>
      <c r="F337" s="145">
        <v>386</v>
      </c>
      <c r="G337" s="146"/>
      <c r="H337" s="146">
        <v>395</v>
      </c>
      <c r="I337" s="146">
        <v>452</v>
      </c>
      <c r="J337" s="169" t="s">
        <v>3405</v>
      </c>
      <c r="K337" s="170">
        <f t="shared" ref="K337" si="216">H337-F337</f>
        <v>9</v>
      </c>
      <c r="L337" s="171">
        <f t="shared" ref="L337" si="217">K337/F337</f>
        <v>2.3316062176165803E-2</v>
      </c>
      <c r="M337" s="172" t="s">
        <v>708</v>
      </c>
      <c r="N337" s="173">
        <v>43868</v>
      </c>
      <c r="O337" s="16"/>
      <c r="P337" s="16"/>
      <c r="Q337" s="16"/>
      <c r="R337" s="17" t="s">
        <v>753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371">
        <v>145</v>
      </c>
      <c r="B338" s="194">
        <v>43707</v>
      </c>
      <c r="C338" s="194"/>
      <c r="D338" s="201" t="s">
        <v>260</v>
      </c>
      <c r="E338" s="198" t="s">
        <v>623</v>
      </c>
      <c r="F338" s="198" t="s">
        <v>755</v>
      </c>
      <c r="G338" s="198"/>
      <c r="H338" s="198"/>
      <c r="I338" s="225">
        <v>190</v>
      </c>
      <c r="J338" s="237" t="s">
        <v>601</v>
      </c>
      <c r="K338" s="227"/>
      <c r="L338" s="228"/>
      <c r="M338" s="357" t="s">
        <v>601</v>
      </c>
      <c r="N338" s="229"/>
      <c r="O338" s="16"/>
      <c r="P338" s="16"/>
      <c r="Q338" s="16"/>
      <c r="R338" s="343" t="s">
        <v>751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05">
        <v>146</v>
      </c>
      <c r="B339" s="206">
        <v>43731</v>
      </c>
      <c r="C339" s="206"/>
      <c r="D339" s="154" t="s">
        <v>440</v>
      </c>
      <c r="E339" s="207" t="s">
        <v>623</v>
      </c>
      <c r="F339" s="207">
        <v>235</v>
      </c>
      <c r="G339" s="207"/>
      <c r="H339" s="207">
        <v>295</v>
      </c>
      <c r="I339" s="231">
        <v>296</v>
      </c>
      <c r="J339" s="140" t="s">
        <v>3147</v>
      </c>
      <c r="K339" s="127">
        <f t="shared" ref="K339" si="218">H339-F339</f>
        <v>60</v>
      </c>
      <c r="L339" s="128">
        <f t="shared" ref="L339" si="219">K339/F339</f>
        <v>0.25531914893617019</v>
      </c>
      <c r="M339" s="129" t="s">
        <v>599</v>
      </c>
      <c r="N339" s="361">
        <v>43844</v>
      </c>
      <c r="O339" s="57"/>
      <c r="P339" s="16"/>
      <c r="Q339" s="16"/>
      <c r="R339" s="17" t="s">
        <v>753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05">
        <v>147</v>
      </c>
      <c r="B340" s="206">
        <v>43752</v>
      </c>
      <c r="C340" s="206"/>
      <c r="D340" s="154" t="s">
        <v>2977</v>
      </c>
      <c r="E340" s="207" t="s">
        <v>623</v>
      </c>
      <c r="F340" s="207">
        <v>277.5</v>
      </c>
      <c r="G340" s="207"/>
      <c r="H340" s="207">
        <v>333</v>
      </c>
      <c r="I340" s="231">
        <v>333</v>
      </c>
      <c r="J340" s="140" t="s">
        <v>3148</v>
      </c>
      <c r="K340" s="127">
        <f t="shared" ref="K340" si="220">H340-F340</f>
        <v>55.5</v>
      </c>
      <c r="L340" s="128">
        <f t="shared" ref="L340" si="221">K340/F340</f>
        <v>0.2</v>
      </c>
      <c r="M340" s="129" t="s">
        <v>599</v>
      </c>
      <c r="N340" s="361">
        <v>43846</v>
      </c>
      <c r="O340" s="57"/>
      <c r="P340" s="16"/>
      <c r="Q340" s="16"/>
      <c r="R340" s="343" t="s">
        <v>751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05">
        <v>148</v>
      </c>
      <c r="B341" s="206">
        <v>43752</v>
      </c>
      <c r="C341" s="206"/>
      <c r="D341" s="154" t="s">
        <v>2976</v>
      </c>
      <c r="E341" s="207" t="s">
        <v>623</v>
      </c>
      <c r="F341" s="207">
        <v>930</v>
      </c>
      <c r="G341" s="207"/>
      <c r="H341" s="207">
        <v>1165</v>
      </c>
      <c r="I341" s="231">
        <v>1200</v>
      </c>
      <c r="J341" s="140" t="s">
        <v>3150</v>
      </c>
      <c r="K341" s="127">
        <f t="shared" ref="K341" si="222">H341-F341</f>
        <v>235</v>
      </c>
      <c r="L341" s="128">
        <f t="shared" ref="L341" si="223">K341/F341</f>
        <v>0.25268817204301075</v>
      </c>
      <c r="M341" s="129" t="s">
        <v>599</v>
      </c>
      <c r="N341" s="361">
        <v>43847</v>
      </c>
      <c r="O341" s="57"/>
      <c r="P341" s="16"/>
      <c r="Q341" s="16"/>
      <c r="R341" s="343" t="s">
        <v>753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370">
        <v>149</v>
      </c>
      <c r="B342" s="346">
        <v>43753</v>
      </c>
      <c r="C342" s="211"/>
      <c r="D342" s="372" t="s">
        <v>2975</v>
      </c>
      <c r="E342" s="349" t="s">
        <v>623</v>
      </c>
      <c r="F342" s="352">
        <v>111</v>
      </c>
      <c r="G342" s="349"/>
      <c r="H342" s="349"/>
      <c r="I342" s="355">
        <v>141</v>
      </c>
      <c r="J342" s="237" t="s">
        <v>601</v>
      </c>
      <c r="K342" s="237"/>
      <c r="L342" s="122"/>
      <c r="M342" s="360" t="s">
        <v>601</v>
      </c>
      <c r="N342" s="239"/>
      <c r="O342" s="16"/>
      <c r="P342" s="16"/>
      <c r="Q342" s="16"/>
      <c r="R342" s="343" t="s">
        <v>753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05">
        <v>150</v>
      </c>
      <c r="B343" s="206">
        <v>43753</v>
      </c>
      <c r="C343" s="206"/>
      <c r="D343" s="154" t="s">
        <v>2974</v>
      </c>
      <c r="E343" s="207" t="s">
        <v>623</v>
      </c>
      <c r="F343" s="208">
        <v>296</v>
      </c>
      <c r="G343" s="207"/>
      <c r="H343" s="207">
        <v>370</v>
      </c>
      <c r="I343" s="231">
        <v>370</v>
      </c>
      <c r="J343" s="140" t="s">
        <v>682</v>
      </c>
      <c r="K343" s="127">
        <f t="shared" ref="K343" si="224">H343-F343</f>
        <v>74</v>
      </c>
      <c r="L343" s="128">
        <f t="shared" ref="L343" si="225">K343/F343</f>
        <v>0.25</v>
      </c>
      <c r="M343" s="129" t="s">
        <v>599</v>
      </c>
      <c r="N343" s="361">
        <v>43853</v>
      </c>
      <c r="O343" s="57"/>
      <c r="P343" s="16"/>
      <c r="Q343" s="16"/>
      <c r="R343" s="343" t="s">
        <v>753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371">
        <v>151</v>
      </c>
      <c r="B344" s="210">
        <v>43754</v>
      </c>
      <c r="C344" s="210"/>
      <c r="D344" s="191" t="s">
        <v>2973</v>
      </c>
      <c r="E344" s="348" t="s">
        <v>623</v>
      </c>
      <c r="F344" s="351" t="s">
        <v>2939</v>
      </c>
      <c r="G344" s="348"/>
      <c r="H344" s="348"/>
      <c r="I344" s="354">
        <v>344</v>
      </c>
      <c r="J344" s="237" t="s">
        <v>601</v>
      </c>
      <c r="K344" s="240"/>
      <c r="L344" s="359"/>
      <c r="M344" s="342" t="s">
        <v>601</v>
      </c>
      <c r="N344" s="362"/>
      <c r="O344" s="16"/>
      <c r="P344" s="16"/>
      <c r="Q344" s="16"/>
      <c r="R344" s="343" t="s">
        <v>753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345">
        <v>152</v>
      </c>
      <c r="B345" s="211">
        <v>43832</v>
      </c>
      <c r="C345" s="211"/>
      <c r="D345" s="215" t="s">
        <v>2253</v>
      </c>
      <c r="E345" s="212" t="s">
        <v>623</v>
      </c>
      <c r="F345" s="213" t="s">
        <v>3135</v>
      </c>
      <c r="G345" s="212"/>
      <c r="H345" s="212"/>
      <c r="I345" s="236">
        <v>590</v>
      </c>
      <c r="J345" s="237" t="s">
        <v>601</v>
      </c>
      <c r="K345" s="237"/>
      <c r="L345" s="122"/>
      <c r="M345" s="342" t="s">
        <v>601</v>
      </c>
      <c r="N345" s="239"/>
      <c r="O345" s="16"/>
      <c r="P345" s="16"/>
      <c r="Q345" s="16"/>
      <c r="R345" s="343" t="s">
        <v>753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05">
        <v>153</v>
      </c>
      <c r="B346" s="206">
        <v>43966</v>
      </c>
      <c r="C346" s="206"/>
      <c r="D346" s="154" t="s">
        <v>65</v>
      </c>
      <c r="E346" s="207" t="s">
        <v>623</v>
      </c>
      <c r="F346" s="208">
        <v>67.5</v>
      </c>
      <c r="G346" s="207"/>
      <c r="H346" s="207">
        <v>86</v>
      </c>
      <c r="I346" s="231">
        <v>86</v>
      </c>
      <c r="J346" s="140" t="s">
        <v>3628</v>
      </c>
      <c r="K346" s="127">
        <f t="shared" ref="K346" si="226">H346-F346</f>
        <v>18.5</v>
      </c>
      <c r="L346" s="128">
        <f t="shared" ref="L346" si="227">K346/F346</f>
        <v>0.27407407407407408</v>
      </c>
      <c r="M346" s="129" t="s">
        <v>599</v>
      </c>
      <c r="N346" s="361">
        <v>44008</v>
      </c>
      <c r="O346" s="57"/>
      <c r="P346" s="16"/>
      <c r="Q346" s="16"/>
      <c r="R346" s="343" t="s">
        <v>753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209">
        <v>154</v>
      </c>
      <c r="B347" s="211">
        <v>44035</v>
      </c>
      <c r="C347" s="211"/>
      <c r="D347" s="215" t="s">
        <v>495</v>
      </c>
      <c r="E347" s="212" t="s">
        <v>623</v>
      </c>
      <c r="F347" s="213" t="s">
        <v>3631</v>
      </c>
      <c r="G347" s="212"/>
      <c r="H347" s="212"/>
      <c r="I347" s="236">
        <v>296</v>
      </c>
      <c r="J347" s="237" t="s">
        <v>601</v>
      </c>
      <c r="K347" s="237"/>
      <c r="L347" s="122"/>
      <c r="M347" s="238"/>
      <c r="N347" s="239"/>
      <c r="O347" s="16"/>
      <c r="P347" s="16"/>
      <c r="Q347" s="16"/>
      <c r="R347" s="343" t="s">
        <v>753</v>
      </c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209">
        <v>155</v>
      </c>
      <c r="B348" s="211">
        <v>44092</v>
      </c>
      <c r="C348" s="211"/>
      <c r="D348" s="215" t="s">
        <v>416</v>
      </c>
      <c r="E348" s="212" t="s">
        <v>623</v>
      </c>
      <c r="F348" s="213" t="s">
        <v>3636</v>
      </c>
      <c r="G348" s="212"/>
      <c r="H348" s="212"/>
      <c r="I348" s="236">
        <v>248</v>
      </c>
      <c r="J348" s="237" t="s">
        <v>601</v>
      </c>
      <c r="K348" s="237"/>
      <c r="L348" s="122"/>
      <c r="M348" s="238"/>
      <c r="N348" s="239"/>
      <c r="O348" s="16"/>
      <c r="P348" s="16"/>
      <c r="Q348" s="16"/>
      <c r="R348" s="343" t="s">
        <v>753</v>
      </c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369">
        <v>156</v>
      </c>
      <c r="B349" s="186">
        <v>44140</v>
      </c>
      <c r="C349" s="186"/>
      <c r="D349" s="187" t="s">
        <v>416</v>
      </c>
      <c r="E349" s="188" t="s">
        <v>623</v>
      </c>
      <c r="F349" s="190">
        <v>182.5</v>
      </c>
      <c r="G349" s="190"/>
      <c r="H349" s="190">
        <v>221</v>
      </c>
      <c r="I349" s="190">
        <v>248</v>
      </c>
      <c r="J349" s="506" t="s">
        <v>3657</v>
      </c>
      <c r="K349" s="218">
        <f t="shared" ref="K349" si="228">H349-F349</f>
        <v>38.5</v>
      </c>
      <c r="L349" s="219">
        <f t="shared" ref="L349" si="229">K349/F349</f>
        <v>0.21095890410958903</v>
      </c>
      <c r="M349" s="189" t="s">
        <v>599</v>
      </c>
      <c r="N349" s="220">
        <v>44167</v>
      </c>
      <c r="O349" s="16"/>
      <c r="P349" s="16"/>
      <c r="Q349" s="16"/>
      <c r="R349" s="343" t="s">
        <v>753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209">
        <v>157</v>
      </c>
      <c r="B350" s="211">
        <v>44140</v>
      </c>
      <c r="C350" s="211"/>
      <c r="D350" s="215" t="s">
        <v>330</v>
      </c>
      <c r="E350" s="212" t="s">
        <v>623</v>
      </c>
      <c r="F350" s="213" t="s">
        <v>3637</v>
      </c>
      <c r="G350" s="212"/>
      <c r="H350" s="212"/>
      <c r="I350" s="236">
        <v>320</v>
      </c>
      <c r="J350" s="237" t="s">
        <v>601</v>
      </c>
      <c r="K350" s="237"/>
      <c r="L350" s="122"/>
      <c r="M350" s="238"/>
      <c r="N350" s="239"/>
      <c r="O350" s="16"/>
      <c r="P350" s="16"/>
      <c r="Q350" s="16"/>
      <c r="R350" s="343" t="s">
        <v>753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209">
        <v>158</v>
      </c>
      <c r="B351" s="211">
        <v>44140</v>
      </c>
      <c r="C351" s="211"/>
      <c r="D351" s="215" t="s">
        <v>491</v>
      </c>
      <c r="E351" s="212" t="s">
        <v>623</v>
      </c>
      <c r="F351" s="213" t="s">
        <v>3638</v>
      </c>
      <c r="G351" s="212"/>
      <c r="H351" s="212"/>
      <c r="I351" s="236">
        <v>1093</v>
      </c>
      <c r="J351" s="237" t="s">
        <v>601</v>
      </c>
      <c r="K351" s="237"/>
      <c r="L351" s="122"/>
      <c r="M351" s="238"/>
      <c r="N351" s="239"/>
      <c r="O351" s="16"/>
      <c r="P351" s="16"/>
      <c r="Q351" s="16"/>
      <c r="R351" s="343" t="s">
        <v>753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09">
        <v>159</v>
      </c>
      <c r="B352" s="211">
        <v>44140</v>
      </c>
      <c r="C352" s="211"/>
      <c r="D352" s="215" t="s">
        <v>345</v>
      </c>
      <c r="E352" s="212" t="s">
        <v>623</v>
      </c>
      <c r="F352" s="213" t="s">
        <v>3639</v>
      </c>
      <c r="G352" s="212"/>
      <c r="H352" s="212"/>
      <c r="I352" s="236">
        <v>406</v>
      </c>
      <c r="J352" s="237" t="s">
        <v>601</v>
      </c>
      <c r="K352" s="237"/>
      <c r="L352" s="122"/>
      <c r="M352" s="238"/>
      <c r="N352" s="239"/>
      <c r="O352" s="16"/>
      <c r="P352" s="16"/>
      <c r="Q352" s="16"/>
      <c r="R352" s="343" t="s">
        <v>753</v>
      </c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09">
        <v>160</v>
      </c>
      <c r="B353" s="211">
        <v>44141</v>
      </c>
      <c r="C353" s="211"/>
      <c r="D353" s="215" t="s">
        <v>495</v>
      </c>
      <c r="E353" s="212" t="s">
        <v>623</v>
      </c>
      <c r="F353" s="213" t="s">
        <v>3640</v>
      </c>
      <c r="G353" s="212"/>
      <c r="H353" s="212"/>
      <c r="I353" s="236">
        <v>290</v>
      </c>
      <c r="J353" s="237" t="s">
        <v>601</v>
      </c>
      <c r="K353" s="237"/>
      <c r="L353" s="122"/>
      <c r="M353" s="238"/>
      <c r="N353" s="239"/>
      <c r="O353" s="16"/>
      <c r="P353" s="16"/>
      <c r="Q353" s="16"/>
      <c r="R353" s="343" t="s">
        <v>753</v>
      </c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209"/>
      <c r="B354" s="211">
        <v>44187</v>
      </c>
      <c r="C354" s="211"/>
      <c r="D354" s="215" t="s">
        <v>1975</v>
      </c>
      <c r="E354" s="212" t="s">
        <v>623</v>
      </c>
      <c r="F354" s="643" t="s">
        <v>3799</v>
      </c>
      <c r="G354" s="212"/>
      <c r="H354" s="212"/>
      <c r="I354" s="236">
        <v>239</v>
      </c>
      <c r="J354" s="644" t="s">
        <v>601</v>
      </c>
      <c r="K354" s="237"/>
      <c r="L354" s="122"/>
      <c r="M354" s="238"/>
      <c r="N354" s="239"/>
      <c r="O354" s="16"/>
      <c r="P354" s="16"/>
      <c r="Q354" s="16"/>
      <c r="R354" s="343"/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209"/>
      <c r="B355" s="211"/>
      <c r="C355" s="211"/>
      <c r="D355" s="215"/>
      <c r="E355" s="212"/>
      <c r="F355" s="213"/>
      <c r="G355" s="212"/>
      <c r="H355" s="212"/>
      <c r="I355" s="236"/>
      <c r="J355" s="237"/>
      <c r="K355" s="237"/>
      <c r="L355" s="122"/>
      <c r="M355" s="238"/>
      <c r="N355" s="239"/>
      <c r="O355" s="16"/>
      <c r="P355" s="16"/>
      <c r="R355" s="343"/>
    </row>
    <row r="356" spans="1:26">
      <c r="A356" s="209"/>
      <c r="B356" s="211"/>
      <c r="C356" s="211"/>
      <c r="D356" s="215"/>
      <c r="E356" s="212"/>
      <c r="F356" s="213"/>
      <c r="G356" s="212"/>
      <c r="H356" s="212"/>
      <c r="I356" s="236"/>
      <c r="J356" s="237"/>
      <c r="K356" s="237"/>
      <c r="L356" s="122"/>
      <c r="M356" s="238"/>
      <c r="N356" s="239"/>
      <c r="O356" s="16"/>
      <c r="R356" s="241"/>
    </row>
    <row r="357" spans="1:26">
      <c r="A357" s="209"/>
      <c r="B357" s="211"/>
      <c r="C357" s="211"/>
      <c r="D357" s="215"/>
      <c r="E357" s="212"/>
      <c r="F357" s="213"/>
      <c r="G357" s="212"/>
      <c r="H357" s="212"/>
      <c r="I357" s="236"/>
      <c r="J357" s="237"/>
      <c r="K357" s="237"/>
      <c r="L357" s="122"/>
      <c r="M357" s="238"/>
      <c r="N357" s="239"/>
      <c r="O357" s="16"/>
      <c r="R357" s="241"/>
    </row>
    <row r="358" spans="1:26">
      <c r="A358" s="209"/>
      <c r="B358" s="211"/>
      <c r="C358" s="211"/>
      <c r="D358" s="215"/>
      <c r="E358" s="212"/>
      <c r="F358" s="213"/>
      <c r="G358" s="212"/>
      <c r="H358" s="212"/>
      <c r="I358" s="236"/>
      <c r="J358" s="237"/>
      <c r="K358" s="237"/>
      <c r="L358" s="122"/>
      <c r="M358" s="238"/>
      <c r="N358" s="239"/>
      <c r="O358" s="16"/>
      <c r="R358" s="241"/>
    </row>
    <row r="359" spans="1:26">
      <c r="A359" s="209"/>
      <c r="B359" s="199" t="s">
        <v>2980</v>
      </c>
      <c r="O359" s="16"/>
      <c r="R359" s="241"/>
    </row>
    <row r="360" spans="1:26">
      <c r="R360" s="241"/>
    </row>
    <row r="361" spans="1:26">
      <c r="R361" s="241"/>
    </row>
    <row r="362" spans="1:26">
      <c r="R362" s="241"/>
    </row>
    <row r="363" spans="1:26">
      <c r="R363" s="241"/>
    </row>
    <row r="364" spans="1:26">
      <c r="R364" s="241"/>
    </row>
    <row r="365" spans="1:26">
      <c r="R365" s="241"/>
    </row>
    <row r="366" spans="1:26">
      <c r="R366" s="241"/>
    </row>
    <row r="376" spans="1:6">
      <c r="A376" s="216"/>
    </row>
    <row r="377" spans="1:6">
      <c r="A377" s="216"/>
      <c r="F377" s="658"/>
    </row>
    <row r="378" spans="1:6">
      <c r="A378" s="212"/>
    </row>
  </sheetData>
  <autoFilter ref="R1:R374"/>
  <mergeCells count="28">
    <mergeCell ref="M147:M148"/>
    <mergeCell ref="N147:N148"/>
    <mergeCell ref="O147:O148"/>
    <mergeCell ref="P147:P148"/>
    <mergeCell ref="O102:O103"/>
    <mergeCell ref="P102:P103"/>
    <mergeCell ref="P83:P84"/>
    <mergeCell ref="A102:A103"/>
    <mergeCell ref="B102:B103"/>
    <mergeCell ref="J102:J103"/>
    <mergeCell ref="M102:M103"/>
    <mergeCell ref="N102:N103"/>
    <mergeCell ref="A83:A84"/>
    <mergeCell ref="B83:B84"/>
    <mergeCell ref="J83:J84"/>
    <mergeCell ref="M83:M84"/>
    <mergeCell ref="N83:N84"/>
    <mergeCell ref="G83:G84"/>
    <mergeCell ref="I83:I84"/>
    <mergeCell ref="G102:G103"/>
    <mergeCell ref="I102:I103"/>
    <mergeCell ref="O83:O84"/>
    <mergeCell ref="A150:A151"/>
    <mergeCell ref="B150:B151"/>
    <mergeCell ref="J150:J151"/>
    <mergeCell ref="B147:B148"/>
    <mergeCell ref="A147:A148"/>
    <mergeCell ref="J147:J14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2020-12-28T02:31:35Z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