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F&amp;O)'!$R$1:$R$276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6"/>
  <c r="K66"/>
  <c r="M66" s="1"/>
  <c r="L36"/>
  <c r="K36"/>
  <c r="M36" s="1"/>
  <c r="L34"/>
  <c r="L33"/>
  <c r="P15"/>
  <c r="P16"/>
  <c r="P12"/>
  <c r="K34"/>
  <c r="K33"/>
  <c r="K65"/>
  <c r="M65" s="1"/>
  <c r="L30"/>
  <c r="K30"/>
  <c r="K62"/>
  <c r="M62" s="1"/>
  <c r="L31"/>
  <c r="K31"/>
  <c r="K64"/>
  <c r="K63"/>
  <c r="K60"/>
  <c r="M60" s="1"/>
  <c r="K13"/>
  <c r="L13"/>
  <c r="L17"/>
  <c r="K17"/>
  <c r="L16"/>
  <c r="K16"/>
  <c r="L12"/>
  <c r="K12"/>
  <c r="K255"/>
  <c r="L255" s="1"/>
  <c r="K245"/>
  <c r="L245" s="1"/>
  <c r="P10"/>
  <c r="M33" l="1"/>
  <c r="M34"/>
  <c r="M30"/>
  <c r="M31"/>
  <c r="M17"/>
  <c r="M13"/>
  <c r="M12"/>
  <c r="M16"/>
  <c r="P14"/>
  <c r="P11"/>
  <c r="K261" l="1"/>
  <c r="L261" s="1"/>
  <c r="L48" l="1"/>
  <c r="K48"/>
  <c r="M48" l="1"/>
  <c r="K262" l="1"/>
  <c r="L262" s="1"/>
  <c r="K259" l="1"/>
  <c r="L259" s="1"/>
  <c r="K238"/>
  <c r="L238" s="1"/>
  <c r="K258"/>
  <c r="L258" s="1"/>
  <c r="K257"/>
  <c r="L257" s="1"/>
  <c r="K256"/>
  <c r="L256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3"/>
  <c r="L243" s="1"/>
  <c r="K242"/>
  <c r="L242" s="1"/>
  <c r="K241"/>
  <c r="L241" s="1"/>
  <c r="K240"/>
  <c r="L240" s="1"/>
  <c r="K239"/>
  <c r="L239" s="1"/>
  <c r="K237"/>
  <c r="L237" s="1"/>
  <c r="K236"/>
  <c r="L236" s="1"/>
  <c r="K235"/>
  <c r="L235" s="1"/>
  <c r="F234"/>
  <c r="K234" s="1"/>
  <c r="L234" s="1"/>
  <c r="K233"/>
  <c r="L233" s="1"/>
  <c r="K232"/>
  <c r="L232" s="1"/>
  <c r="K231"/>
  <c r="L231" s="1"/>
  <c r="K230"/>
  <c r="L230" s="1"/>
  <c r="K229"/>
  <c r="L229" s="1"/>
  <c r="F228"/>
  <c r="K228" s="1"/>
  <c r="L228" s="1"/>
  <c r="F227"/>
  <c r="K227" s="1"/>
  <c r="L227" s="1"/>
  <c r="K226"/>
  <c r="L226" s="1"/>
  <c r="F225"/>
  <c r="K225" s="1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09"/>
  <c r="L209" s="1"/>
  <c r="K207"/>
  <c r="L207" s="1"/>
  <c r="K206"/>
  <c r="L206" s="1"/>
  <c r="F205"/>
  <c r="K205" s="1"/>
  <c r="L205" s="1"/>
  <c r="K204"/>
  <c r="L204" s="1"/>
  <c r="K201"/>
  <c r="L201" s="1"/>
  <c r="K200"/>
  <c r="L200" s="1"/>
  <c r="K199"/>
  <c r="L199" s="1"/>
  <c r="K196"/>
  <c r="L196" s="1"/>
  <c r="K195"/>
  <c r="L195" s="1"/>
  <c r="K194"/>
  <c r="L194" s="1"/>
  <c r="K193"/>
  <c r="L193" s="1"/>
  <c r="K192"/>
  <c r="L192" s="1"/>
  <c r="K191"/>
  <c r="L191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79"/>
  <c r="L179" s="1"/>
  <c r="K177"/>
  <c r="L177" s="1"/>
  <c r="K175"/>
  <c r="L175" s="1"/>
  <c r="K173"/>
  <c r="L173" s="1"/>
  <c r="K172"/>
  <c r="L172" s="1"/>
  <c r="K171"/>
  <c r="L171" s="1"/>
  <c r="K169"/>
  <c r="L169" s="1"/>
  <c r="K168"/>
  <c r="L168" s="1"/>
  <c r="K167"/>
  <c r="L167" s="1"/>
  <c r="K166"/>
  <c r="K165"/>
  <c r="L165" s="1"/>
  <c r="K164"/>
  <c r="L164" s="1"/>
  <c r="K162"/>
  <c r="L162" s="1"/>
  <c r="K161"/>
  <c r="L161" s="1"/>
  <c r="K160"/>
  <c r="L160" s="1"/>
  <c r="K159"/>
  <c r="L159" s="1"/>
  <c r="K158"/>
  <c r="L158" s="1"/>
  <c r="F157"/>
  <c r="K157" s="1"/>
  <c r="L157" s="1"/>
  <c r="H156"/>
  <c r="K156" s="1"/>
  <c r="L156" s="1"/>
  <c r="K153"/>
  <c r="L153" s="1"/>
  <c r="K152"/>
  <c r="L152" s="1"/>
  <c r="K151"/>
  <c r="L151" s="1"/>
  <c r="K150"/>
  <c r="L150" s="1"/>
  <c r="K149"/>
  <c r="L149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H122"/>
  <c r="K122" s="1"/>
  <c r="L122" s="1"/>
  <c r="F121"/>
  <c r="K121" s="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M7"/>
  <c r="D7" i="5"/>
  <c r="K6" i="4"/>
  <c r="K6" i="3"/>
  <c r="L6" i="2"/>
</calcChain>
</file>

<file path=xl/sharedStrings.xml><?xml version="1.0" encoding="utf-8"?>
<sst xmlns="http://schemas.openxmlformats.org/spreadsheetml/2006/main" count="3295" uniqueCount="1153">
  <si>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</si>
  <si>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</si>
  <si>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</si>
  <si>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</si>
  <si>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</si>
  <si>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</si>
  <si>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</si>
  <si>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</si>
  <si>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</si>
  <si>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</si>
  <si>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</si>
  <si>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</si>
  <si>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</si>
  <si>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</si>
  <si>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</si>
  <si>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</si>
  <si>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</si>
  <si>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</si>
  <si>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</si>
  <si>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</si>
  <si>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</si>
  <si>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</si>
  <si>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</si>
  <si>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</si>
  <si>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</si>
  <si>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</si>
  <si>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</si>
  <si>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</si>
  <si>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</si>
  <si>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</si>
  <si>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</si>
  <si>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</si>
  <si>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</si>
  <si>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</si>
  <si>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</si>
  <si>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</si>
  <si>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</si>
  <si>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</si>
  <si>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</si>
  <si>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</si>
  <si>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</si>
  <si>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</si>
  <si>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</si>
  <si>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</si>
  <si>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</si>
  <si>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</si>
  <si>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</si>
  <si>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</si>
  <si>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</si>
  <si>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</si>
  <si>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</si>
  <si>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</si>
  <si>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</si>
  <si>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</si>
  <si>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</si>
  <si>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</si>
  <si>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</si>
  <si>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</si>
  <si>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</si>
  <si>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</si>
  <si>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</si>
  <si>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</si>
  <si>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</si>
  <si>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</si>
  <si>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</si>
  <si>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</si>
  <si>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</si>
  <si>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</si>
  <si>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</si>
  <si>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</si>
  <si>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</si>
  <si>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</si>
  <si>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</si>
  <si>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</si>
  <si>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</si>
  <si>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</si>
  <si>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</si>
  <si>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</si>
  <si>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</si>
  <si>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</si>
  <si>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</si>
  <si>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</si>
  <si>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</si>
  <si>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</si>
  <si>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</si>
  <si>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</si>
  <si>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</si>
  <si>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</si>
  <si>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</si>
  <si>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</si>
  <si>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</si>
  <si>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</si>
  <si>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</si>
  <si>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</si>
  <si>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</si>
  <si>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</si>
  <si>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</si>
  <si>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</si>
  <si>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</si>
  <si>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</si>
  <si>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</si>
  <si>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</si>
  <si>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</si>
  <si>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</si>
  <si>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</si>
  <si>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</si>
  <si>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</si>
  <si>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</si>
  <si>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</si>
  <si>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</si>
  <si>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</si>
  <si>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</si>
  <si>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</si>
  <si>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</si>
  <si>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</si>
  <si>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</si>
  <si>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</si>
  <si>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</si>
  <si>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</si>
  <si>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</si>
  <si>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</si>
  <si>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</si>
  <si>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</si>
  <si>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</si>
  <si>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</si>
  <si>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</si>
  <si>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</si>
  <si>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</si>
  <si>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</si>
  <si>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</si>
  <si>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</si>
  <si>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</si>
  <si>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</si>
  <si>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</si>
  <si>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</si>
  <si>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</si>
  <si>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</si>
  <si>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</si>
  <si>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</si>
  <si>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</si>
  <si>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</si>
  <si>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</si>
  <si>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</si>
  <si>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</si>
  <si>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</si>
  <si>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</si>
  <si>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</si>
  <si>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</si>
  <si>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</si>
  <si>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</si>
  <si>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</si>
  <si>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</si>
  <si>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</si>
  <si>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</si>
  <si>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</si>
  <si>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</si>
  <si>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</si>
  <si>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</si>
  <si>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</si>
  <si>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</si>
  <si>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</si>
  <si>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</si>
  <si>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</si>
  <si>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</si>
  <si>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</si>
  <si>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</si>
  <si>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</si>
  <si>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</si>
  <si>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</si>
  <si>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</si>
  <si>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</si>
  <si>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</si>
  <si>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</si>
  <si>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</si>
  <si>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</si>
  <si>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</si>
  <si>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</si>
  <si>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</si>
  <si>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</si>
  <si>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</si>
  <si>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</si>
  <si>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</si>
  <si>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</si>
  <si>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</si>
  <si>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</si>
  <si>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</si>
  <si>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</si>
  <si>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</si>
  <si>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</si>
  <si>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</si>
  <si>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</si>
  <si>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</si>
  <si>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</si>
  <si>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</si>
  <si>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</si>
  <si>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</si>
  <si>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</si>
  <si>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</si>
  <si>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</si>
  <si>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</si>
  <si>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</si>
  <si>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</si>
  <si>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</si>
  <si>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</si>
  <si>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</si>
  <si>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</si>
  <si>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</si>
  <si>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</si>
  <si>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</si>
  <si>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</si>
  <si>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</si>
  <si>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</si>
  <si>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</si>
  <si>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</si>
  <si>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</si>
  <si>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</si>
  <si>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</si>
  <si>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</si>
  <si>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</si>
  <si>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</si>
  <si>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</si>
  <si>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</si>
  <si>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</si>
  <si>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</si>
  <si>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</si>
  <si>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</si>
  <si>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</si>
  <si>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</si>
  <si>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</si>
  <si>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</si>
  <si>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</si>
  <si>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</si>
  <si>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</si>
  <si>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</si>
  <si>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</si>
  <si>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</si>
  <si>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</si>
  <si>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</si>
  <si>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</si>
  <si>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</si>
  <si>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</si>
  <si>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</si>
  <si>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</si>
  <si>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</si>
  <si>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</si>
  <si>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</si>
  <si>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</si>
  <si>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</si>
  <si>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</si>
  <si>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</si>
  <si>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</si>
  <si>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</si>
  <si>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</si>
  <si>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</si>
  <si>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</si>
  <si>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</si>
  <si>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</si>
  <si>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</si>
  <si>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</si>
  <si>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</si>
  <si>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</si>
  <si>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</si>
  <si>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</si>
  <si>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</si>
  <si>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</si>
  <si>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</si>
  <si>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</si>
  <si>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</si>
  <si>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</si>
  <si>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</si>
  <si>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</si>
  <si>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</si>
  <si>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</si>
  <si>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</si>
  <si>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</si>
  <si>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</si>
  <si>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</si>
  <si>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</si>
  <si>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</si>
  <si>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</si>
  <si>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</si>
  <si>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</si>
  <si>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</si>
  <si>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</si>
  <si>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</si>
  <si>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</si>
  <si>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</si>
  <si>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</si>
  <si>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</si>
  <si>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</si>
  <si>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</si>
  <si>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</si>
  <si>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</si>
  <si>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</si>
  <si>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</si>
  <si>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</si>
  <si>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</si>
  <si>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</si>
  <si>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</si>
  <si>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</si>
  <si>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</si>
  <si>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</si>
  <si>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</si>
  <si>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</si>
  <si>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</si>
  <si>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</si>
  <si>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</si>
  <si>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</si>
  <si>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</si>
  <si>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</si>
  <si>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</si>
  <si>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</si>
  <si>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</si>
  <si>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</si>
  <si>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</si>
  <si>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</si>
  <si>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</si>
  <si>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</si>
  <si>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</si>
  <si>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</si>
  <si>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</si>
  <si>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</si>
  <si>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</si>
  <si>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</si>
  <si>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</si>
  <si>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</si>
  <si>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</si>
  <si>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</si>
  <si>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</si>
  <si>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</si>
  <si>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</si>
  <si>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</si>
  <si>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</si>
  <si>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</si>
  <si>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</si>
  <si>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</si>
  <si>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</si>
  <si>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</si>
  <si>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</si>
  <si>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</si>
  <si>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</si>
  <si>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</si>
  <si>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</si>
  <si>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</si>
  <si>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</si>
  <si>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</si>
  <si>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</si>
  <si>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</si>
  <si>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</si>
  <si>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</si>
  <si>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</si>
  <si>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</si>
  <si>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</si>
  <si>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</si>
  <si>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</si>
  <si>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</si>
  <si>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</si>
  <si>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</si>
  <si>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</si>
  <si>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</si>
  <si>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</si>
  <si>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</si>
  <si>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</si>
  <si>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</si>
  <si>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</si>
  <si>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</si>
  <si>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</si>
  <si>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</si>
  <si>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</si>
  <si>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</si>
  <si>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</si>
  <si>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</si>
  <si>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</si>
  <si>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</si>
  <si>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</si>
  <si>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</si>
  <si>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</si>
  <si>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</si>
  <si>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</si>
  <si>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</si>
  <si>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</si>
  <si>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</si>
  <si>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</si>
  <si>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</si>
  <si>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</si>
  <si>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</si>
  <si>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</si>
  <si>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</si>
  <si>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</si>
  <si>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</si>
  <si>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</si>
  <si>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</si>
  <si>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</si>
  <si>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</si>
  <si>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</si>
  <si>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</si>
  <si>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</si>
  <si>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</si>
  <si>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</si>
  <si>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</si>
  <si>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</si>
  <si>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</si>
  <si>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</si>
  <si>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</si>
  <si>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</si>
  <si>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</si>
  <si>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</si>
  <si>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</si>
  <si>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</si>
  <si>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</si>
  <si>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</si>
  <si>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</si>
  <si>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</si>
  <si>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</si>
  <si>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</si>
  <si>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</si>
  <si>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</si>
  <si>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</si>
  <si>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</si>
  <si>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</si>
  <si>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</si>
  <si>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</si>
  <si>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</si>
  <si>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</si>
  <si>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</si>
  <si>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</si>
  <si>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</si>
  <si>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</si>
  <si>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</si>
  <si>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</si>
  <si>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</si>
  <si>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</si>
  <si>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</si>
  <si>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</si>
  <si>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</si>
  <si>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</si>
  <si>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</si>
  <si>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</si>
  <si>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</si>
  <si>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</si>
  <si>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</si>
  <si>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</si>
  <si>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</si>
  <si>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</si>
  <si>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</si>
  <si>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</si>
  <si>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</si>
  <si>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</si>
  <si>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</si>
  <si>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</si>
  <si>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</si>
  <si>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</si>
  <si>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</si>
  <si>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</si>
  <si>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</si>
  <si>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</si>
  <si>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</si>
  <si>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</si>
  <si>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</si>
  <si>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</si>
  <si>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</si>
  <si>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</si>
  <si>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</si>
  <si>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</si>
  <si>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</si>
  <si>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</si>
  <si>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</si>
  <si>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</si>
  <si>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</si>
  <si>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</si>
  <si>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</si>
  <si>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</si>
  <si>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</si>
  <si>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</si>
  <si>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</si>
  <si>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</si>
  <si>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</si>
  <si>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</si>
  <si>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</si>
  <si>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</si>
  <si>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</si>
  <si>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</si>
  <si>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</si>
  <si>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</si>
  <si>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</si>
  <si>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</si>
  <si>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</si>
  <si>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</si>
  <si>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</si>
  <si>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</si>
  <si>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</si>
  <si>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</si>
  <si>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</si>
  <si>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</si>
  <si>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</si>
  <si>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</si>
  <si>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</si>
  <si>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</si>
  <si>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</si>
  <si>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</si>
  <si>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</si>
  <si>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</si>
  <si>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</si>
  <si>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</si>
  <si>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</si>
  <si>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</si>
  <si>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</si>
  <si>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</si>
  <si>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</si>
  <si>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</si>
  <si>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</si>
  <si>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</si>
  <si>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</si>
  <si>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</si>
  <si>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</si>
  <si>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</si>
  <si>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</si>
  <si>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</si>
  <si>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</si>
  <si>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</si>
  <si>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</si>
  <si>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</si>
  <si>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</si>
  <si>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</si>
  <si>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</si>
  <si>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</si>
  <si>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</si>
  <si>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</si>
  <si>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</si>
  <si>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</si>
  <si>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</si>
  <si>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</si>
  <si>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</si>
  <si>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</si>
  <si>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</si>
  <si>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</si>
  <si>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</si>
  <si>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</si>
  <si>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</si>
  <si>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</si>
  <si>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</si>
  <si>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</si>
  <si>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</si>
  <si>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</si>
  <si>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</si>
  <si>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</si>
  <si>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</si>
  <si>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</si>
  <si>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</si>
  <si>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</si>
  <si>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</si>
  <si>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</si>
  <si>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</si>
  <si>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</si>
  <si>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</si>
  <si>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</si>
  <si>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</si>
  <si>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</si>
  <si>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</si>
  <si>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</si>
  <si>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</si>
  <si>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</si>
  <si>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</si>
  <si>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</si>
  <si>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</si>
  <si>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</si>
  <si>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</si>
  <si>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</si>
  <si>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</si>
  <si>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</si>
  <si>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</si>
  <si>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</si>
  <si>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</si>
  <si>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</si>
  <si>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</si>
  <si>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</si>
  <si>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</si>
  <si>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</si>
  <si>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</si>
  <si>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</si>
  <si>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</si>
  <si>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</si>
  <si>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</si>
  <si>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</si>
  <si>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</si>
  <si>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</si>
  <si>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</si>
  <si>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</si>
  <si>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</si>
  <si>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</si>
  <si>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</si>
  <si>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</si>
  <si>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</si>
  <si>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</si>
  <si>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</si>
  <si>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</si>
  <si>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</si>
  <si>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</si>
  <si>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</si>
  <si>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</si>
  <si>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</si>
  <si>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</si>
  <si>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</si>
  <si>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</si>
  <si>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</si>
  <si>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</si>
  <si>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</si>
  <si>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</si>
  <si>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</si>
  <si>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</si>
  <si>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</si>
  <si>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</si>
  <si>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</si>
  <si>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</si>
  <si>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</si>
  <si>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</si>
  <si>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</si>
  <si>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</si>
  <si>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</si>
  <si>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</si>
  <si>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</si>
  <si>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</si>
  <si>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</si>
  <si>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</si>
  <si>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</si>
  <si>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</si>
  <si>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</si>
  <si>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</si>
  <si>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</si>
  <si>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</si>
  <si>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</si>
  <si>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</si>
  <si>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</si>
  <si>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</si>
  <si>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</si>
  <si>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</si>
  <si>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</si>
  <si>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</si>
  <si>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</si>
  <si>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</si>
  <si>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</si>
  <si>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</si>
  <si>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</si>
  <si>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</si>
  <si>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</si>
  <si>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</si>
  <si>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</si>
  <si>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</si>
  <si>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</si>
  <si>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</si>
  <si>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</si>
  <si>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</si>
  <si>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</si>
  <si>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</si>
  <si>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</si>
  <si>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</si>
  <si>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</si>
  <si>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</si>
  <si>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</si>
  <si>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</si>
  <si>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</si>
  <si>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</si>
  <si>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</si>
  <si>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</si>
  <si>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</si>
  <si>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</si>
  <si>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</si>
  <si>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</si>
  <si>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</si>
  <si>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</si>
  <si>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</si>
  <si>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</si>
  <si>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</si>
  <si>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</si>
  <si>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</si>
  <si>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</si>
  <si>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</si>
  <si>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</si>
  <si>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</si>
  <si>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</si>
  <si>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</si>
  <si>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</si>
  <si>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</si>
  <si>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</si>
  <si>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</si>
  <si>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</si>
  <si>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</si>
  <si>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</si>
  <si>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</si>
  <si>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</si>
  <si>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</si>
  <si>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</si>
  <si>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</si>
  <si>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</si>
  <si>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</si>
  <si>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</si>
  <si>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</si>
  <si>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</si>
  <si>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</si>
  <si>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</si>
  <si>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</si>
  <si>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</si>
  <si>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</si>
  <si>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</si>
  <si>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</si>
  <si>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</si>
  <si>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</si>
  <si>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</si>
  <si>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</si>
  <si>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</si>
  <si>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</si>
  <si>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</si>
  <si>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</si>
  <si>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</si>
  <si>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</si>
  <si>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</si>
  <si>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</si>
  <si>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</si>
  <si>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</si>
  <si>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</si>
  <si>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</si>
  <si>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</si>
  <si>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</si>
  <si>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</si>
  <si>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</si>
  <si>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</si>
  <si>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</si>
  <si>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</si>
  <si>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</si>
  <si>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</si>
  <si>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</si>
  <si>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</si>
  <si>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</si>
  <si>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</si>
  <si>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</si>
  <si>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</si>
  <si>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</si>
  <si>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</si>
  <si>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</si>
  <si>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</si>
  <si>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</si>
  <si>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</si>
  <si>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</si>
  <si>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</si>
  <si>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</si>
  <si>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</si>
  <si>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</si>
  <si>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</si>
  <si>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</si>
  <si>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</si>
  <si>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</si>
  <si>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</si>
  <si>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</si>
  <si>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</si>
  <si>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</si>
  <si>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</si>
  <si>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</si>
  <si>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</si>
  <si>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</si>
  <si>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</si>
  <si>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</si>
  <si>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</si>
  <si>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</si>
  <si>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</si>
  <si>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</si>
  <si>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</si>
  <si>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</si>
  <si>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</si>
  <si>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</si>
  <si>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</si>
  <si>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</si>
  <si>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</si>
  <si>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</si>
  <si>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</si>
  <si>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</si>
  <si>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</si>
  <si>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</si>
  <si>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</si>
  <si>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</si>
  <si>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</si>
  <si>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</si>
  <si>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</si>
  <si>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</si>
  <si>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</si>
  <si>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</si>
  <si>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</si>
  <si>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</si>
  <si>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</si>
  <si>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</si>
  <si>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</si>
  <si>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</si>
  <si>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</si>
  <si>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</si>
  <si>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</si>
  <si>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</si>
  <si>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</si>
  <si>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</si>
  <si>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</si>
  <si>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</si>
  <si>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</si>
  <si>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</si>
  <si>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</si>
  <si>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</si>
  <si>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</si>
  <si>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</si>
  <si>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</si>
  <si>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</si>
  <si>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</si>
  <si>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</si>
  <si>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</si>
  <si>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</si>
  <si>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</si>
  <si>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</si>
  <si>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</si>
  <si>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</si>
  <si>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</si>
  <si>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</si>
  <si>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</si>
  <si>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</si>
  <si>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</si>
  <si>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</si>
  <si>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</si>
  <si>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</si>
  <si>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</si>
  <si>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</si>
  <si>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</si>
  <si>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</si>
  <si>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</si>
  <si>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</si>
  <si>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</si>
  <si>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</si>
  <si>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</si>
  <si>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</si>
  <si>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</si>
  <si>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</si>
  <si>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</si>
  <si>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</si>
  <si>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</si>
  <si>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</si>
  <si>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</si>
  <si>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</si>
  <si>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</si>
  <si>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</si>
  <si>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</si>
  <si>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</si>
  <si>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</si>
  <si>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</si>
  <si>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</si>
  <si>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</si>
  <si>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</si>
  <si>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</si>
  <si>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</si>
  <si>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</si>
  <si>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</si>
  <si>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</si>
  <si>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</si>
  <si>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</si>
  <si>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2340-2380</t>
  </si>
  <si>
    <t>Sell</t>
  </si>
  <si>
    <t>Loss of Rs.34.5/-</t>
  </si>
  <si>
    <t>s</t>
  </si>
  <si>
    <t>TOPGAIN FINANCE PRIVATE LIMITED</t>
  </si>
  <si>
    <t>NSE</t>
  </si>
  <si>
    <t>645-655</t>
  </si>
  <si>
    <t>80-100</t>
  </si>
  <si>
    <t>YACOOBALI AIYUB MOHAMMED</t>
  </si>
  <si>
    <t>XTX MARKETS LLP</t>
  </si>
  <si>
    <t>Loss of Rs.50/-</t>
  </si>
  <si>
    <t>IFL</t>
  </si>
  <si>
    <t>1150-1170</t>
  </si>
  <si>
    <t>1250-1300</t>
  </si>
  <si>
    <t>3770-3780</t>
  </si>
  <si>
    <t>4000-4100</t>
  </si>
  <si>
    <t>MULTIPLIER SHARE &amp; STOCK ADVISORS PRIVATE LIMITED</t>
  </si>
  <si>
    <t>1350-1400</t>
  </si>
  <si>
    <t>2700-2800</t>
  </si>
  <si>
    <t>850-860</t>
  </si>
  <si>
    <t>900-930</t>
  </si>
  <si>
    <t>TCS 3860 CE FEB</t>
  </si>
  <si>
    <t>TCS 4000 CE FEB</t>
  </si>
  <si>
    <t>613-617</t>
  </si>
  <si>
    <t>1150-1200</t>
  </si>
  <si>
    <t>OLGA TRADING PRIVATE LIMITED</t>
  </si>
  <si>
    <t>Profit of Rs.100/-</t>
  </si>
  <si>
    <t>2550-2650</t>
  </si>
  <si>
    <t>GGL</t>
  </si>
  <si>
    <t>MANSI SHARES &amp; STOCK ADVISORS PVT LTD</t>
  </si>
  <si>
    <t>2050-2150</t>
  </si>
  <si>
    <t>43-44</t>
  </si>
  <si>
    <t>29-02-2022</t>
  </si>
  <si>
    <t>Profit of Rs.82.5/-</t>
  </si>
  <si>
    <t>Part Profit of Rs.107.5/-</t>
  </si>
  <si>
    <t>MIDCPNIFTY</t>
  </si>
  <si>
    <t>NIFTY 17000 PE 3-FEB</t>
  </si>
  <si>
    <t>180-200</t>
  </si>
  <si>
    <t>TATACOMM 1400 CE FEB</t>
  </si>
  <si>
    <t>26-27</t>
  </si>
  <si>
    <t>38-45</t>
  </si>
  <si>
    <t>PIIND 2600 CE FEB</t>
  </si>
  <si>
    <t>SHARE INDIA SECURITIES LIMITED</t>
  </si>
  <si>
    <t>KOCL</t>
  </si>
  <si>
    <t>SELLWIN</t>
  </si>
  <si>
    <t>SPOONBILL CONSULTANCY SERVICES PRIVATE LIMITED .</t>
  </si>
  <si>
    <t>Profit of Rs.95/-</t>
  </si>
  <si>
    <t>TITAN FEB FUT</t>
  </si>
  <si>
    <t>2460-2480</t>
  </si>
  <si>
    <t>NIFTY 17500 PE 3-FEB</t>
  </si>
  <si>
    <t>NIFTY 17200 PE 3-FEB</t>
  </si>
  <si>
    <t>Profit of Rs.90/-</t>
  </si>
  <si>
    <t xml:space="preserve"> LT</t>
  </si>
  <si>
    <t>2050-2100</t>
  </si>
  <si>
    <t>860-867</t>
  </si>
  <si>
    <t>900-920</t>
  </si>
  <si>
    <t>395-405</t>
  </si>
  <si>
    <t>134-140</t>
  </si>
  <si>
    <t>3355-3360</t>
  </si>
  <si>
    <t>3500-3550</t>
  </si>
  <si>
    <t>Loss of Rs.17.5/-</t>
  </si>
  <si>
    <t>Retail Research Technical Calls &amp; Fundamental Performance Report for the month of Feb-2022</t>
  </si>
  <si>
    <t>MOUNTAIN VENTURES</t>
  </si>
  <si>
    <t>BIOGEN</t>
  </si>
  <si>
    <t>ADROIT FINANCIAL SERVICES PVT LTD</t>
  </si>
  <si>
    <t>ANANT WEALTH CONSULTANTS PRIVATE LIMITED</t>
  </si>
  <si>
    <t>VISHWARAJ</t>
  </si>
  <si>
    <t>Vishwaraj Sugar Ind Ltd</t>
  </si>
  <si>
    <t>SSINFRA</t>
  </si>
  <si>
    <t>S S Infra Devp Consl Ltd</t>
  </si>
  <si>
    <t>46-50</t>
  </si>
  <si>
    <t>NIFTY 17700 PE 3-FEB</t>
  </si>
  <si>
    <t>140-160</t>
  </si>
  <si>
    <t>Loss of Rs.45/-</t>
  </si>
  <si>
    <t>Profit of Rs.3.75/-</t>
  </si>
  <si>
    <t>Profit of Rs.11/-</t>
  </si>
  <si>
    <t>Profit of Rs.1.55/-</t>
  </si>
  <si>
    <t>Profit of Rs.42.5/-</t>
  </si>
  <si>
    <t>7NR</t>
  </si>
  <si>
    <t>H S SHAH</t>
  </si>
  <si>
    <t>ACEWIN</t>
  </si>
  <si>
    <t>NAVEEN GUPTA</t>
  </si>
  <si>
    <t>SHREE KRISHNA SHARANAM FINANCIALS</t>
  </si>
  <si>
    <t>BHAGWOX</t>
  </si>
  <si>
    <t>BRIDGESE</t>
  </si>
  <si>
    <t>SHERWOOD SECURITIES PVT LTD</t>
  </si>
  <si>
    <t>DIPAK VAGHANI</t>
  </si>
  <si>
    <t>ATUL JASHWANTLAL SOLANKI</t>
  </si>
  <si>
    <t>INVENTURE</t>
  </si>
  <si>
    <t>ADROIT FINANCIAL SERVICES PRIVATE LIMITED</t>
  </si>
  <si>
    <t>INDIGO TECH IND LIMITED</t>
  </si>
  <si>
    <t>MAHACORP</t>
  </si>
  <si>
    <t>MAHAVIRIND</t>
  </si>
  <si>
    <t>MAYUKH</t>
  </si>
  <si>
    <t>MEHTA MANISHKUMAR INDRAVADAN</t>
  </si>
  <si>
    <t>GAURAV CHANDRAKANT SHAH</t>
  </si>
  <si>
    <t>MINAXI</t>
  </si>
  <si>
    <t>ONTIC</t>
  </si>
  <si>
    <t>SAIRAM INFRATRADE LLP</t>
  </si>
  <si>
    <t>VAIBHAV RAJENDRA DOSHI</t>
  </si>
  <si>
    <t>RAGHUTOB</t>
  </si>
  <si>
    <t>SUPREMEX</t>
  </si>
  <si>
    <t>ANMOL</t>
  </si>
  <si>
    <t>Anmol India Limited</t>
  </si>
  <si>
    <t>TOTAL COMMODITIES (I) PVT. LTD</t>
  </si>
  <si>
    <t>M/S. PRARTHANA ENTERPRISES</t>
  </si>
  <si>
    <t>B.W.TRADERS</t>
  </si>
  <si>
    <t>Inventure Gro &amp; Sec Ltd</t>
  </si>
  <si>
    <t>ASHWIN STOCKS AND INVESTMENT PRIVATE LIMITED</t>
  </si>
  <si>
    <t>SILGO</t>
  </si>
  <si>
    <t>Silgo Retail Limited</t>
  </si>
  <si>
    <t>UJAAS</t>
  </si>
  <si>
    <t>Ujaas Energy Limited</t>
  </si>
  <si>
    <t>SKSE SECURITIES LTD</t>
  </si>
  <si>
    <t>PRIYA JAIN</t>
  </si>
  <si>
    <t>Profit of Rs.72.5/-</t>
  </si>
  <si>
    <t>228-234</t>
  </si>
  <si>
    <t>Profit of Rs.6.5/-</t>
  </si>
  <si>
    <t>1950-1955</t>
  </si>
  <si>
    <t>2030-2060</t>
  </si>
  <si>
    <t>222-225</t>
  </si>
  <si>
    <t>240-250</t>
  </si>
  <si>
    <t>HDFCLIFE FEB FUT</t>
  </si>
  <si>
    <t>639.5-640.5</t>
  </si>
  <si>
    <t>655-660</t>
  </si>
  <si>
    <t>SBIN FEB FUT</t>
  </si>
  <si>
    <t>SBIN 560 CE FEB</t>
  </si>
  <si>
    <t>544.5-545.5</t>
  </si>
  <si>
    <t>14-15</t>
  </si>
  <si>
    <t>BANKNIFTY 39400 CE 3-FEB</t>
  </si>
  <si>
    <t>120-170</t>
  </si>
  <si>
    <t>Loss of Rs.65/-</t>
  </si>
  <si>
    <t>AFEL</t>
  </si>
  <si>
    <t>DIPAKKUMAR NATWARLAL BHATT</t>
  </si>
  <si>
    <t>VSN GLOBAL TRENDS</t>
  </si>
  <si>
    <t>ANUBHA DUSAD</t>
  </si>
  <si>
    <t>AGOL</t>
  </si>
  <si>
    <t>BHARTIA BACHAT LTD</t>
  </si>
  <si>
    <t>AMERISE</t>
  </si>
  <si>
    <t>VARUN GUPTA</t>
  </si>
  <si>
    <t>AMRAAGRI</t>
  </si>
  <si>
    <t>RASHMIBHARDWAJ</t>
  </si>
  <si>
    <t>CHEVVUSREENIVASULAREDDY</t>
  </si>
  <si>
    <t>DIPAN MEHTA COMMODITIES PRIVATE LIMITED</t>
  </si>
  <si>
    <t>ANUROOP</t>
  </si>
  <si>
    <t>ASRL</t>
  </si>
  <si>
    <t>SAHIL GUPTA</t>
  </si>
  <si>
    <t>ROHAN GUPTA</t>
  </si>
  <si>
    <t>CAMEXLTD</t>
  </si>
  <si>
    <t>DEVENDRAKUMAR BHANWARLAL CHOPRA</t>
  </si>
  <si>
    <t>CHANDRAP</t>
  </si>
  <si>
    <t>HEMLATA JAIN</t>
  </si>
  <si>
    <t>CPML</t>
  </si>
  <si>
    <t>YUSUFALI GULAMALI VARTEJI</t>
  </si>
  <si>
    <t>DML</t>
  </si>
  <si>
    <t>VISA CAPITAL PARTNERS</t>
  </si>
  <si>
    <t>SIMPLURIS TECHNOLOGIES PVT LTD .</t>
  </si>
  <si>
    <t>SHILPZZZ TECHNOLOGIES PRIVATE LIMITED</t>
  </si>
  <si>
    <t>GVFILM</t>
  </si>
  <si>
    <t>EPITOME TRADING AND INVESTMENTS</t>
  </si>
  <si>
    <t>ALGOQUANT FINANCIALS LLP</t>
  </si>
  <si>
    <t>MOHAMMED MOHSIN HAJIMOHAMMED AJMERWALA</t>
  </si>
  <si>
    <t>HIRWANI JAYANTIBHAI VAGHELA</t>
  </si>
  <si>
    <t>INDINFO</t>
  </si>
  <si>
    <t>SUBHVANI COMMOTRADE PRIVATE LIMITED</t>
  </si>
  <si>
    <t>INNOVATIVE</t>
  </si>
  <si>
    <t>AJAY MEENA</t>
  </si>
  <si>
    <t>HEENA HARILAL RITA</t>
  </si>
  <si>
    <t>HARILAL BHACHUBHAI RITA</t>
  </si>
  <si>
    <t>ANKITA VISHAL SHAH</t>
  </si>
  <si>
    <t>JANUSCORP</t>
  </si>
  <si>
    <t>RAJESHKUMAR RAMESHCHANDRA GUPTA</t>
  </si>
  <si>
    <t>RIPALBEN DHARMIKKUMAR PARIKH</t>
  </si>
  <si>
    <t>MANISH RAMESHBHAI PATEL</t>
  </si>
  <si>
    <t>JOHNPHARMA</t>
  </si>
  <si>
    <t>MADHUSUDHANCHAKRAVARTHY</t>
  </si>
  <si>
    <t>JOONKTOLL</t>
  </si>
  <si>
    <t>VIJAY KUMAR BANGUR</t>
  </si>
  <si>
    <t>CHINTAMANI HOLDINGS PRIVATE LIMITED</t>
  </si>
  <si>
    <t>PUNJIBEN BABUBHAI RATHOD</t>
  </si>
  <si>
    <t>PURVESH SURESH SHAH</t>
  </si>
  <si>
    <t>STARWINGS FASHION TRADING LIMITED</t>
  </si>
  <si>
    <t>MFLINDIA</t>
  </si>
  <si>
    <t>MNIL</t>
  </si>
  <si>
    <t>KABIR SHRAN DAGAR</t>
  </si>
  <si>
    <t>SITA RAM</t>
  </si>
  <si>
    <t>NEWLIGHT</t>
  </si>
  <si>
    <t>SUDHA KAMLESH KAMDAR</t>
  </si>
  <si>
    <t>KEYUR VINODCHANDRA PARMAR</t>
  </si>
  <si>
    <t>DHAVAL VINODBHAI GADANI</t>
  </si>
  <si>
    <t>HARSHADBHAI PANCHAL</t>
  </si>
  <si>
    <t>OSIAJEE</t>
  </si>
  <si>
    <t>BALJINDER KAUR</t>
  </si>
  <si>
    <t>PANAFIC</t>
  </si>
  <si>
    <t>RAJNISH</t>
  </si>
  <si>
    <t>ZUBER TRADING LLP</t>
  </si>
  <si>
    <t>ABHINAV COMMOSALES</t>
  </si>
  <si>
    <t>KABEELON SALES CORP</t>
  </si>
  <si>
    <t>GAURI NANDAN TRADERS</t>
  </si>
  <si>
    <t>RAJNISHKUMAR SURENDRAPRASAD SINGH</t>
  </si>
  <si>
    <t>NAVRATNADEVI NAHARSINH JHALA</t>
  </si>
  <si>
    <t>D D MASTER HUF</t>
  </si>
  <si>
    <t>NIRAJ RAJNIKANT SHAH</t>
  </si>
  <si>
    <t>TVISHA CORPORATE ADVISORS LLP</t>
  </si>
  <si>
    <t>RANJEET</t>
  </si>
  <si>
    <t>VISMAY SHAH</t>
  </si>
  <si>
    <t>VIPUL RAJENDRABHAI GANDHI</t>
  </si>
  <si>
    <t>H M SHAH HUF</t>
  </si>
  <si>
    <t>VISMAY AMITKUMAR SHAH</t>
  </si>
  <si>
    <t>MOHAK AMITKUMAR SHAH</t>
  </si>
  <si>
    <t>GANDHI RAJENDRA DHIRAJLAL</t>
  </si>
  <si>
    <t>PRATIK RAJENDRA GANDHI HUF</t>
  </si>
  <si>
    <t>SUNITADEVI HARISHKUMAR BHANSALI</t>
  </si>
  <si>
    <t>AUMIT CAPITAL ADVISORS LIMITED</t>
  </si>
  <si>
    <t>RAKESH VALLABHBHAI SWADIA</t>
  </si>
  <si>
    <t>NITABEN RAKESHBHAI SWADIA</t>
  </si>
  <si>
    <t>RAWEDGE</t>
  </si>
  <si>
    <t>MIKER FINANCIAL CONSULTANTS PRIVATE LIMITED</t>
  </si>
  <si>
    <t>SACHEMT</t>
  </si>
  <si>
    <t>SCTL</t>
  </si>
  <si>
    <t>SEACOAST</t>
  </si>
  <si>
    <t>CHAMPION FINSEC LIMITED</t>
  </si>
  <si>
    <t>KISAN MAHADEO KHANORE</t>
  </si>
  <si>
    <t>SUMITRA KISAN KHANORE</t>
  </si>
  <si>
    <t>SHARIKA</t>
  </si>
  <si>
    <t>SHARPINV</t>
  </si>
  <si>
    <t>BP EQUITIES PVT. LTD.</t>
  </si>
  <si>
    <t>SIPTL</t>
  </si>
  <si>
    <t>KEVIN ASHOKBHAI KAKADIYA</t>
  </si>
  <si>
    <t>SPECFOOD</t>
  </si>
  <si>
    <t>TIGER SALTS PRIVATE LIMITED</t>
  </si>
  <si>
    <t>SUNRETAIL</t>
  </si>
  <si>
    <t>RADAR VISION LIMITED</t>
  </si>
  <si>
    <t>SHIVAAY TRADING COMPANY</t>
  </si>
  <si>
    <t>CHANDARANA INTERMEDIARIES BROKERS PRIVATE LIMITED</t>
  </si>
  <si>
    <t>KAMLESH NAVINCHANDRA SHAH</t>
  </si>
  <si>
    <t>SUPERSHAKT</t>
  </si>
  <si>
    <t>TIA ENTERPRISES PRIVATE LIMITED</t>
  </si>
  <si>
    <t>PROGYAN CONSTRUCTION &amp; ENGINEERS PRIVATE LIMITED</t>
  </si>
  <si>
    <t>NK CHEM PLAST PRIVATE LIMITED</t>
  </si>
  <si>
    <t>UNITEDINT</t>
  </si>
  <si>
    <t>ALPANA MUNDRA</t>
  </si>
  <si>
    <t>BHOPENDRAKUMAR</t>
  </si>
  <si>
    <t>VARIMAN</t>
  </si>
  <si>
    <t>YAMNINV</t>
  </si>
  <si>
    <t>SURBHI INFRAPROJECT PRIVATE LIMITED</t>
  </si>
  <si>
    <t>AMBIKCO</t>
  </si>
  <si>
    <t>Ambika Cotton Mills Limit</t>
  </si>
  <si>
    <t>VIJAY KEDIA</t>
  </si>
  <si>
    <t>BOMDYEING</t>
  </si>
  <si>
    <t>Bombay Dyeing &amp; Mfg Co.</t>
  </si>
  <si>
    <t>GRAVITON RESEARCH CAPITAL LLP</t>
  </si>
  <si>
    <t>HRTI PRIVATE LIMITED</t>
  </si>
  <si>
    <t>BSE Limited</t>
  </si>
  <si>
    <t>Dhani Services Limited</t>
  </si>
  <si>
    <t>NOMURA SINGAPORE LIMITED</t>
  </si>
  <si>
    <t>GULFPETRO</t>
  </si>
  <si>
    <t>GP Petroleums Limited</t>
  </si>
  <si>
    <t>HSCL</t>
  </si>
  <si>
    <t>Himadri Speciality Chem L</t>
  </si>
  <si>
    <t>QE SECURITIES</t>
  </si>
  <si>
    <t>VAIBHAV STOCK AND DERIVATIVES BROKING PRIVATE LIMITED</t>
  </si>
  <si>
    <t>MULTIPLIER S AND S ADV PVT LTD</t>
  </si>
  <si>
    <t>JINDRILL</t>
  </si>
  <si>
    <t>Jindal Drilling And Indus</t>
  </si>
  <si>
    <t>MUSIGMA SECURITIES</t>
  </si>
  <si>
    <t>MOKSH</t>
  </si>
  <si>
    <t>Moksh Ornaments Limited</t>
  </si>
  <si>
    <t>PREMIER</t>
  </si>
  <si>
    <t>Premier Limited</t>
  </si>
  <si>
    <t>GAURAV CHORDIA</t>
  </si>
  <si>
    <t>SINTEX</t>
  </si>
  <si>
    <t>Sintex Industries Ltd.</t>
  </si>
  <si>
    <t>SRPL</t>
  </si>
  <si>
    <t>Shree Ram Proteins Ltd.</t>
  </si>
  <si>
    <t>AZAD ARORA</t>
  </si>
  <si>
    <t>SYAMALA  MARUPUDI</t>
  </si>
  <si>
    <t>TMRVL</t>
  </si>
  <si>
    <t>The Mandhana Ret Vent Ltd</t>
  </si>
  <si>
    <t>RAMESH S DAMANI HUF</t>
  </si>
  <si>
    <t>VIVIDHA</t>
  </si>
  <si>
    <t>Visagar Polytex Ltd</t>
  </si>
  <si>
    <t>OPG SECURITIES PVT. LTD.</t>
  </si>
  <si>
    <t>TAMARIND CAPITAL PTE LTD</t>
  </si>
  <si>
    <t>GREENPOWER</t>
  </si>
  <si>
    <t>Orient Green Power Co Ltd</t>
  </si>
  <si>
    <t>AXIS TRUSTEE SERVICES LIMITED</t>
  </si>
  <si>
    <t>Innovative Tyres &amp; Tubes</t>
  </si>
  <si>
    <t>GOLDMINE STOCKS PRIVATE LIMITED</t>
  </si>
  <si>
    <t>PRAVIN NANJI GALA</t>
  </si>
  <si>
    <t>PANACEABIO</t>
  </si>
  <si>
    <t>Panacea Biotec Ltd.</t>
  </si>
  <si>
    <t>SERUM INSTITUTE OF INDIA PRIVATE LIMITED</t>
  </si>
  <si>
    <t>RISHABH J MEHTA HUF</t>
  </si>
  <si>
    <t>VIKRAM JAYANTILAL</t>
  </si>
  <si>
    <t>RAMESH SHRICHAND DAMANI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</si>
</sst>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7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6" tint="0.59999389629810485"/>
        <bgColor rgb="FFFFFFFF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6" fillId="0" borderId="0" applyNumberFormat="0" applyFill="0" applyBorder="0" applyAlignment="0" applyProtection="0"/>
  </cellStyleXfs>
  <cellXfs count="46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1" fontId="1" fillId="19" borderId="1" xfId="0" applyNumberFormat="1" applyFont="1" applyFill="1" applyBorder="1" applyAlignment="1">
      <alignment horizontal="center" vertical="center" wrapText="1"/>
    </xf>
    <xf numFmtId="167" fontId="1" fillId="19" borderId="1" xfId="0" applyNumberFormat="1" applyFont="1" applyFill="1" applyBorder="1" applyAlignment="1">
      <alignment horizontal="center" vertical="center"/>
    </xf>
    <xf numFmtId="167" fontId="1" fillId="19" borderId="1" xfId="0" applyNumberFormat="1" applyFont="1" applyFill="1" applyBorder="1" applyAlignment="1">
      <alignment horizontal="left"/>
    </xf>
    <xf numFmtId="0" fontId="1" fillId="20" borderId="1" xfId="0" applyFont="1" applyFill="1" applyBorder="1" applyAlignment="1">
      <alignment horizontal="center"/>
    </xf>
    <xf numFmtId="2" fontId="1" fillId="20" borderId="1" xfId="0" applyNumberFormat="1" applyFont="1" applyFill="1" applyBorder="1" applyAlignment="1">
      <alignment horizontal="center" vertical="center"/>
    </xf>
    <xf numFmtId="2" fontId="1" fillId="20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31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1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40" fillId="12" borderId="21" xfId="0" applyFont="1" applyFill="1" applyBorder="1" applyAlignment="1">
      <alignment horizontal="center" vertical="center"/>
    </xf>
    <xf numFmtId="16" fontId="41" fillId="14" borderId="21" xfId="0" applyNumberFormat="1" applyFont="1" applyFill="1" applyBorder="1" applyAlignment="1">
      <alignment horizontal="center" vertical="center"/>
    </xf>
    <xf numFmtId="16" fontId="40" fillId="12" borderId="21" xfId="0" applyNumberFormat="1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43" fillId="12" borderId="21" xfId="0" applyFont="1" applyFill="1" applyBorder="1" applyAlignment="1">
      <alignment horizontal="center" vertical="center"/>
    </xf>
    <xf numFmtId="0" fontId="43" fillId="14" borderId="21" xfId="0" applyFont="1" applyFill="1" applyBorder="1" applyAlignment="1">
      <alignment horizontal="center" vertical="center"/>
    </xf>
    <xf numFmtId="2" fontId="43" fillId="14" borderId="21" xfId="0" applyNumberFormat="1" applyFont="1" applyFill="1" applyBorder="1" applyAlignment="1">
      <alignment horizontal="center" vertical="center"/>
    </xf>
    <xf numFmtId="43" fontId="43" fillId="15" borderId="21" xfId="0" applyNumberFormat="1" applyFont="1" applyFill="1" applyBorder="1" applyAlignment="1">
      <alignment horizontal="center" vertical="center"/>
    </xf>
    <xf numFmtId="16" fontId="43" fillId="14" borderId="23" xfId="0" applyNumberFormat="1" applyFont="1" applyFill="1" applyBorder="1" applyAlignment="1">
      <alignment horizontal="center" vertical="center"/>
    </xf>
    <xf numFmtId="0" fontId="44" fillId="2" borderId="0" xfId="0" applyFont="1" applyFill="1" applyBorder="1"/>
    <xf numFmtId="0" fontId="44" fillId="2" borderId="0" xfId="0" applyFont="1" applyFill="1" applyBorder="1" applyAlignment="1">
      <alignment horizontal="center"/>
    </xf>
    <xf numFmtId="0" fontId="44" fillId="12" borderId="0" xfId="0" applyFont="1" applyFill="1" applyBorder="1"/>
    <xf numFmtId="0" fontId="45" fillId="13" borderId="0" xfId="0" applyFont="1" applyFill="1" applyAlignment="1"/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6" fontId="31" fillId="18" borderId="21" xfId="0" applyNumberFormat="1" applyFont="1" applyFill="1" applyBorder="1" applyAlignment="1">
      <alignment horizontal="center" vertical="center"/>
    </xf>
    <xf numFmtId="0" fontId="39" fillId="16" borderId="21" xfId="0" applyFont="1" applyFill="1" applyBorder="1" applyAlignment="1"/>
    <xf numFmtId="0" fontId="32" fillId="18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7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 vertical="center"/>
    </xf>
    <xf numFmtId="15" fontId="1" fillId="21" borderId="1" xfId="0" applyNumberFormat="1" applyFont="1" applyFill="1" applyBorder="1" applyAlignment="1">
      <alignment horizontal="center" vertical="center"/>
    </xf>
    <xf numFmtId="0" fontId="32" fillId="21" borderId="1" xfId="0" applyFont="1" applyFill="1" applyBorder="1"/>
    <xf numFmtId="43" fontId="31" fillId="21" borderId="1" xfId="0" applyNumberFormat="1" applyFont="1" applyFill="1" applyBorder="1" applyAlignment="1">
      <alignment horizontal="center" vertical="top"/>
    </xf>
    <xf numFmtId="0" fontId="31" fillId="21" borderId="1" xfId="0" applyFont="1" applyFill="1" applyBorder="1" applyAlignment="1">
      <alignment horizontal="center" vertical="center"/>
    </xf>
    <xf numFmtId="0" fontId="31" fillId="21" borderId="1" xfId="0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center"/>
    </xf>
    <xf numFmtId="2" fontId="32" fillId="18" borderId="21" xfId="0" applyNumberFormat="1" applyFont="1" applyFill="1" applyBorder="1" applyAlignment="1">
      <alignment horizontal="center" vertical="center"/>
    </xf>
    <xf numFmtId="166" fontId="32" fillId="18" borderId="21" xfId="0" applyNumberFormat="1" applyFont="1" applyFill="1" applyBorder="1" applyAlignment="1">
      <alignment horizontal="center" vertical="center"/>
    </xf>
    <xf numFmtId="43" fontId="32" fillId="17" borderId="21" xfId="0" applyNumberFormat="1" applyFont="1" applyFill="1" applyBorder="1" applyAlignment="1">
      <alignment horizontal="center" vertical="center"/>
    </xf>
    <xf numFmtId="16" fontId="32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/>
    <xf numFmtId="0" fontId="39" fillId="21" borderId="21" xfId="0" applyFont="1" applyFill="1" applyBorder="1" applyAlignment="1"/>
    <xf numFmtId="0" fontId="32" fillId="11" borderId="21" xfId="0" applyFont="1" applyFill="1" applyBorder="1" applyAlignment="1">
      <alignment horizontal="center" vertical="center"/>
    </xf>
    <xf numFmtId="2" fontId="32" fillId="6" borderId="22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6" fillId="0" borderId="1" xfId="2" applyBorder="1"/>
    <xf numFmtId="0" fontId="46" fillId="0" borderId="2" xfId="2" applyBorder="1"/>
    <xf numFmtId="0" fontId="46" fillId="5" borderId="0" xfId="2" applyFill="1" applyBorder="1" applyAlignment="1">
      <alignment horizontal="center" wrapText="1"/>
    </xf>
    <xf numFmtId="0" fontId="46" fillId="5" borderId="0" xfId="2" applyFill="1" applyBorder="1" applyAlignment="1">
      <alignment wrapText="1"/>
    </xf>
    <xf numFmtId="0" fontId="39" fillId="13" borderId="21" xfId="0" applyFont="1" applyFill="1" applyBorder="1" applyAlignment="1"/>
    <xf numFmtId="2" fontId="32" fillId="14" borderId="22" xfId="0" applyNumberFormat="1" applyFont="1" applyFill="1" applyBorder="1" applyAlignment="1">
      <alignment horizontal="center" vertical="center"/>
    </xf>
    <xf numFmtId="43" fontId="32" fillId="15" borderId="22" xfId="0" applyNumberFormat="1" applyFont="1" applyFill="1" applyBorder="1" applyAlignment="1">
      <alignment horizontal="center" vertical="center"/>
    </xf>
    <xf numFmtId="165" fontId="26" fillId="12" borderId="23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65" fontId="31" fillId="2" borderId="21" xfId="0" applyNumberFormat="1" applyFont="1" applyFill="1" applyBorder="1" applyAlignment="1">
      <alignment horizontal="center" vertical="center"/>
    </xf>
    <xf numFmtId="15" fontId="1" fillId="2" borderId="21" xfId="0" applyNumberFormat="1" applyFont="1" applyFill="1" applyBorder="1" applyAlignment="1">
      <alignment horizontal="center" vertical="center"/>
    </xf>
    <xf numFmtId="0" fontId="32" fillId="2" borderId="21" xfId="0" applyFont="1" applyFill="1" applyBorder="1"/>
    <xf numFmtId="43" fontId="31" fillId="2" borderId="21" xfId="0" applyNumberFormat="1" applyFont="1" applyFill="1" applyBorder="1" applyAlignment="1">
      <alignment horizontal="center" vertical="top"/>
    </xf>
    <xf numFmtId="0" fontId="31" fillId="2" borderId="21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top"/>
    </xf>
    <xf numFmtId="0" fontId="32" fillId="2" borderId="21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2" fillId="23" borderId="1" xfId="0" applyFont="1" applyFill="1" applyBorder="1"/>
    <xf numFmtId="43" fontId="31" fillId="23" borderId="1" xfId="0" applyNumberFormat="1" applyFont="1" applyFill="1" applyBorder="1" applyAlignment="1">
      <alignment horizontal="center" vertical="top"/>
    </xf>
    <xf numFmtId="0" fontId="31" fillId="23" borderId="1" xfId="0" applyFont="1" applyFill="1" applyBorder="1" applyAlignment="1">
      <alignment horizontal="center" vertical="center"/>
    </xf>
    <xf numFmtId="0" fontId="31" fillId="23" borderId="1" xfId="0" applyFont="1" applyFill="1" applyBorder="1" applyAlignment="1">
      <alignment horizontal="center" vertical="top"/>
    </xf>
    <xf numFmtId="0" fontId="32" fillId="24" borderId="1" xfId="0" applyFont="1" applyFill="1" applyBorder="1" applyAlignment="1">
      <alignment horizontal="center" vertical="center"/>
    </xf>
    <xf numFmtId="2" fontId="32" fillId="24" borderId="1" xfId="0" applyNumberFormat="1" applyFont="1" applyFill="1" applyBorder="1" applyAlignment="1">
      <alignment horizontal="center" vertical="center"/>
    </xf>
    <xf numFmtId="10" fontId="32" fillId="24" borderId="1" xfId="0" applyNumberFormat="1" applyFont="1" applyFill="1" applyBorder="1" applyAlignment="1">
      <alignment horizontal="center" vertical="center" wrapText="1"/>
    </xf>
    <xf numFmtId="16" fontId="32" fillId="24" borderId="1" xfId="0" applyNumberFormat="1" applyFont="1" applyFill="1" applyBorder="1" applyAlignment="1">
      <alignment horizontal="center" vertical="center"/>
    </xf>
    <xf numFmtId="165" fontId="31" fillId="25" borderId="21" xfId="0" applyNumberFormat="1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15" fontId="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43" fontId="32" fillId="14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 applyAlignment="1">
      <alignment horizontal="center" vertical="center"/>
    </xf>
    <xf numFmtId="15" fontId="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11" borderId="2" xfId="0" applyFont="1" applyFill="1" applyBorder="1" applyAlignment="1">
      <alignment horizontal="center" vertical="center"/>
    </xf>
    <xf numFmtId="16" fontId="33" fillId="6" borderId="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1" fillId="12" borderId="22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43" fontId="32" fillId="22" borderId="22" xfId="0" applyNumberFormat="1" applyFont="1" applyFill="1" applyBorder="1" applyAlignment="1">
      <alignment horizontal="center" vertical="center"/>
    </xf>
    <xf numFmtId="43" fontId="32" fillId="22" borderId="23" xfId="0" applyNumberFormat="1" applyFont="1" applyFill="1" applyBorder="1" applyAlignment="1">
      <alignment horizontal="center" vertical="center"/>
    </xf>
    <xf numFmtId="165" fontId="26" fillId="11" borderId="22" xfId="0" applyNumberFormat="1" applyFont="1" applyFill="1" applyBorder="1" applyAlignment="1">
      <alignment horizontal="center" vertical="center"/>
    </xf>
    <xf numFmtId="165" fontId="26" fillId="11" borderId="23" xfId="0" applyNumberFormat="1" applyFont="1" applyFill="1" applyBorder="1" applyAlignment="1">
      <alignment horizontal="center" vertical="center"/>
    </xf>
    <xf numFmtId="43" fontId="32" fillId="15" borderId="22" xfId="0" applyNumberFormat="1" applyFont="1" applyFill="1" applyBorder="1" applyAlignment="1">
      <alignment horizontal="center" vertical="center"/>
    </xf>
    <xf numFmtId="43" fontId="32" fillId="15" borderId="23" xfId="0" applyNumberFormat="1" applyFont="1" applyFill="1" applyBorder="1" applyAlignment="1">
      <alignment horizontal="center" vertical="center"/>
    </xf>
    <xf numFmtId="165" fontId="26" fillId="12" borderId="22" xfId="0" applyNumberFormat="1" applyFont="1" applyFill="1" applyBorder="1" applyAlignment="1">
      <alignment horizontal="center" vertical="center"/>
    </xf>
    <xf numFmtId="165" fontId="26" fillId="12" borderId="23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44596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8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8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8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8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8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H13" sqref="H1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8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44596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33" t="s">
        <v>16</v>
      </c>
      <c r="B9" s="435" t="s">
        <v>17</v>
      </c>
      <c r="C9" s="435" t="s">
        <v>18</v>
      </c>
      <c r="D9" s="435" t="s">
        <v>19</v>
      </c>
      <c r="E9" s="23" t="s">
        <v>20</v>
      </c>
      <c r="F9" s="23" t="s">
        <v>21</v>
      </c>
      <c r="G9" s="430" t="s">
        <v>22</v>
      </c>
      <c r="H9" s="431"/>
      <c r="I9" s="432"/>
      <c r="J9" s="430" t="s">
        <v>23</v>
      </c>
      <c r="K9" s="431"/>
      <c r="L9" s="432"/>
      <c r="M9" s="23"/>
      <c r="N9" s="24"/>
      <c r="O9" s="24"/>
      <c r="P9" s="24"/>
    </row>
    <row r="10" spans="1:16" ht="59.25" customHeight="1">
      <c r="A10" s="434"/>
      <c r="B10" s="436"/>
      <c r="C10" s="436"/>
      <c r="D10" s="436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44616</v>
      </c>
      <c r="E11" s="32">
        <v>17547.099999999999</v>
      </c>
      <c r="F11" s="32">
        <v>17610.366666666665</v>
      </c>
      <c r="G11" s="33">
        <v>17436.73333333333</v>
      </c>
      <c r="H11" s="33">
        <v>17326.366666666665</v>
      </c>
      <c r="I11" s="33">
        <v>17152.73333333333</v>
      </c>
      <c r="J11" s="33">
        <v>17720.73333333333</v>
      </c>
      <c r="K11" s="33">
        <v>17894.366666666669</v>
      </c>
      <c r="L11" s="33">
        <v>18004.73333333333</v>
      </c>
      <c r="M11" s="34">
        <v>17784</v>
      </c>
      <c r="N11" s="34">
        <v>17500</v>
      </c>
      <c r="O11" s="35">
        <v>11582400</v>
      </c>
      <c r="P11" s="36">
        <v>7.9083807314448626E-2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44616</v>
      </c>
      <c r="E12" s="37">
        <v>39067.35</v>
      </c>
      <c r="F12" s="37">
        <v>39175.783333333333</v>
      </c>
      <c r="G12" s="38">
        <v>38811.566666666666</v>
      </c>
      <c r="H12" s="38">
        <v>38555.783333333333</v>
      </c>
      <c r="I12" s="38">
        <v>38191.566666666666</v>
      </c>
      <c r="J12" s="38">
        <v>39431.566666666666</v>
      </c>
      <c r="K12" s="38">
        <v>39795.783333333326</v>
      </c>
      <c r="L12" s="38">
        <v>40051.566666666666</v>
      </c>
      <c r="M12" s="28">
        <v>39540</v>
      </c>
      <c r="N12" s="28">
        <v>38920</v>
      </c>
      <c r="O12" s="39">
        <v>2342625</v>
      </c>
      <c r="P12" s="40">
        <v>4.6807797575825281E-2</v>
      </c>
    </row>
    <row r="13" spans="1:16" ht="12.75" customHeight="1">
      <c r="A13" s="28">
        <v>3</v>
      </c>
      <c r="B13" s="29" t="s">
        <v>35</v>
      </c>
      <c r="C13" s="30" t="s">
        <v>830</v>
      </c>
      <c r="D13" s="31">
        <v>44614</v>
      </c>
      <c r="E13" s="37">
        <v>18151</v>
      </c>
      <c r="F13" s="37">
        <v>18243.433333333334</v>
      </c>
      <c r="G13" s="38">
        <v>18058.566666666669</v>
      </c>
      <c r="H13" s="38">
        <v>17966.133333333335</v>
      </c>
      <c r="I13" s="38">
        <v>17781.26666666667</v>
      </c>
      <c r="J13" s="38">
        <v>18335.866666666669</v>
      </c>
      <c r="K13" s="38">
        <v>18520.733333333337</v>
      </c>
      <c r="L13" s="38">
        <v>18613.166666666668</v>
      </c>
      <c r="M13" s="28">
        <v>18428.3</v>
      </c>
      <c r="N13" s="28">
        <v>18151</v>
      </c>
      <c r="O13" s="39">
        <v>2000</v>
      </c>
      <c r="P13" s="40">
        <v>0.28205128205128205</v>
      </c>
    </row>
    <row r="14" spans="1:16" ht="12.75" customHeight="1">
      <c r="A14" s="28">
        <v>4</v>
      </c>
      <c r="B14" s="29" t="s">
        <v>35</v>
      </c>
      <c r="C14" s="30" t="s">
        <v>892</v>
      </c>
      <c r="D14" s="31">
        <v>44620</v>
      </c>
      <c r="E14" s="37">
        <v>7694.95</v>
      </c>
      <c r="F14" s="37">
        <v>7696.6166666666659</v>
      </c>
      <c r="G14" s="38">
        <v>7693.2333333333318</v>
      </c>
      <c r="H14" s="38">
        <v>7691.5166666666655</v>
      </c>
      <c r="I14" s="38">
        <v>7688.1333333333314</v>
      </c>
      <c r="J14" s="38">
        <v>7698.3333333333321</v>
      </c>
      <c r="K14" s="38">
        <v>7701.7166666666653</v>
      </c>
      <c r="L14" s="38">
        <v>7703.4333333333325</v>
      </c>
      <c r="M14" s="28">
        <v>7700</v>
      </c>
      <c r="N14" s="28">
        <v>7694.9</v>
      </c>
      <c r="O14" s="39">
        <v>2700</v>
      </c>
      <c r="P14" s="40">
        <v>2.8571428571428571E-2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44616</v>
      </c>
      <c r="E15" s="37">
        <v>990.75</v>
      </c>
      <c r="F15" s="37">
        <v>999.58333333333337</v>
      </c>
      <c r="G15" s="38">
        <v>976.31666666666672</v>
      </c>
      <c r="H15" s="38">
        <v>961.88333333333333</v>
      </c>
      <c r="I15" s="38">
        <v>938.61666666666667</v>
      </c>
      <c r="J15" s="38">
        <v>1014.0166666666668</v>
      </c>
      <c r="K15" s="38">
        <v>1037.2833333333333</v>
      </c>
      <c r="L15" s="38">
        <v>1051.7166666666667</v>
      </c>
      <c r="M15" s="28">
        <v>1022.85</v>
      </c>
      <c r="N15" s="28">
        <v>985.15</v>
      </c>
      <c r="O15" s="39">
        <v>2482000</v>
      </c>
      <c r="P15" s="40">
        <v>3.5828307910606601E-2</v>
      </c>
    </row>
    <row r="16" spans="1:16" ht="12.75" customHeight="1">
      <c r="A16" s="28">
        <v>6</v>
      </c>
      <c r="B16" s="29" t="s">
        <v>47</v>
      </c>
      <c r="C16" s="30" t="s">
        <v>239</v>
      </c>
      <c r="D16" s="31">
        <v>44616</v>
      </c>
      <c r="E16" s="37">
        <v>16151.2</v>
      </c>
      <c r="F16" s="37">
        <v>16254.1</v>
      </c>
      <c r="G16" s="38">
        <v>16032.100000000002</v>
      </c>
      <c r="H16" s="38">
        <v>15913.000000000002</v>
      </c>
      <c r="I16" s="38">
        <v>15691.000000000004</v>
      </c>
      <c r="J16" s="38">
        <v>16373.2</v>
      </c>
      <c r="K16" s="38">
        <v>16595.199999999997</v>
      </c>
      <c r="L16" s="38">
        <v>16714.3</v>
      </c>
      <c r="M16" s="28">
        <v>16476.099999999999</v>
      </c>
      <c r="N16" s="28">
        <v>16135</v>
      </c>
      <c r="O16" s="39">
        <v>84950</v>
      </c>
      <c r="P16" s="40">
        <v>0.11592775041050903</v>
      </c>
    </row>
    <row r="17" spans="1:16" ht="12.75" customHeight="1">
      <c r="A17" s="28">
        <v>7</v>
      </c>
      <c r="B17" s="29" t="s">
        <v>44</v>
      </c>
      <c r="C17" s="30" t="s">
        <v>243</v>
      </c>
      <c r="D17" s="31">
        <v>44620</v>
      </c>
      <c r="E17" s="37">
        <v>124.95</v>
      </c>
      <c r="F17" s="37">
        <v>125.73333333333333</v>
      </c>
      <c r="G17" s="38">
        <v>123.71666666666667</v>
      </c>
      <c r="H17" s="38">
        <v>122.48333333333333</v>
      </c>
      <c r="I17" s="38">
        <v>120.46666666666667</v>
      </c>
      <c r="J17" s="38">
        <v>126.96666666666667</v>
      </c>
      <c r="K17" s="38">
        <v>128.98333333333335</v>
      </c>
      <c r="L17" s="38">
        <v>130.21666666666667</v>
      </c>
      <c r="M17" s="28">
        <v>127.75</v>
      </c>
      <c r="N17" s="28">
        <v>124.5</v>
      </c>
      <c r="O17" s="39">
        <v>18145600</v>
      </c>
      <c r="P17" s="40">
        <v>-8.6538461538461543E-3</v>
      </c>
    </row>
    <row r="18" spans="1:16" ht="12.75" customHeight="1">
      <c r="A18" s="28">
        <v>8</v>
      </c>
      <c r="B18" s="29" t="s">
        <v>40</v>
      </c>
      <c r="C18" s="30" t="s">
        <v>41</v>
      </c>
      <c r="D18" s="31">
        <v>44616</v>
      </c>
      <c r="E18" s="37">
        <v>305.39999999999998</v>
      </c>
      <c r="F18" s="37">
        <v>307.06666666666666</v>
      </c>
      <c r="G18" s="38">
        <v>302.33333333333331</v>
      </c>
      <c r="H18" s="38">
        <v>299.26666666666665</v>
      </c>
      <c r="I18" s="38">
        <v>294.5333333333333</v>
      </c>
      <c r="J18" s="38">
        <v>310.13333333333333</v>
      </c>
      <c r="K18" s="38">
        <v>314.86666666666667</v>
      </c>
      <c r="L18" s="38">
        <v>317.93333333333334</v>
      </c>
      <c r="M18" s="28">
        <v>311.8</v>
      </c>
      <c r="N18" s="28">
        <v>304</v>
      </c>
      <c r="O18" s="39">
        <v>16434600</v>
      </c>
      <c r="P18" s="40">
        <v>0.12473309608540925</v>
      </c>
    </row>
    <row r="19" spans="1:16" ht="12.75" customHeight="1">
      <c r="A19" s="28">
        <v>9</v>
      </c>
      <c r="B19" s="29" t="s">
        <v>42</v>
      </c>
      <c r="C19" s="30" t="s">
        <v>43</v>
      </c>
      <c r="D19" s="31">
        <v>44616</v>
      </c>
      <c r="E19" s="37">
        <v>2294.8000000000002</v>
      </c>
      <c r="F19" s="37">
        <v>2304.8666666666668</v>
      </c>
      <c r="G19" s="38">
        <v>2276.8333333333335</v>
      </c>
      <c r="H19" s="38">
        <v>2258.8666666666668</v>
      </c>
      <c r="I19" s="38">
        <v>2230.8333333333335</v>
      </c>
      <c r="J19" s="38">
        <v>2322.8333333333335</v>
      </c>
      <c r="K19" s="38">
        <v>2350.8666666666663</v>
      </c>
      <c r="L19" s="38">
        <v>2368.8333333333335</v>
      </c>
      <c r="M19" s="28">
        <v>2332.9</v>
      </c>
      <c r="N19" s="28">
        <v>2286.9</v>
      </c>
      <c r="O19" s="39">
        <v>2665500</v>
      </c>
      <c r="P19" s="40">
        <v>7.508916838746011E-4</v>
      </c>
    </row>
    <row r="20" spans="1:16" ht="12.75" customHeight="1">
      <c r="A20" s="28">
        <v>10</v>
      </c>
      <c r="B20" s="29" t="s">
        <v>44</v>
      </c>
      <c r="C20" s="30" t="s">
        <v>45</v>
      </c>
      <c r="D20" s="31">
        <v>44616</v>
      </c>
      <c r="E20" s="37">
        <v>1759.3</v>
      </c>
      <c r="F20" s="37">
        <v>1768.7</v>
      </c>
      <c r="G20" s="38">
        <v>1743.65</v>
      </c>
      <c r="H20" s="38">
        <v>1728</v>
      </c>
      <c r="I20" s="38">
        <v>1702.95</v>
      </c>
      <c r="J20" s="38">
        <v>1784.3500000000001</v>
      </c>
      <c r="K20" s="38">
        <v>1809.3999999999999</v>
      </c>
      <c r="L20" s="38">
        <v>1825.0500000000002</v>
      </c>
      <c r="M20" s="28">
        <v>1793.75</v>
      </c>
      <c r="N20" s="28">
        <v>1753.05</v>
      </c>
      <c r="O20" s="39">
        <v>20861000</v>
      </c>
      <c r="P20" s="40">
        <v>1.1074760693081304E-2</v>
      </c>
    </row>
    <row r="21" spans="1:16" ht="12.75" customHeight="1">
      <c r="A21" s="28">
        <v>11</v>
      </c>
      <c r="B21" s="29" t="s">
        <v>44</v>
      </c>
      <c r="C21" s="30" t="s">
        <v>46</v>
      </c>
      <c r="D21" s="31">
        <v>44616</v>
      </c>
      <c r="E21" s="37">
        <v>734.15</v>
      </c>
      <c r="F21" s="37">
        <v>737.2833333333333</v>
      </c>
      <c r="G21" s="38">
        <v>728.86666666666656</v>
      </c>
      <c r="H21" s="38">
        <v>723.58333333333326</v>
      </c>
      <c r="I21" s="38">
        <v>715.16666666666652</v>
      </c>
      <c r="J21" s="38">
        <v>742.56666666666661</v>
      </c>
      <c r="K21" s="38">
        <v>750.98333333333335</v>
      </c>
      <c r="L21" s="38">
        <v>756.26666666666665</v>
      </c>
      <c r="M21" s="28">
        <v>745.7</v>
      </c>
      <c r="N21" s="28">
        <v>732</v>
      </c>
      <c r="O21" s="39">
        <v>89671250</v>
      </c>
      <c r="P21" s="40">
        <v>1.9413950110338278E-3</v>
      </c>
    </row>
    <row r="22" spans="1:16" ht="12.75" customHeight="1">
      <c r="A22" s="28">
        <v>12</v>
      </c>
      <c r="B22" s="29" t="s">
        <v>47</v>
      </c>
      <c r="C22" s="30" t="s">
        <v>48</v>
      </c>
      <c r="D22" s="31">
        <v>44616</v>
      </c>
      <c r="E22" s="37">
        <v>3530.3</v>
      </c>
      <c r="F22" s="37">
        <v>3525.7166666666672</v>
      </c>
      <c r="G22" s="38">
        <v>3496.1333333333341</v>
      </c>
      <c r="H22" s="38">
        <v>3461.9666666666672</v>
      </c>
      <c r="I22" s="38">
        <v>3432.3833333333341</v>
      </c>
      <c r="J22" s="38">
        <v>3559.8833333333341</v>
      </c>
      <c r="K22" s="38">
        <v>3589.4666666666672</v>
      </c>
      <c r="L22" s="38">
        <v>3623.6333333333341</v>
      </c>
      <c r="M22" s="28">
        <v>3555.3</v>
      </c>
      <c r="N22" s="28">
        <v>3491.55</v>
      </c>
      <c r="O22" s="39">
        <v>273000</v>
      </c>
      <c r="P22" s="40">
        <v>3.2526475037821481E-2</v>
      </c>
    </row>
    <row r="23" spans="1:16" ht="12.75" customHeight="1">
      <c r="A23" s="28">
        <v>13</v>
      </c>
      <c r="B23" s="29" t="s">
        <v>49</v>
      </c>
      <c r="C23" s="30" t="s">
        <v>50</v>
      </c>
      <c r="D23" s="31">
        <v>44616</v>
      </c>
      <c r="E23" s="37">
        <v>640.35</v>
      </c>
      <c r="F23" s="37">
        <v>640.35</v>
      </c>
      <c r="G23" s="38">
        <v>636.40000000000009</v>
      </c>
      <c r="H23" s="38">
        <v>632.45000000000005</v>
      </c>
      <c r="I23" s="38">
        <v>628.50000000000011</v>
      </c>
      <c r="J23" s="38">
        <v>644.30000000000007</v>
      </c>
      <c r="K23" s="38">
        <v>648.25000000000011</v>
      </c>
      <c r="L23" s="38">
        <v>652.20000000000005</v>
      </c>
      <c r="M23" s="28">
        <v>644.29999999999995</v>
      </c>
      <c r="N23" s="28">
        <v>636.4</v>
      </c>
      <c r="O23" s="39">
        <v>7832000</v>
      </c>
      <c r="P23" s="40">
        <v>-8.2309737875142456E-3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44616</v>
      </c>
      <c r="E24" s="37">
        <v>381.9</v>
      </c>
      <c r="F24" s="37">
        <v>382.15000000000003</v>
      </c>
      <c r="G24" s="38">
        <v>379.95000000000005</v>
      </c>
      <c r="H24" s="38">
        <v>378</v>
      </c>
      <c r="I24" s="38">
        <v>375.8</v>
      </c>
      <c r="J24" s="38">
        <v>384.10000000000008</v>
      </c>
      <c r="K24" s="38">
        <v>386.3</v>
      </c>
      <c r="L24" s="38">
        <v>388.25000000000011</v>
      </c>
      <c r="M24" s="28">
        <v>384.35</v>
      </c>
      <c r="N24" s="28">
        <v>380.2</v>
      </c>
      <c r="O24" s="39">
        <v>16345500</v>
      </c>
      <c r="P24" s="40">
        <v>1.7270351008215085E-2</v>
      </c>
    </row>
    <row r="25" spans="1:16" ht="12.75" customHeight="1">
      <c r="A25" s="28">
        <v>15</v>
      </c>
      <c r="B25" s="29" t="s">
        <v>47</v>
      </c>
      <c r="C25" s="30" t="s">
        <v>52</v>
      </c>
      <c r="D25" s="31">
        <v>44616</v>
      </c>
      <c r="E25" s="37">
        <v>764</v>
      </c>
      <c r="F25" s="37">
        <v>767</v>
      </c>
      <c r="G25" s="38">
        <v>756.3</v>
      </c>
      <c r="H25" s="38">
        <v>748.59999999999991</v>
      </c>
      <c r="I25" s="38">
        <v>737.89999999999986</v>
      </c>
      <c r="J25" s="38">
        <v>774.7</v>
      </c>
      <c r="K25" s="38">
        <v>785.40000000000009</v>
      </c>
      <c r="L25" s="38">
        <v>793.10000000000014</v>
      </c>
      <c r="M25" s="28">
        <v>777.7</v>
      </c>
      <c r="N25" s="28">
        <v>759.3</v>
      </c>
      <c r="O25" s="39">
        <v>1782200</v>
      </c>
      <c r="P25" s="40">
        <v>1.84E-2</v>
      </c>
    </row>
    <row r="26" spans="1:16" ht="12.75" customHeight="1">
      <c r="A26" s="28">
        <v>16</v>
      </c>
      <c r="B26" s="29" t="s">
        <v>44</v>
      </c>
      <c r="C26" s="30" t="s">
        <v>53</v>
      </c>
      <c r="D26" s="31">
        <v>44616</v>
      </c>
      <c r="E26" s="37">
        <v>4642.55</v>
      </c>
      <c r="F26" s="37">
        <v>4652.7166666666672</v>
      </c>
      <c r="G26" s="38">
        <v>4596.8333333333339</v>
      </c>
      <c r="H26" s="38">
        <v>4551.1166666666668</v>
      </c>
      <c r="I26" s="38">
        <v>4495.2333333333336</v>
      </c>
      <c r="J26" s="38">
        <v>4698.4333333333343</v>
      </c>
      <c r="K26" s="38">
        <v>4754.3166666666675</v>
      </c>
      <c r="L26" s="38">
        <v>4800.0333333333347</v>
      </c>
      <c r="M26" s="28">
        <v>4708.6000000000004</v>
      </c>
      <c r="N26" s="28">
        <v>4607</v>
      </c>
      <c r="O26" s="39">
        <v>2582000</v>
      </c>
      <c r="P26" s="40">
        <v>-4.3083480033354951E-2</v>
      </c>
    </row>
    <row r="27" spans="1:16" ht="12.75" customHeight="1">
      <c r="A27" s="28">
        <v>17</v>
      </c>
      <c r="B27" s="260" t="s">
        <v>49</v>
      </c>
      <c r="C27" s="30" t="s">
        <v>54</v>
      </c>
      <c r="D27" s="31">
        <v>44616</v>
      </c>
      <c r="E27" s="37">
        <v>225.3</v>
      </c>
      <c r="F27" s="37">
        <v>223.70000000000002</v>
      </c>
      <c r="G27" s="38">
        <v>217.70000000000005</v>
      </c>
      <c r="H27" s="38">
        <v>210.10000000000002</v>
      </c>
      <c r="I27" s="38">
        <v>204.10000000000005</v>
      </c>
      <c r="J27" s="38">
        <v>231.30000000000004</v>
      </c>
      <c r="K27" s="38">
        <v>237.29999999999998</v>
      </c>
      <c r="L27" s="38">
        <v>244.90000000000003</v>
      </c>
      <c r="M27" s="28">
        <v>229.7</v>
      </c>
      <c r="N27" s="28">
        <v>216.1</v>
      </c>
      <c r="O27" s="39">
        <v>11937500</v>
      </c>
      <c r="P27" s="40">
        <v>-9.9523118391042914E-3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44616</v>
      </c>
      <c r="E28" s="37">
        <v>136.19999999999999</v>
      </c>
      <c r="F28" s="37">
        <v>136</v>
      </c>
      <c r="G28" s="38">
        <v>133.75</v>
      </c>
      <c r="H28" s="38">
        <v>131.30000000000001</v>
      </c>
      <c r="I28" s="38">
        <v>129.05000000000001</v>
      </c>
      <c r="J28" s="38">
        <v>138.44999999999999</v>
      </c>
      <c r="K28" s="38">
        <v>140.69999999999999</v>
      </c>
      <c r="L28" s="38">
        <v>143.14999999999998</v>
      </c>
      <c r="M28" s="28">
        <v>138.25</v>
      </c>
      <c r="N28" s="28">
        <v>133.55000000000001</v>
      </c>
      <c r="O28" s="39">
        <v>32778000</v>
      </c>
      <c r="P28" s="40">
        <v>-8.3049693669162688E-3</v>
      </c>
    </row>
    <row r="29" spans="1:16" ht="12.75" customHeight="1">
      <c r="A29" s="28">
        <v>19</v>
      </c>
      <c r="B29" s="261" t="s">
        <v>56</v>
      </c>
      <c r="C29" s="30" t="s">
        <v>57</v>
      </c>
      <c r="D29" s="31">
        <v>44616</v>
      </c>
      <c r="E29" s="37">
        <v>3205.3</v>
      </c>
      <c r="F29" s="37">
        <v>3215.5666666666671</v>
      </c>
      <c r="G29" s="38">
        <v>3185.1333333333341</v>
      </c>
      <c r="H29" s="38">
        <v>3164.9666666666672</v>
      </c>
      <c r="I29" s="38">
        <v>3134.5333333333342</v>
      </c>
      <c r="J29" s="38">
        <v>3235.733333333334</v>
      </c>
      <c r="K29" s="38">
        <v>3266.1666666666674</v>
      </c>
      <c r="L29" s="38">
        <v>3286.3333333333339</v>
      </c>
      <c r="M29" s="28">
        <v>3246</v>
      </c>
      <c r="N29" s="28">
        <v>3195.4</v>
      </c>
      <c r="O29" s="39">
        <v>4136700</v>
      </c>
      <c r="P29" s="40">
        <v>-1.4502211587267058E-4</v>
      </c>
    </row>
    <row r="30" spans="1:16" ht="12.75" customHeight="1">
      <c r="A30" s="28">
        <v>20</v>
      </c>
      <c r="B30" s="29" t="s">
        <v>44</v>
      </c>
      <c r="C30" s="30" t="s">
        <v>307</v>
      </c>
      <c r="D30" s="31">
        <v>44616</v>
      </c>
      <c r="E30" s="37">
        <v>2184.4499999999998</v>
      </c>
      <c r="F30" s="37">
        <v>2203.5666666666671</v>
      </c>
      <c r="G30" s="38">
        <v>2156.483333333334</v>
      </c>
      <c r="H30" s="38">
        <v>2128.5166666666669</v>
      </c>
      <c r="I30" s="38">
        <v>2081.4333333333338</v>
      </c>
      <c r="J30" s="38">
        <v>2231.5333333333342</v>
      </c>
      <c r="K30" s="38">
        <v>2278.6166666666672</v>
      </c>
      <c r="L30" s="38">
        <v>2306.5833333333344</v>
      </c>
      <c r="M30" s="28">
        <v>2250.65</v>
      </c>
      <c r="N30" s="28">
        <v>2175.6</v>
      </c>
      <c r="O30" s="39">
        <v>854150</v>
      </c>
      <c r="P30" s="40">
        <v>-6.2481134923030486E-2</v>
      </c>
    </row>
    <row r="31" spans="1:16" ht="12.75" customHeight="1">
      <c r="A31" s="28">
        <v>21</v>
      </c>
      <c r="B31" s="29" t="s">
        <v>44</v>
      </c>
      <c r="C31" s="30" t="s">
        <v>308</v>
      </c>
      <c r="D31" s="31">
        <v>44616</v>
      </c>
      <c r="E31" s="37">
        <v>9602.35</v>
      </c>
      <c r="F31" s="37">
        <v>9619.25</v>
      </c>
      <c r="G31" s="38">
        <v>9533.1</v>
      </c>
      <c r="H31" s="38">
        <v>9463.85</v>
      </c>
      <c r="I31" s="38">
        <v>9377.7000000000007</v>
      </c>
      <c r="J31" s="38">
        <v>9688.5</v>
      </c>
      <c r="K31" s="38">
        <v>9774.6500000000015</v>
      </c>
      <c r="L31" s="38">
        <v>9843.9</v>
      </c>
      <c r="M31" s="28">
        <v>9705.4</v>
      </c>
      <c r="N31" s="28">
        <v>9550</v>
      </c>
      <c r="O31" s="39">
        <v>91275</v>
      </c>
      <c r="P31" s="40">
        <v>-1.1372867587327376E-2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44616</v>
      </c>
      <c r="E32" s="37">
        <v>1379.2</v>
      </c>
      <c r="F32" s="37">
        <v>1388.7166666666665</v>
      </c>
      <c r="G32" s="38">
        <v>1360.1833333333329</v>
      </c>
      <c r="H32" s="38">
        <v>1341.1666666666665</v>
      </c>
      <c r="I32" s="38">
        <v>1312.633333333333</v>
      </c>
      <c r="J32" s="38">
        <v>1407.7333333333329</v>
      </c>
      <c r="K32" s="38">
        <v>1436.2666666666662</v>
      </c>
      <c r="L32" s="38">
        <v>1455.2833333333328</v>
      </c>
      <c r="M32" s="28">
        <v>1417.25</v>
      </c>
      <c r="N32" s="28">
        <v>1369.7</v>
      </c>
      <c r="O32" s="39">
        <v>3191500</v>
      </c>
      <c r="P32" s="40">
        <v>-2.0110531163647527E-2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44616</v>
      </c>
      <c r="E33" s="37">
        <v>669.15</v>
      </c>
      <c r="F33" s="37">
        <v>669.58333333333326</v>
      </c>
      <c r="G33" s="38">
        <v>663.86666666666656</v>
      </c>
      <c r="H33" s="38">
        <v>658.58333333333326</v>
      </c>
      <c r="I33" s="38">
        <v>652.86666666666656</v>
      </c>
      <c r="J33" s="38">
        <v>674.86666666666656</v>
      </c>
      <c r="K33" s="38">
        <v>680.58333333333326</v>
      </c>
      <c r="L33" s="38">
        <v>685.86666666666656</v>
      </c>
      <c r="M33" s="28">
        <v>675.3</v>
      </c>
      <c r="N33" s="28">
        <v>664.3</v>
      </c>
      <c r="O33" s="39">
        <v>15093000</v>
      </c>
      <c r="P33" s="40">
        <v>-6.761759044469671E-3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44616</v>
      </c>
      <c r="E34" s="37">
        <v>798.4</v>
      </c>
      <c r="F34" s="37">
        <v>801.51666666666677</v>
      </c>
      <c r="G34" s="38">
        <v>790.63333333333355</v>
      </c>
      <c r="H34" s="38">
        <v>782.86666666666679</v>
      </c>
      <c r="I34" s="38">
        <v>771.98333333333358</v>
      </c>
      <c r="J34" s="38">
        <v>809.28333333333353</v>
      </c>
      <c r="K34" s="38">
        <v>820.16666666666674</v>
      </c>
      <c r="L34" s="38">
        <v>827.93333333333351</v>
      </c>
      <c r="M34" s="28">
        <v>812.4</v>
      </c>
      <c r="N34" s="28">
        <v>793.75</v>
      </c>
      <c r="O34" s="39">
        <v>45272400</v>
      </c>
      <c r="P34" s="40">
        <v>-9.9979007032644056E-3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44616</v>
      </c>
      <c r="E35" s="37">
        <v>3620.8</v>
      </c>
      <c r="F35" s="37">
        <v>3601.1333333333332</v>
      </c>
      <c r="G35" s="38">
        <v>3547.2666666666664</v>
      </c>
      <c r="H35" s="38">
        <v>3473.7333333333331</v>
      </c>
      <c r="I35" s="38">
        <v>3419.8666666666663</v>
      </c>
      <c r="J35" s="38">
        <v>3674.6666666666665</v>
      </c>
      <c r="K35" s="38">
        <v>3728.5333333333333</v>
      </c>
      <c r="L35" s="38">
        <v>3802.0666666666666</v>
      </c>
      <c r="M35" s="28">
        <v>3655</v>
      </c>
      <c r="N35" s="28">
        <v>3527.6</v>
      </c>
      <c r="O35" s="39">
        <v>2096500</v>
      </c>
      <c r="P35" s="40">
        <v>-5.2194543297746148E-3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44616</v>
      </c>
      <c r="E36" s="37">
        <v>16366.4</v>
      </c>
      <c r="F36" s="37">
        <v>16469.850000000002</v>
      </c>
      <c r="G36" s="38">
        <v>16204.700000000004</v>
      </c>
      <c r="H36" s="38">
        <v>16043.000000000002</v>
      </c>
      <c r="I36" s="38">
        <v>15777.850000000004</v>
      </c>
      <c r="J36" s="38">
        <v>16631.550000000003</v>
      </c>
      <c r="K36" s="38">
        <v>16896.700000000004</v>
      </c>
      <c r="L36" s="38">
        <v>17058.400000000005</v>
      </c>
      <c r="M36" s="28">
        <v>16735</v>
      </c>
      <c r="N36" s="28">
        <v>16308.15</v>
      </c>
      <c r="O36" s="39">
        <v>699850</v>
      </c>
      <c r="P36" s="40">
        <v>-1.761650758001123E-2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44616</v>
      </c>
      <c r="E37" s="37">
        <v>7116.9</v>
      </c>
      <c r="F37" s="37">
        <v>7186.5999999999995</v>
      </c>
      <c r="G37" s="38">
        <v>7033.2999999999993</v>
      </c>
      <c r="H37" s="38">
        <v>6949.7</v>
      </c>
      <c r="I37" s="38">
        <v>6796.4</v>
      </c>
      <c r="J37" s="38">
        <v>7270.1999999999989</v>
      </c>
      <c r="K37" s="38">
        <v>7423.5</v>
      </c>
      <c r="L37" s="38">
        <v>7507.0999999999985</v>
      </c>
      <c r="M37" s="28">
        <v>7339.9</v>
      </c>
      <c r="N37" s="28">
        <v>7103</v>
      </c>
      <c r="O37" s="39">
        <v>4786875</v>
      </c>
      <c r="P37" s="40">
        <v>1.7726161369193152E-2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44616</v>
      </c>
      <c r="E38" s="37">
        <v>2338.9499999999998</v>
      </c>
      <c r="F38" s="37">
        <v>2339.4500000000003</v>
      </c>
      <c r="G38" s="38">
        <v>2314.2500000000005</v>
      </c>
      <c r="H38" s="38">
        <v>2289.5500000000002</v>
      </c>
      <c r="I38" s="38">
        <v>2264.3500000000004</v>
      </c>
      <c r="J38" s="38">
        <v>2364.1500000000005</v>
      </c>
      <c r="K38" s="38">
        <v>2389.3500000000004</v>
      </c>
      <c r="L38" s="38">
        <v>2414.0500000000006</v>
      </c>
      <c r="M38" s="28">
        <v>2364.65</v>
      </c>
      <c r="N38" s="28">
        <v>2314.75</v>
      </c>
      <c r="O38" s="39">
        <v>1070400</v>
      </c>
      <c r="P38" s="40">
        <v>3.7383177570093456E-4</v>
      </c>
    </row>
    <row r="39" spans="1:16" ht="12.75" customHeight="1">
      <c r="A39" s="28">
        <v>29</v>
      </c>
      <c r="B39" s="29" t="s">
        <v>44</v>
      </c>
      <c r="C39" s="30" t="s">
        <v>316</v>
      </c>
      <c r="D39" s="31">
        <v>44616</v>
      </c>
      <c r="E39" s="37">
        <v>443.4</v>
      </c>
      <c r="F39" s="37">
        <v>434.36666666666662</v>
      </c>
      <c r="G39" s="38">
        <v>422.48333333333323</v>
      </c>
      <c r="H39" s="38">
        <v>401.56666666666661</v>
      </c>
      <c r="I39" s="38">
        <v>389.68333333333322</v>
      </c>
      <c r="J39" s="38">
        <v>455.28333333333325</v>
      </c>
      <c r="K39" s="38">
        <v>467.16666666666657</v>
      </c>
      <c r="L39" s="38">
        <v>488.08333333333326</v>
      </c>
      <c r="M39" s="28">
        <v>446.25</v>
      </c>
      <c r="N39" s="28">
        <v>413.45</v>
      </c>
      <c r="O39" s="39">
        <v>7062400</v>
      </c>
      <c r="P39" s="40">
        <v>3.8832666509767001E-2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44616</v>
      </c>
      <c r="E40" s="37">
        <v>325.39999999999998</v>
      </c>
      <c r="F40" s="37">
        <v>326.31666666666666</v>
      </c>
      <c r="G40" s="38">
        <v>320.48333333333335</v>
      </c>
      <c r="H40" s="38">
        <v>315.56666666666666</v>
      </c>
      <c r="I40" s="38">
        <v>309.73333333333335</v>
      </c>
      <c r="J40" s="38">
        <v>331.23333333333335</v>
      </c>
      <c r="K40" s="38">
        <v>337.06666666666672</v>
      </c>
      <c r="L40" s="38">
        <v>341.98333333333335</v>
      </c>
      <c r="M40" s="28">
        <v>332.15</v>
      </c>
      <c r="N40" s="28">
        <v>321.39999999999998</v>
      </c>
      <c r="O40" s="39">
        <v>22051800</v>
      </c>
      <c r="P40" s="40">
        <v>9.150035637918745E-2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44616</v>
      </c>
      <c r="E41" s="37">
        <v>110</v>
      </c>
      <c r="F41" s="37">
        <v>110.46666666666665</v>
      </c>
      <c r="G41" s="38">
        <v>108.5333333333333</v>
      </c>
      <c r="H41" s="38">
        <v>107.06666666666665</v>
      </c>
      <c r="I41" s="38">
        <v>105.1333333333333</v>
      </c>
      <c r="J41" s="38">
        <v>111.93333333333331</v>
      </c>
      <c r="K41" s="38">
        <v>113.86666666666667</v>
      </c>
      <c r="L41" s="38">
        <v>115.33333333333331</v>
      </c>
      <c r="M41" s="28">
        <v>112.4</v>
      </c>
      <c r="N41" s="28">
        <v>109</v>
      </c>
      <c r="O41" s="39">
        <v>139686300</v>
      </c>
      <c r="P41" s="40">
        <v>2.0950914999144862E-2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44616</v>
      </c>
      <c r="E42" s="37">
        <v>2001.6</v>
      </c>
      <c r="F42" s="37">
        <v>2013.5333333333335</v>
      </c>
      <c r="G42" s="38">
        <v>1974.916666666667</v>
      </c>
      <c r="H42" s="38">
        <v>1948.2333333333333</v>
      </c>
      <c r="I42" s="38">
        <v>1909.6166666666668</v>
      </c>
      <c r="J42" s="38">
        <v>2040.2166666666672</v>
      </c>
      <c r="K42" s="38">
        <v>2078.8333333333335</v>
      </c>
      <c r="L42" s="38">
        <v>2105.5166666666673</v>
      </c>
      <c r="M42" s="28">
        <v>2052.15</v>
      </c>
      <c r="N42" s="28">
        <v>1986.85</v>
      </c>
      <c r="O42" s="39">
        <v>1350250</v>
      </c>
      <c r="P42" s="40">
        <v>5.3196053196053195E-2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44616</v>
      </c>
      <c r="E43" s="37">
        <v>207.15</v>
      </c>
      <c r="F43" s="37">
        <v>208.25</v>
      </c>
      <c r="G43" s="38">
        <v>205.6</v>
      </c>
      <c r="H43" s="38">
        <v>204.04999999999998</v>
      </c>
      <c r="I43" s="38">
        <v>201.39999999999998</v>
      </c>
      <c r="J43" s="38">
        <v>209.8</v>
      </c>
      <c r="K43" s="38">
        <v>212.45</v>
      </c>
      <c r="L43" s="38">
        <v>214.00000000000003</v>
      </c>
      <c r="M43" s="28">
        <v>210.9</v>
      </c>
      <c r="N43" s="28">
        <v>206.7</v>
      </c>
      <c r="O43" s="39">
        <v>33949200</v>
      </c>
      <c r="P43" s="40">
        <v>3.7992331822934822E-2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44616</v>
      </c>
      <c r="E44" s="37">
        <v>737.3</v>
      </c>
      <c r="F44" s="37">
        <v>738.93333333333339</v>
      </c>
      <c r="G44" s="38">
        <v>732.86666666666679</v>
      </c>
      <c r="H44" s="38">
        <v>728.43333333333339</v>
      </c>
      <c r="I44" s="38">
        <v>722.36666666666679</v>
      </c>
      <c r="J44" s="38">
        <v>743.36666666666679</v>
      </c>
      <c r="K44" s="38">
        <v>749.43333333333339</v>
      </c>
      <c r="L44" s="38">
        <v>753.86666666666679</v>
      </c>
      <c r="M44" s="28">
        <v>745</v>
      </c>
      <c r="N44" s="28">
        <v>734.5</v>
      </c>
      <c r="O44" s="39">
        <v>4565000</v>
      </c>
      <c r="P44" s="40">
        <v>1.4421901735516988E-2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44616</v>
      </c>
      <c r="E45" s="37">
        <v>743.9</v>
      </c>
      <c r="F45" s="37">
        <v>750.26666666666677</v>
      </c>
      <c r="G45" s="38">
        <v>735.63333333333355</v>
      </c>
      <c r="H45" s="38">
        <v>727.36666666666679</v>
      </c>
      <c r="I45" s="38">
        <v>712.73333333333358</v>
      </c>
      <c r="J45" s="38">
        <v>758.53333333333353</v>
      </c>
      <c r="K45" s="38">
        <v>773.16666666666674</v>
      </c>
      <c r="L45" s="38">
        <v>781.43333333333351</v>
      </c>
      <c r="M45" s="28">
        <v>764.9</v>
      </c>
      <c r="N45" s="28">
        <v>742</v>
      </c>
      <c r="O45" s="39">
        <v>5681250</v>
      </c>
      <c r="P45" s="40">
        <v>8.1181793984562156E-3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44616</v>
      </c>
      <c r="E46" s="37">
        <v>722.5</v>
      </c>
      <c r="F46" s="37">
        <v>724.88333333333321</v>
      </c>
      <c r="G46" s="38">
        <v>718.1666666666664</v>
      </c>
      <c r="H46" s="38">
        <v>713.83333333333314</v>
      </c>
      <c r="I46" s="38">
        <v>707.11666666666633</v>
      </c>
      <c r="J46" s="38">
        <v>729.21666666666647</v>
      </c>
      <c r="K46" s="38">
        <v>735.93333333333317</v>
      </c>
      <c r="L46" s="38">
        <v>740.26666666666654</v>
      </c>
      <c r="M46" s="28">
        <v>731.6</v>
      </c>
      <c r="N46" s="28">
        <v>720.55</v>
      </c>
      <c r="O46" s="39">
        <v>56369200</v>
      </c>
      <c r="P46" s="40">
        <v>4.8944061510322288E-3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44616</v>
      </c>
      <c r="E47" s="37">
        <v>60.3</v>
      </c>
      <c r="F47" s="37">
        <v>60.5</v>
      </c>
      <c r="G47" s="38">
        <v>59.7</v>
      </c>
      <c r="H47" s="38">
        <v>59.1</v>
      </c>
      <c r="I47" s="38">
        <v>58.300000000000004</v>
      </c>
      <c r="J47" s="38">
        <v>61.1</v>
      </c>
      <c r="K47" s="38">
        <v>61.9</v>
      </c>
      <c r="L47" s="38">
        <v>62.5</v>
      </c>
      <c r="M47" s="28">
        <v>61.3</v>
      </c>
      <c r="N47" s="28">
        <v>59.9</v>
      </c>
      <c r="O47" s="39">
        <v>134589000</v>
      </c>
      <c r="P47" s="40">
        <v>2.2658369235678953E-2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44616</v>
      </c>
      <c r="E48" s="37">
        <v>392.65</v>
      </c>
      <c r="F48" s="37">
        <v>391.31666666666666</v>
      </c>
      <c r="G48" s="38">
        <v>387.88333333333333</v>
      </c>
      <c r="H48" s="38">
        <v>383.11666666666667</v>
      </c>
      <c r="I48" s="38">
        <v>379.68333333333334</v>
      </c>
      <c r="J48" s="38">
        <v>396.08333333333331</v>
      </c>
      <c r="K48" s="38">
        <v>399.51666666666659</v>
      </c>
      <c r="L48" s="38">
        <v>404.2833333333333</v>
      </c>
      <c r="M48" s="28">
        <v>394.75</v>
      </c>
      <c r="N48" s="28">
        <v>386.55</v>
      </c>
      <c r="O48" s="39">
        <v>14646400</v>
      </c>
      <c r="P48" s="40">
        <v>-5.3108403623867541E-3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44616</v>
      </c>
      <c r="E49" s="37">
        <v>16650.099999999999</v>
      </c>
      <c r="F49" s="37">
        <v>16715.816666666666</v>
      </c>
      <c r="G49" s="38">
        <v>16511.633333333331</v>
      </c>
      <c r="H49" s="38">
        <v>16373.166666666664</v>
      </c>
      <c r="I49" s="38">
        <v>16168.98333333333</v>
      </c>
      <c r="J49" s="38">
        <v>16854.283333333333</v>
      </c>
      <c r="K49" s="38">
        <v>17058.466666666667</v>
      </c>
      <c r="L49" s="38">
        <v>17196.933333333334</v>
      </c>
      <c r="M49" s="28">
        <v>16920</v>
      </c>
      <c r="N49" s="28">
        <v>16577.349999999999</v>
      </c>
      <c r="O49" s="39">
        <v>130250</v>
      </c>
      <c r="P49" s="40">
        <v>1.5594541910331383E-2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44616</v>
      </c>
      <c r="E50" s="37">
        <v>372.7</v>
      </c>
      <c r="F50" s="37">
        <v>375.11666666666662</v>
      </c>
      <c r="G50" s="38">
        <v>369.78333333333325</v>
      </c>
      <c r="H50" s="38">
        <v>366.86666666666662</v>
      </c>
      <c r="I50" s="38">
        <v>361.53333333333325</v>
      </c>
      <c r="J50" s="38">
        <v>378.03333333333325</v>
      </c>
      <c r="K50" s="38">
        <v>383.36666666666662</v>
      </c>
      <c r="L50" s="38">
        <v>386.28333333333325</v>
      </c>
      <c r="M50" s="28">
        <v>380.45</v>
      </c>
      <c r="N50" s="28">
        <v>372.2</v>
      </c>
      <c r="O50" s="39">
        <v>28764000</v>
      </c>
      <c r="P50" s="40">
        <v>1.4413736917967036E-3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44616</v>
      </c>
      <c r="E51" s="37">
        <v>3575.4</v>
      </c>
      <c r="F51" s="37">
        <v>3601.3333333333335</v>
      </c>
      <c r="G51" s="38">
        <v>3543.916666666667</v>
      </c>
      <c r="H51" s="38">
        <v>3512.4333333333334</v>
      </c>
      <c r="I51" s="38">
        <v>3455.0166666666669</v>
      </c>
      <c r="J51" s="38">
        <v>3632.8166666666671</v>
      </c>
      <c r="K51" s="38">
        <v>3690.233333333334</v>
      </c>
      <c r="L51" s="38">
        <v>3721.7166666666672</v>
      </c>
      <c r="M51" s="28">
        <v>3658.75</v>
      </c>
      <c r="N51" s="28">
        <v>3569.85</v>
      </c>
      <c r="O51" s="39">
        <v>1313400</v>
      </c>
      <c r="P51" s="40">
        <v>3.1898177247014457E-2</v>
      </c>
    </row>
    <row r="52" spans="1:16" ht="12.75" customHeight="1">
      <c r="A52" s="28">
        <v>42</v>
      </c>
      <c r="B52" s="29" t="s">
        <v>87</v>
      </c>
      <c r="C52" s="30" t="s">
        <v>322</v>
      </c>
      <c r="D52" s="31">
        <v>44616</v>
      </c>
      <c r="E52" s="37">
        <v>475.5</v>
      </c>
      <c r="F52" s="37">
        <v>478.63333333333338</v>
      </c>
      <c r="G52" s="38">
        <v>470.26666666666677</v>
      </c>
      <c r="H52" s="38">
        <v>465.03333333333336</v>
      </c>
      <c r="I52" s="38">
        <v>456.66666666666674</v>
      </c>
      <c r="J52" s="38">
        <v>483.86666666666679</v>
      </c>
      <c r="K52" s="38">
        <v>492.23333333333346</v>
      </c>
      <c r="L52" s="38">
        <v>497.46666666666681</v>
      </c>
      <c r="M52" s="28">
        <v>487</v>
      </c>
      <c r="N52" s="28">
        <v>473.4</v>
      </c>
      <c r="O52" s="39">
        <v>5085600</v>
      </c>
      <c r="P52" s="40">
        <v>-4.0733197556008143E-3</v>
      </c>
    </row>
    <row r="53" spans="1:16" ht="12.75" customHeight="1">
      <c r="A53" s="28">
        <v>43</v>
      </c>
      <c r="B53" s="29" t="s">
        <v>47</v>
      </c>
      <c r="C53" s="30" t="s">
        <v>82</v>
      </c>
      <c r="D53" s="31">
        <v>44616</v>
      </c>
      <c r="E53" s="37">
        <v>409.35</v>
      </c>
      <c r="F53" s="37">
        <v>413.18333333333334</v>
      </c>
      <c r="G53" s="38">
        <v>404.66666666666669</v>
      </c>
      <c r="H53" s="38">
        <v>399.98333333333335</v>
      </c>
      <c r="I53" s="38">
        <v>391.4666666666667</v>
      </c>
      <c r="J53" s="38">
        <v>417.86666666666667</v>
      </c>
      <c r="K53" s="38">
        <v>426.38333333333333</v>
      </c>
      <c r="L53" s="38">
        <v>431.06666666666666</v>
      </c>
      <c r="M53" s="28">
        <v>421.7</v>
      </c>
      <c r="N53" s="28">
        <v>408.5</v>
      </c>
      <c r="O53" s="39">
        <v>20716300</v>
      </c>
      <c r="P53" s="40">
        <v>2.0150587725475327E-2</v>
      </c>
    </row>
    <row r="54" spans="1:16" ht="12.75" customHeight="1">
      <c r="A54" s="28">
        <v>44</v>
      </c>
      <c r="B54" s="29" t="s">
        <v>58</v>
      </c>
      <c r="C54" s="30" t="s">
        <v>83</v>
      </c>
      <c r="D54" s="31">
        <v>44616</v>
      </c>
      <c r="E54" s="37">
        <v>266</v>
      </c>
      <c r="F54" s="37">
        <v>268.31666666666666</v>
      </c>
      <c r="G54" s="38">
        <v>262.93333333333334</v>
      </c>
      <c r="H54" s="38">
        <v>259.86666666666667</v>
      </c>
      <c r="I54" s="38">
        <v>254.48333333333335</v>
      </c>
      <c r="J54" s="38">
        <v>271.38333333333333</v>
      </c>
      <c r="K54" s="38">
        <v>276.76666666666665</v>
      </c>
      <c r="L54" s="38">
        <v>279.83333333333331</v>
      </c>
      <c r="M54" s="28">
        <v>273.7</v>
      </c>
      <c r="N54" s="28">
        <v>265.25</v>
      </c>
      <c r="O54" s="39">
        <v>47692800</v>
      </c>
      <c r="P54" s="40">
        <v>6.266378033496639E-3</v>
      </c>
    </row>
    <row r="55" spans="1:16" ht="12.75" customHeight="1">
      <c r="A55" s="28">
        <v>45</v>
      </c>
      <c r="B55" s="29" t="s">
        <v>63</v>
      </c>
      <c r="C55" s="30" t="s">
        <v>330</v>
      </c>
      <c r="D55" s="31">
        <v>44616</v>
      </c>
      <c r="E55" s="37">
        <v>659.6</v>
      </c>
      <c r="F55" s="37">
        <v>660.80000000000007</v>
      </c>
      <c r="G55" s="38">
        <v>652.80000000000018</v>
      </c>
      <c r="H55" s="38">
        <v>646.00000000000011</v>
      </c>
      <c r="I55" s="38">
        <v>638.00000000000023</v>
      </c>
      <c r="J55" s="38">
        <v>667.60000000000014</v>
      </c>
      <c r="K55" s="38">
        <v>675.59999999999991</v>
      </c>
      <c r="L55" s="38">
        <v>682.40000000000009</v>
      </c>
      <c r="M55" s="28">
        <v>668.8</v>
      </c>
      <c r="N55" s="28">
        <v>654</v>
      </c>
      <c r="O55" s="39">
        <v>3760575</v>
      </c>
      <c r="P55" s="40">
        <v>-7.2072072072072073E-3</v>
      </c>
    </row>
    <row r="56" spans="1:16" ht="12.75" customHeight="1">
      <c r="A56" s="28">
        <v>46</v>
      </c>
      <c r="B56" s="29" t="s">
        <v>44</v>
      </c>
      <c r="C56" s="30" t="s">
        <v>341</v>
      </c>
      <c r="D56" s="31">
        <v>44616</v>
      </c>
      <c r="E56" s="37">
        <v>402.95</v>
      </c>
      <c r="F56" s="37">
        <v>405.25</v>
      </c>
      <c r="G56" s="38">
        <v>398.75</v>
      </c>
      <c r="H56" s="38">
        <v>394.55</v>
      </c>
      <c r="I56" s="38">
        <v>388.05</v>
      </c>
      <c r="J56" s="38">
        <v>409.45</v>
      </c>
      <c r="K56" s="38">
        <v>415.95</v>
      </c>
      <c r="L56" s="38">
        <v>420.15</v>
      </c>
      <c r="M56" s="28">
        <v>411.75</v>
      </c>
      <c r="N56" s="28">
        <v>401.05</v>
      </c>
      <c r="O56" s="39">
        <v>3630000</v>
      </c>
      <c r="P56" s="40">
        <v>-9.0090090090090089E-3</v>
      </c>
    </row>
    <row r="57" spans="1:16" ht="12.75" customHeight="1">
      <c r="A57" s="28">
        <v>47</v>
      </c>
      <c r="B57" s="29" t="s">
        <v>63</v>
      </c>
      <c r="C57" s="30" t="s">
        <v>84</v>
      </c>
      <c r="D57" s="31">
        <v>44616</v>
      </c>
      <c r="E57" s="37">
        <v>644.1</v>
      </c>
      <c r="F57" s="37">
        <v>640.2166666666667</v>
      </c>
      <c r="G57" s="38">
        <v>633.73333333333335</v>
      </c>
      <c r="H57" s="38">
        <v>623.36666666666667</v>
      </c>
      <c r="I57" s="38">
        <v>616.88333333333333</v>
      </c>
      <c r="J57" s="38">
        <v>650.58333333333337</v>
      </c>
      <c r="K57" s="38">
        <v>657.06666666666672</v>
      </c>
      <c r="L57" s="38">
        <v>667.43333333333339</v>
      </c>
      <c r="M57" s="28">
        <v>646.70000000000005</v>
      </c>
      <c r="N57" s="28">
        <v>629.85</v>
      </c>
      <c r="O57" s="39">
        <v>6840000</v>
      </c>
      <c r="P57" s="40">
        <v>-4.40251572327044E-2</v>
      </c>
    </row>
    <row r="58" spans="1:16" ht="12.75" customHeight="1">
      <c r="A58" s="28">
        <v>48</v>
      </c>
      <c r="B58" s="29" t="s">
        <v>47</v>
      </c>
      <c r="C58" s="30" t="s">
        <v>85</v>
      </c>
      <c r="D58" s="31">
        <v>44616</v>
      </c>
      <c r="E58" s="37">
        <v>951.9</v>
      </c>
      <c r="F58" s="37">
        <v>952.63333333333333</v>
      </c>
      <c r="G58" s="38">
        <v>946.11666666666667</v>
      </c>
      <c r="H58" s="38">
        <v>940.33333333333337</v>
      </c>
      <c r="I58" s="38">
        <v>933.81666666666672</v>
      </c>
      <c r="J58" s="38">
        <v>958.41666666666663</v>
      </c>
      <c r="K58" s="38">
        <v>964.93333333333328</v>
      </c>
      <c r="L58" s="38">
        <v>970.71666666666658</v>
      </c>
      <c r="M58" s="28">
        <v>959.15</v>
      </c>
      <c r="N58" s="28">
        <v>946.85</v>
      </c>
      <c r="O58" s="39">
        <v>9748700</v>
      </c>
      <c r="P58" s="40">
        <v>3.5773480662983428E-2</v>
      </c>
    </row>
    <row r="59" spans="1:16" ht="12.75" customHeight="1">
      <c r="A59" s="28">
        <v>49</v>
      </c>
      <c r="B59" s="29" t="s">
        <v>44</v>
      </c>
      <c r="C59" s="30" t="s">
        <v>86</v>
      </c>
      <c r="D59" s="31">
        <v>44616</v>
      </c>
      <c r="E59" s="37">
        <v>160.94999999999999</v>
      </c>
      <c r="F59" s="37">
        <v>161.69999999999999</v>
      </c>
      <c r="G59" s="38">
        <v>159.29999999999998</v>
      </c>
      <c r="H59" s="38">
        <v>157.65</v>
      </c>
      <c r="I59" s="38">
        <v>155.25</v>
      </c>
      <c r="J59" s="38">
        <v>163.34999999999997</v>
      </c>
      <c r="K59" s="38">
        <v>165.74999999999994</v>
      </c>
      <c r="L59" s="38">
        <v>167.39999999999995</v>
      </c>
      <c r="M59" s="28">
        <v>164.1</v>
      </c>
      <c r="N59" s="28">
        <v>160.05000000000001</v>
      </c>
      <c r="O59" s="39">
        <v>42121800</v>
      </c>
      <c r="P59" s="40">
        <v>2.0867263843648207E-2</v>
      </c>
    </row>
    <row r="60" spans="1:16" ht="12.75" customHeight="1">
      <c r="A60" s="28">
        <v>50</v>
      </c>
      <c r="B60" s="29" t="s">
        <v>87</v>
      </c>
      <c r="C60" s="30" t="s">
        <v>88</v>
      </c>
      <c r="D60" s="31">
        <v>44616</v>
      </c>
      <c r="E60" s="37">
        <v>4663.05</v>
      </c>
      <c r="F60" s="37">
        <v>4719.666666666667</v>
      </c>
      <c r="G60" s="38">
        <v>4589.5333333333338</v>
      </c>
      <c r="H60" s="38">
        <v>4516.0166666666664</v>
      </c>
      <c r="I60" s="38">
        <v>4385.8833333333332</v>
      </c>
      <c r="J60" s="38">
        <v>4793.1833333333343</v>
      </c>
      <c r="K60" s="38">
        <v>4923.3166666666675</v>
      </c>
      <c r="L60" s="38">
        <v>4996.8333333333348</v>
      </c>
      <c r="M60" s="28">
        <v>4849.8</v>
      </c>
      <c r="N60" s="28">
        <v>4646.1499999999996</v>
      </c>
      <c r="O60" s="39">
        <v>627000</v>
      </c>
      <c r="P60" s="40">
        <v>7.5471698113207544E-2</v>
      </c>
    </row>
    <row r="61" spans="1:16" ht="12.75" customHeight="1">
      <c r="A61" s="28">
        <v>51</v>
      </c>
      <c r="B61" s="29" t="s">
        <v>56</v>
      </c>
      <c r="C61" s="30" t="s">
        <v>89</v>
      </c>
      <c r="D61" s="31">
        <v>44616</v>
      </c>
      <c r="E61" s="37">
        <v>1474.95</v>
      </c>
      <c r="F61" s="37">
        <v>1468.2333333333336</v>
      </c>
      <c r="G61" s="38">
        <v>1456.8166666666671</v>
      </c>
      <c r="H61" s="38">
        <v>1438.6833333333334</v>
      </c>
      <c r="I61" s="38">
        <v>1427.2666666666669</v>
      </c>
      <c r="J61" s="38">
        <v>1486.3666666666672</v>
      </c>
      <c r="K61" s="38">
        <v>1497.7833333333338</v>
      </c>
      <c r="L61" s="38">
        <v>1515.9166666666674</v>
      </c>
      <c r="M61" s="28">
        <v>1479.65</v>
      </c>
      <c r="N61" s="28">
        <v>1450.1</v>
      </c>
      <c r="O61" s="39">
        <v>2708650</v>
      </c>
      <c r="P61" s="40">
        <v>-3.7198308036825084E-2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44616</v>
      </c>
      <c r="E62" s="37">
        <v>661.25</v>
      </c>
      <c r="F62" s="37">
        <v>662.05000000000007</v>
      </c>
      <c r="G62" s="38">
        <v>658.05000000000018</v>
      </c>
      <c r="H62" s="38">
        <v>654.85000000000014</v>
      </c>
      <c r="I62" s="38">
        <v>650.85000000000025</v>
      </c>
      <c r="J62" s="38">
        <v>665.25000000000011</v>
      </c>
      <c r="K62" s="38">
        <v>669.24999999999989</v>
      </c>
      <c r="L62" s="38">
        <v>672.45</v>
      </c>
      <c r="M62" s="28">
        <v>666.05</v>
      </c>
      <c r="N62" s="28">
        <v>658.85</v>
      </c>
      <c r="O62" s="39">
        <v>4913600</v>
      </c>
      <c r="P62" s="40">
        <v>-1.6493194555644516E-2</v>
      </c>
    </row>
    <row r="63" spans="1:16" ht="12.75" customHeight="1">
      <c r="A63" s="28">
        <v>53</v>
      </c>
      <c r="B63" s="29" t="s">
        <v>44</v>
      </c>
      <c r="C63" s="30" t="s">
        <v>91</v>
      </c>
      <c r="D63" s="31">
        <v>44616</v>
      </c>
      <c r="E63" s="37">
        <v>815.1</v>
      </c>
      <c r="F63" s="37">
        <v>806.78333333333342</v>
      </c>
      <c r="G63" s="38">
        <v>785.61666666666679</v>
      </c>
      <c r="H63" s="38">
        <v>756.13333333333333</v>
      </c>
      <c r="I63" s="38">
        <v>734.9666666666667</v>
      </c>
      <c r="J63" s="38">
        <v>836.26666666666688</v>
      </c>
      <c r="K63" s="38">
        <v>857.43333333333362</v>
      </c>
      <c r="L63" s="38">
        <v>886.91666666666697</v>
      </c>
      <c r="M63" s="28">
        <v>827.95</v>
      </c>
      <c r="N63" s="28">
        <v>777.3</v>
      </c>
      <c r="O63" s="39">
        <v>1273750</v>
      </c>
      <c r="P63" s="40">
        <v>0.17261219792865362</v>
      </c>
    </row>
    <row r="64" spans="1:16" ht="12.75" customHeight="1">
      <c r="A64" s="28">
        <v>54</v>
      </c>
      <c r="B64" s="29" t="s">
        <v>70</v>
      </c>
      <c r="C64" s="30" t="s">
        <v>251</v>
      </c>
      <c r="D64" s="31">
        <v>44616</v>
      </c>
      <c r="E64" s="37">
        <v>412.75</v>
      </c>
      <c r="F64" s="37">
        <v>411.73333333333335</v>
      </c>
      <c r="G64" s="38">
        <v>407.9666666666667</v>
      </c>
      <c r="H64" s="38">
        <v>403.18333333333334</v>
      </c>
      <c r="I64" s="38">
        <v>399.41666666666669</v>
      </c>
      <c r="J64" s="38">
        <v>416.51666666666671</v>
      </c>
      <c r="K64" s="38">
        <v>420.28333333333336</v>
      </c>
      <c r="L64" s="38">
        <v>425.06666666666672</v>
      </c>
      <c r="M64" s="28">
        <v>415.5</v>
      </c>
      <c r="N64" s="28">
        <v>406.95</v>
      </c>
      <c r="O64" s="39">
        <v>2865500</v>
      </c>
      <c r="P64" s="40">
        <v>0.13113330438558402</v>
      </c>
    </row>
    <row r="65" spans="1:16" ht="12.75" customHeight="1">
      <c r="A65" s="28">
        <v>55</v>
      </c>
      <c r="B65" s="29" t="s">
        <v>58</v>
      </c>
      <c r="C65" s="30" t="s">
        <v>92</v>
      </c>
      <c r="D65" s="31">
        <v>44616</v>
      </c>
      <c r="E65" s="37">
        <v>145.19999999999999</v>
      </c>
      <c r="F65" s="37">
        <v>146.03333333333333</v>
      </c>
      <c r="G65" s="38">
        <v>143.81666666666666</v>
      </c>
      <c r="H65" s="38">
        <v>142.43333333333334</v>
      </c>
      <c r="I65" s="38">
        <v>140.21666666666667</v>
      </c>
      <c r="J65" s="38">
        <v>147.41666666666666</v>
      </c>
      <c r="K65" s="38">
        <v>149.6333333333333</v>
      </c>
      <c r="L65" s="38">
        <v>151.01666666666665</v>
      </c>
      <c r="M65" s="28">
        <v>148.25</v>
      </c>
      <c r="N65" s="28">
        <v>144.65</v>
      </c>
      <c r="O65" s="39">
        <v>13202200</v>
      </c>
      <c r="P65" s="40">
        <v>7.263294422827497E-3</v>
      </c>
    </row>
    <row r="66" spans="1:16" ht="12.75" customHeight="1">
      <c r="A66" s="28">
        <v>56</v>
      </c>
      <c r="B66" s="29" t="s">
        <v>70</v>
      </c>
      <c r="C66" s="30" t="s">
        <v>93</v>
      </c>
      <c r="D66" s="31">
        <v>44616</v>
      </c>
      <c r="E66" s="37">
        <v>920</v>
      </c>
      <c r="F66" s="37">
        <v>927.19999999999993</v>
      </c>
      <c r="G66" s="38">
        <v>908.39999999999986</v>
      </c>
      <c r="H66" s="38">
        <v>896.8</v>
      </c>
      <c r="I66" s="38">
        <v>877.99999999999989</v>
      </c>
      <c r="J66" s="38">
        <v>938.79999999999984</v>
      </c>
      <c r="K66" s="38">
        <v>957.5999999999998</v>
      </c>
      <c r="L66" s="38">
        <v>969.19999999999982</v>
      </c>
      <c r="M66" s="28">
        <v>946</v>
      </c>
      <c r="N66" s="28">
        <v>915.6</v>
      </c>
      <c r="O66" s="39">
        <v>1829400</v>
      </c>
      <c r="P66" s="40">
        <v>5.2753049785690736E-3</v>
      </c>
    </row>
    <row r="67" spans="1:16" ht="12.75" customHeight="1">
      <c r="A67" s="28">
        <v>57</v>
      </c>
      <c r="B67" s="29" t="s">
        <v>56</v>
      </c>
      <c r="C67" s="30" t="s">
        <v>94</v>
      </c>
      <c r="D67" s="31">
        <v>44616</v>
      </c>
      <c r="E67" s="37">
        <v>558.6</v>
      </c>
      <c r="F67" s="37">
        <v>557.13333333333333</v>
      </c>
      <c r="G67" s="38">
        <v>552.51666666666665</v>
      </c>
      <c r="H67" s="38">
        <v>546.43333333333328</v>
      </c>
      <c r="I67" s="38">
        <v>541.81666666666661</v>
      </c>
      <c r="J67" s="38">
        <v>563.2166666666667</v>
      </c>
      <c r="K67" s="38">
        <v>567.83333333333326</v>
      </c>
      <c r="L67" s="38">
        <v>573.91666666666674</v>
      </c>
      <c r="M67" s="28">
        <v>561.75</v>
      </c>
      <c r="N67" s="28">
        <v>551.04999999999995</v>
      </c>
      <c r="O67" s="39">
        <v>11573750</v>
      </c>
      <c r="P67" s="40">
        <v>3.9032852650981243E-3</v>
      </c>
    </row>
    <row r="68" spans="1:16" ht="12.75" customHeight="1">
      <c r="A68" s="28">
        <v>58</v>
      </c>
      <c r="B68" s="29" t="s">
        <v>42</v>
      </c>
      <c r="C68" s="30" t="s">
        <v>252</v>
      </c>
      <c r="D68" s="31">
        <v>44616</v>
      </c>
      <c r="E68" s="37">
        <v>1922.6</v>
      </c>
      <c r="F68" s="37">
        <v>1917.8</v>
      </c>
      <c r="G68" s="38">
        <v>1885.8999999999999</v>
      </c>
      <c r="H68" s="38">
        <v>1849.1999999999998</v>
      </c>
      <c r="I68" s="38">
        <v>1817.2999999999997</v>
      </c>
      <c r="J68" s="38">
        <v>1954.5</v>
      </c>
      <c r="K68" s="38">
        <v>1986.4</v>
      </c>
      <c r="L68" s="38">
        <v>2023.1000000000001</v>
      </c>
      <c r="M68" s="28">
        <v>1949.7</v>
      </c>
      <c r="N68" s="28">
        <v>1881.1</v>
      </c>
      <c r="O68" s="39">
        <v>529500</v>
      </c>
      <c r="P68" s="40">
        <v>1.6314779270633396E-2</v>
      </c>
    </row>
    <row r="69" spans="1:16" ht="12.75" customHeight="1">
      <c r="A69" s="28">
        <v>59</v>
      </c>
      <c r="B69" s="29" t="s">
        <v>38</v>
      </c>
      <c r="C69" s="30" t="s">
        <v>95</v>
      </c>
      <c r="D69" s="31">
        <v>44616</v>
      </c>
      <c r="E69" s="37">
        <v>2343</v>
      </c>
      <c r="F69" s="37">
        <v>2352.4333333333334</v>
      </c>
      <c r="G69" s="38">
        <v>2321.6166666666668</v>
      </c>
      <c r="H69" s="38">
        <v>2300.2333333333336</v>
      </c>
      <c r="I69" s="38">
        <v>2269.416666666667</v>
      </c>
      <c r="J69" s="38">
        <v>2373.8166666666666</v>
      </c>
      <c r="K69" s="38">
        <v>2404.6333333333332</v>
      </c>
      <c r="L69" s="38">
        <v>2426.0166666666664</v>
      </c>
      <c r="M69" s="28">
        <v>2383.25</v>
      </c>
      <c r="N69" s="28">
        <v>2331.0500000000002</v>
      </c>
      <c r="O69" s="39">
        <v>1771500</v>
      </c>
      <c r="P69" s="40">
        <v>-1.0473397570171765E-2</v>
      </c>
    </row>
    <row r="70" spans="1:16" ht="12.75" customHeight="1">
      <c r="A70" s="28">
        <v>60</v>
      </c>
      <c r="B70" s="29" t="s">
        <v>44</v>
      </c>
      <c r="C70" s="30" t="s">
        <v>349</v>
      </c>
      <c r="D70" s="31">
        <v>44616</v>
      </c>
      <c r="E70" s="37">
        <v>289.45</v>
      </c>
      <c r="F70" s="37">
        <v>290.88333333333333</v>
      </c>
      <c r="G70" s="38">
        <v>285.71666666666664</v>
      </c>
      <c r="H70" s="38">
        <v>281.98333333333329</v>
      </c>
      <c r="I70" s="38">
        <v>276.81666666666661</v>
      </c>
      <c r="J70" s="38">
        <v>294.61666666666667</v>
      </c>
      <c r="K70" s="38">
        <v>299.78333333333342</v>
      </c>
      <c r="L70" s="38">
        <v>303.51666666666671</v>
      </c>
      <c r="M70" s="28">
        <v>296.05</v>
      </c>
      <c r="N70" s="28">
        <v>287.14999999999998</v>
      </c>
      <c r="O70" s="39">
        <v>15315700</v>
      </c>
      <c r="P70" s="40">
        <v>3.4327430879155019E-2</v>
      </c>
    </row>
    <row r="71" spans="1:16" ht="12.75" customHeight="1">
      <c r="A71" s="28">
        <v>61</v>
      </c>
      <c r="B71" s="29" t="s">
        <v>47</v>
      </c>
      <c r="C71" s="30" t="s">
        <v>96</v>
      </c>
      <c r="D71" s="31">
        <v>44616</v>
      </c>
      <c r="E71" s="37">
        <v>4263.8999999999996</v>
      </c>
      <c r="F71" s="37">
        <v>4248.6500000000005</v>
      </c>
      <c r="G71" s="38">
        <v>4223.2000000000007</v>
      </c>
      <c r="H71" s="38">
        <v>4182.5</v>
      </c>
      <c r="I71" s="38">
        <v>4157.05</v>
      </c>
      <c r="J71" s="38">
        <v>4289.3500000000013</v>
      </c>
      <c r="K71" s="38">
        <v>4314.8</v>
      </c>
      <c r="L71" s="38">
        <v>4355.5000000000018</v>
      </c>
      <c r="M71" s="28">
        <v>4274.1000000000004</v>
      </c>
      <c r="N71" s="28">
        <v>4207.95</v>
      </c>
      <c r="O71" s="39">
        <v>2766200</v>
      </c>
      <c r="P71" s="40">
        <v>-2.643156301692887E-2</v>
      </c>
    </row>
    <row r="72" spans="1:16" ht="12.75" customHeight="1">
      <c r="A72" s="28">
        <v>62</v>
      </c>
      <c r="B72" s="29" t="s">
        <v>44</v>
      </c>
      <c r="C72" s="30" t="s">
        <v>254</v>
      </c>
      <c r="D72" s="31">
        <v>44616</v>
      </c>
      <c r="E72" s="37">
        <v>4523.3</v>
      </c>
      <c r="F72" s="37">
        <v>4555.083333333333</v>
      </c>
      <c r="G72" s="38">
        <v>4465.1666666666661</v>
      </c>
      <c r="H72" s="38">
        <v>4407.0333333333328</v>
      </c>
      <c r="I72" s="38">
        <v>4317.1166666666659</v>
      </c>
      <c r="J72" s="38">
        <v>4613.2166666666662</v>
      </c>
      <c r="K72" s="38">
        <v>4703.1333333333323</v>
      </c>
      <c r="L72" s="38">
        <v>4761.2666666666664</v>
      </c>
      <c r="M72" s="28">
        <v>4645</v>
      </c>
      <c r="N72" s="28">
        <v>4496.95</v>
      </c>
      <c r="O72" s="39">
        <v>712875</v>
      </c>
      <c r="P72" s="40">
        <v>4.0503557744937052E-2</v>
      </c>
    </row>
    <row r="73" spans="1:16" ht="12.75" customHeight="1">
      <c r="A73" s="28">
        <v>63</v>
      </c>
      <c r="B73" s="29" t="s">
        <v>97</v>
      </c>
      <c r="C73" s="30" t="s">
        <v>98</v>
      </c>
      <c r="D73" s="31">
        <v>44616</v>
      </c>
      <c r="E73" s="37">
        <v>404.85</v>
      </c>
      <c r="F73" s="37">
        <v>405.15000000000003</v>
      </c>
      <c r="G73" s="38">
        <v>399.05000000000007</v>
      </c>
      <c r="H73" s="38">
        <v>393.25000000000006</v>
      </c>
      <c r="I73" s="38">
        <v>387.15000000000009</v>
      </c>
      <c r="J73" s="38">
        <v>410.95000000000005</v>
      </c>
      <c r="K73" s="38">
        <v>417.05000000000007</v>
      </c>
      <c r="L73" s="38">
        <v>422.85</v>
      </c>
      <c r="M73" s="28">
        <v>411.25</v>
      </c>
      <c r="N73" s="28">
        <v>399.35</v>
      </c>
      <c r="O73" s="39">
        <v>34428900</v>
      </c>
      <c r="P73" s="40">
        <v>7.5899762813241206E-2</v>
      </c>
    </row>
    <row r="74" spans="1:16" ht="12.75" customHeight="1">
      <c r="A74" s="28">
        <v>64</v>
      </c>
      <c r="B74" s="29" t="s">
        <v>47</v>
      </c>
      <c r="C74" s="30" t="s">
        <v>99</v>
      </c>
      <c r="D74" s="31">
        <v>44616</v>
      </c>
      <c r="E74" s="37">
        <v>4381.3</v>
      </c>
      <c r="F74" s="37">
        <v>4398.1333333333332</v>
      </c>
      <c r="G74" s="38">
        <v>4354.2666666666664</v>
      </c>
      <c r="H74" s="38">
        <v>4327.2333333333336</v>
      </c>
      <c r="I74" s="38">
        <v>4283.3666666666668</v>
      </c>
      <c r="J74" s="38">
        <v>4425.1666666666661</v>
      </c>
      <c r="K74" s="38">
        <v>4469.0333333333328</v>
      </c>
      <c r="L74" s="38">
        <v>4496.0666666666657</v>
      </c>
      <c r="M74" s="28">
        <v>4442</v>
      </c>
      <c r="N74" s="28">
        <v>4371.1000000000004</v>
      </c>
      <c r="O74" s="39">
        <v>2674250</v>
      </c>
      <c r="P74" s="40">
        <v>2.6244259068328802E-3</v>
      </c>
    </row>
    <row r="75" spans="1:16" ht="12.75" customHeight="1">
      <c r="A75" s="28">
        <v>65</v>
      </c>
      <c r="B75" s="29" t="s">
        <v>49</v>
      </c>
      <c r="C75" s="303" t="s">
        <v>100</v>
      </c>
      <c r="D75" s="31">
        <v>44616</v>
      </c>
      <c r="E75" s="37">
        <v>2677</v>
      </c>
      <c r="F75" s="37">
        <v>2681.6666666666665</v>
      </c>
      <c r="G75" s="38">
        <v>2643.333333333333</v>
      </c>
      <c r="H75" s="38">
        <v>2609.6666666666665</v>
      </c>
      <c r="I75" s="38">
        <v>2571.333333333333</v>
      </c>
      <c r="J75" s="38">
        <v>2715.333333333333</v>
      </c>
      <c r="K75" s="38">
        <v>2753.6666666666661</v>
      </c>
      <c r="L75" s="38">
        <v>2787.333333333333</v>
      </c>
      <c r="M75" s="28">
        <v>2720</v>
      </c>
      <c r="N75" s="28">
        <v>2648</v>
      </c>
      <c r="O75" s="39">
        <v>2893100</v>
      </c>
      <c r="P75" s="40">
        <v>1.2369871402327006E-2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44616</v>
      </c>
      <c r="E76" s="37">
        <v>1863</v>
      </c>
      <c r="F76" s="37">
        <v>1870.5333333333335</v>
      </c>
      <c r="G76" s="38">
        <v>1851.4666666666672</v>
      </c>
      <c r="H76" s="38">
        <v>1839.9333333333336</v>
      </c>
      <c r="I76" s="38">
        <v>1820.8666666666672</v>
      </c>
      <c r="J76" s="38">
        <v>1882.0666666666671</v>
      </c>
      <c r="K76" s="38">
        <v>1901.1333333333332</v>
      </c>
      <c r="L76" s="38">
        <v>1912.666666666667</v>
      </c>
      <c r="M76" s="28">
        <v>1889.6</v>
      </c>
      <c r="N76" s="28">
        <v>1859</v>
      </c>
      <c r="O76" s="39">
        <v>6012600</v>
      </c>
      <c r="P76" s="40">
        <v>6.0947204968944096E-2</v>
      </c>
    </row>
    <row r="77" spans="1:16" ht="12.75" customHeight="1">
      <c r="A77" s="28">
        <v>67</v>
      </c>
      <c r="B77" s="29" t="s">
        <v>49</v>
      </c>
      <c r="C77" s="30" t="s">
        <v>102</v>
      </c>
      <c r="D77" s="31">
        <v>44616</v>
      </c>
      <c r="E77" s="37">
        <v>171.85</v>
      </c>
      <c r="F77" s="37">
        <v>172.66666666666666</v>
      </c>
      <c r="G77" s="38">
        <v>170.43333333333331</v>
      </c>
      <c r="H77" s="38">
        <v>169.01666666666665</v>
      </c>
      <c r="I77" s="38">
        <v>166.7833333333333</v>
      </c>
      <c r="J77" s="38">
        <v>174.08333333333331</v>
      </c>
      <c r="K77" s="38">
        <v>176.31666666666666</v>
      </c>
      <c r="L77" s="38">
        <v>177.73333333333332</v>
      </c>
      <c r="M77" s="28">
        <v>174.9</v>
      </c>
      <c r="N77" s="28">
        <v>171.25</v>
      </c>
      <c r="O77" s="39">
        <v>26017200</v>
      </c>
      <c r="P77" s="40">
        <v>1.5028089887640449E-2</v>
      </c>
    </row>
    <row r="78" spans="1:16" ht="12.75" customHeight="1">
      <c r="A78" s="28">
        <v>68</v>
      </c>
      <c r="B78" s="29" t="s">
        <v>58</v>
      </c>
      <c r="C78" s="30" t="s">
        <v>103</v>
      </c>
      <c r="D78" s="31">
        <v>44616</v>
      </c>
      <c r="E78" s="37">
        <v>101.4</v>
      </c>
      <c r="F78" s="37">
        <v>101.59999999999998</v>
      </c>
      <c r="G78" s="38">
        <v>100.89999999999996</v>
      </c>
      <c r="H78" s="38">
        <v>100.39999999999998</v>
      </c>
      <c r="I78" s="38">
        <v>99.69999999999996</v>
      </c>
      <c r="J78" s="38">
        <v>102.09999999999997</v>
      </c>
      <c r="K78" s="38">
        <v>102.79999999999998</v>
      </c>
      <c r="L78" s="38">
        <v>103.29999999999997</v>
      </c>
      <c r="M78" s="28">
        <v>102.3</v>
      </c>
      <c r="N78" s="28">
        <v>101.1</v>
      </c>
      <c r="O78" s="39">
        <v>98100000</v>
      </c>
      <c r="P78" s="40">
        <v>-1.7299277500763203E-3</v>
      </c>
    </row>
    <row r="79" spans="1:16" ht="12.75" customHeight="1">
      <c r="A79" s="28">
        <v>69</v>
      </c>
      <c r="B79" s="29" t="s">
        <v>87</v>
      </c>
      <c r="C79" s="30" t="s">
        <v>364</v>
      </c>
      <c r="D79" s="31">
        <v>44616</v>
      </c>
      <c r="E79" s="37">
        <v>159.94999999999999</v>
      </c>
      <c r="F79" s="37">
        <v>160.85</v>
      </c>
      <c r="G79" s="38">
        <v>158.1</v>
      </c>
      <c r="H79" s="38">
        <v>156.25</v>
      </c>
      <c r="I79" s="38">
        <v>153.5</v>
      </c>
      <c r="J79" s="38">
        <v>162.69999999999999</v>
      </c>
      <c r="K79" s="38">
        <v>165.45</v>
      </c>
      <c r="L79" s="38">
        <v>167.29999999999998</v>
      </c>
      <c r="M79" s="28">
        <v>163.6</v>
      </c>
      <c r="N79" s="28">
        <v>159</v>
      </c>
      <c r="O79" s="39">
        <v>10699000</v>
      </c>
      <c r="P79" s="40">
        <v>2.9246892517669999E-3</v>
      </c>
    </row>
    <row r="80" spans="1:16" ht="12.75" customHeight="1">
      <c r="A80" s="28">
        <v>70</v>
      </c>
      <c r="B80" s="29" t="s">
        <v>79</v>
      </c>
      <c r="C80" s="30" t="s">
        <v>104</v>
      </c>
      <c r="D80" s="31">
        <v>44616</v>
      </c>
      <c r="E80" s="37">
        <v>147.5</v>
      </c>
      <c r="F80" s="37">
        <v>147.53333333333333</v>
      </c>
      <c r="G80" s="38">
        <v>145.46666666666667</v>
      </c>
      <c r="H80" s="38">
        <v>143.43333333333334</v>
      </c>
      <c r="I80" s="38">
        <v>141.36666666666667</v>
      </c>
      <c r="J80" s="38">
        <v>149.56666666666666</v>
      </c>
      <c r="K80" s="38">
        <v>151.63333333333333</v>
      </c>
      <c r="L80" s="38">
        <v>153.66666666666666</v>
      </c>
      <c r="M80" s="28">
        <v>149.6</v>
      </c>
      <c r="N80" s="28">
        <v>145.5</v>
      </c>
      <c r="O80" s="39">
        <v>32561800</v>
      </c>
      <c r="P80" s="40">
        <v>0.13069264986231729</v>
      </c>
    </row>
    <row r="81" spans="1:16" ht="12.75" customHeight="1">
      <c r="A81" s="28">
        <v>71</v>
      </c>
      <c r="B81" s="29" t="s">
        <v>47</v>
      </c>
      <c r="C81" s="30" t="s">
        <v>105</v>
      </c>
      <c r="D81" s="31">
        <v>44616</v>
      </c>
      <c r="E81" s="37">
        <v>497.35</v>
      </c>
      <c r="F81" s="37">
        <v>499.45</v>
      </c>
      <c r="G81" s="38">
        <v>493</v>
      </c>
      <c r="H81" s="38">
        <v>488.65000000000003</v>
      </c>
      <c r="I81" s="38">
        <v>482.20000000000005</v>
      </c>
      <c r="J81" s="38">
        <v>503.79999999999995</v>
      </c>
      <c r="K81" s="38">
        <v>510.24999999999989</v>
      </c>
      <c r="L81" s="38">
        <v>514.59999999999991</v>
      </c>
      <c r="M81" s="28">
        <v>505.9</v>
      </c>
      <c r="N81" s="28">
        <v>495.1</v>
      </c>
      <c r="O81" s="39">
        <v>7455450</v>
      </c>
      <c r="P81" s="40">
        <v>3.7157454714352067E-3</v>
      </c>
    </row>
    <row r="82" spans="1:16" ht="12.75" customHeight="1">
      <c r="A82" s="28">
        <v>72</v>
      </c>
      <c r="B82" s="29" t="s">
        <v>106</v>
      </c>
      <c r="C82" s="30" t="s">
        <v>107</v>
      </c>
      <c r="D82" s="31">
        <v>44616</v>
      </c>
      <c r="E82" s="37">
        <v>44.1</v>
      </c>
      <c r="F82" s="37">
        <v>44.083333333333336</v>
      </c>
      <c r="G82" s="38">
        <v>43.56666666666667</v>
      </c>
      <c r="H82" s="38">
        <v>43.033333333333331</v>
      </c>
      <c r="I82" s="38">
        <v>42.516666666666666</v>
      </c>
      <c r="J82" s="38">
        <v>44.616666666666674</v>
      </c>
      <c r="K82" s="38">
        <v>45.13333333333334</v>
      </c>
      <c r="L82" s="38">
        <v>45.666666666666679</v>
      </c>
      <c r="M82" s="28">
        <v>44.6</v>
      </c>
      <c r="N82" s="28">
        <v>43.55</v>
      </c>
      <c r="O82" s="39">
        <v>74430000</v>
      </c>
      <c r="P82" s="40">
        <v>-8.9874176153385259E-3</v>
      </c>
    </row>
    <row r="83" spans="1:16" ht="12.75" customHeight="1">
      <c r="A83" s="28">
        <v>73</v>
      </c>
      <c r="B83" s="29" t="s">
        <v>44</v>
      </c>
      <c r="C83" s="30" t="s">
        <v>381</v>
      </c>
      <c r="D83" s="31">
        <v>44616</v>
      </c>
      <c r="E83" s="37">
        <v>468.95</v>
      </c>
      <c r="F83" s="37">
        <v>468.4666666666667</v>
      </c>
      <c r="G83" s="38">
        <v>464.33333333333337</v>
      </c>
      <c r="H83" s="38">
        <v>459.7166666666667</v>
      </c>
      <c r="I83" s="38">
        <v>455.58333333333337</v>
      </c>
      <c r="J83" s="38">
        <v>473.08333333333337</v>
      </c>
      <c r="K83" s="38">
        <v>477.2166666666667</v>
      </c>
      <c r="L83" s="38">
        <v>481.83333333333337</v>
      </c>
      <c r="M83" s="28">
        <v>472.6</v>
      </c>
      <c r="N83" s="28">
        <v>463.85</v>
      </c>
      <c r="O83" s="39">
        <v>2657200</v>
      </c>
      <c r="P83" s="40">
        <v>-6.0229885057471268E-2</v>
      </c>
    </row>
    <row r="84" spans="1:16" ht="12.75" customHeight="1">
      <c r="A84" s="28">
        <v>74</v>
      </c>
      <c r="B84" s="29" t="s">
        <v>56</v>
      </c>
      <c r="C84" s="30" t="s">
        <v>108</v>
      </c>
      <c r="D84" s="31">
        <v>44616</v>
      </c>
      <c r="E84" s="37">
        <v>923.1</v>
      </c>
      <c r="F84" s="37">
        <v>920.46666666666658</v>
      </c>
      <c r="G84" s="38">
        <v>911.18333333333317</v>
      </c>
      <c r="H84" s="38">
        <v>899.26666666666654</v>
      </c>
      <c r="I84" s="38">
        <v>889.98333333333312</v>
      </c>
      <c r="J84" s="38">
        <v>932.38333333333321</v>
      </c>
      <c r="K84" s="38">
        <v>941.66666666666674</v>
      </c>
      <c r="L84" s="38">
        <v>953.58333333333326</v>
      </c>
      <c r="M84" s="28">
        <v>929.75</v>
      </c>
      <c r="N84" s="28">
        <v>908.55</v>
      </c>
      <c r="O84" s="39">
        <v>3952500</v>
      </c>
      <c r="P84" s="40">
        <v>-5.3973192915270467E-2</v>
      </c>
    </row>
    <row r="85" spans="1:16" ht="12.75" customHeight="1">
      <c r="A85" s="28">
        <v>75</v>
      </c>
      <c r="B85" s="29" t="s">
        <v>97</v>
      </c>
      <c r="C85" s="30" t="s">
        <v>109</v>
      </c>
      <c r="D85" s="31">
        <v>44616</v>
      </c>
      <c r="E85" s="37">
        <v>1667.55</v>
      </c>
      <c r="F85" s="37">
        <v>1705.3166666666666</v>
      </c>
      <c r="G85" s="38">
        <v>1612.2333333333331</v>
      </c>
      <c r="H85" s="38">
        <v>1556.9166666666665</v>
      </c>
      <c r="I85" s="38">
        <v>1463.833333333333</v>
      </c>
      <c r="J85" s="38">
        <v>1760.6333333333332</v>
      </c>
      <c r="K85" s="38">
        <v>1853.7166666666667</v>
      </c>
      <c r="L85" s="38">
        <v>1909.0333333333333</v>
      </c>
      <c r="M85" s="28">
        <v>1798.4</v>
      </c>
      <c r="N85" s="28">
        <v>1650</v>
      </c>
      <c r="O85" s="39">
        <v>4783350</v>
      </c>
      <c r="P85" s="40">
        <v>0.21807498137879666</v>
      </c>
    </row>
    <row r="86" spans="1:16" ht="12.75" customHeight="1">
      <c r="A86" s="28">
        <v>76</v>
      </c>
      <c r="B86" s="29" t="s">
        <v>47</v>
      </c>
      <c r="C86" s="262" t="s">
        <v>110</v>
      </c>
      <c r="D86" s="31">
        <v>44616</v>
      </c>
      <c r="E86" s="37">
        <v>324.55</v>
      </c>
      <c r="F86" s="37">
        <v>324.33333333333331</v>
      </c>
      <c r="G86" s="38">
        <v>321.71666666666664</v>
      </c>
      <c r="H86" s="38">
        <v>318.88333333333333</v>
      </c>
      <c r="I86" s="38">
        <v>316.26666666666665</v>
      </c>
      <c r="J86" s="38">
        <v>327.16666666666663</v>
      </c>
      <c r="K86" s="38">
        <v>329.7833333333333</v>
      </c>
      <c r="L86" s="38">
        <v>332.61666666666662</v>
      </c>
      <c r="M86" s="28">
        <v>326.95</v>
      </c>
      <c r="N86" s="28">
        <v>321.5</v>
      </c>
      <c r="O86" s="39">
        <v>12599950</v>
      </c>
      <c r="P86" s="40">
        <v>-2.4598032157427407E-2</v>
      </c>
    </row>
    <row r="87" spans="1:16" ht="12.75" customHeight="1">
      <c r="A87" s="28">
        <v>77</v>
      </c>
      <c r="B87" s="29" t="s">
        <v>42</v>
      </c>
      <c r="C87" s="30" t="s">
        <v>111</v>
      </c>
      <c r="D87" s="31">
        <v>44616</v>
      </c>
      <c r="E87" s="37">
        <v>1735.85</v>
      </c>
      <c r="F87" s="37">
        <v>1750.3833333333332</v>
      </c>
      <c r="G87" s="38">
        <v>1712.7666666666664</v>
      </c>
      <c r="H87" s="38">
        <v>1689.6833333333332</v>
      </c>
      <c r="I87" s="38">
        <v>1652.0666666666664</v>
      </c>
      <c r="J87" s="38">
        <v>1773.4666666666665</v>
      </c>
      <c r="K87" s="38">
        <v>1811.0833333333333</v>
      </c>
      <c r="L87" s="38">
        <v>1834.1666666666665</v>
      </c>
      <c r="M87" s="28">
        <v>1788</v>
      </c>
      <c r="N87" s="28">
        <v>1727.3</v>
      </c>
      <c r="O87" s="39">
        <v>10353575</v>
      </c>
      <c r="P87" s="40">
        <v>1.5703634669151912E-2</v>
      </c>
    </row>
    <row r="88" spans="1:16" ht="12.75" customHeight="1">
      <c r="A88" s="28">
        <v>78</v>
      </c>
      <c r="B88" s="29" t="s">
        <v>79</v>
      </c>
      <c r="C88" s="30" t="s">
        <v>261</v>
      </c>
      <c r="D88" s="31">
        <v>44616</v>
      </c>
      <c r="E88" s="37">
        <v>317.14999999999998</v>
      </c>
      <c r="F88" s="37">
        <v>320.2833333333333</v>
      </c>
      <c r="G88" s="38">
        <v>312.56666666666661</v>
      </c>
      <c r="H88" s="38">
        <v>307.98333333333329</v>
      </c>
      <c r="I88" s="38">
        <v>300.26666666666659</v>
      </c>
      <c r="J88" s="38">
        <v>324.86666666666662</v>
      </c>
      <c r="K88" s="38">
        <v>332.58333333333331</v>
      </c>
      <c r="L88" s="38">
        <v>337.16666666666663</v>
      </c>
      <c r="M88" s="28">
        <v>328</v>
      </c>
      <c r="N88" s="28">
        <v>315.7</v>
      </c>
      <c r="O88" s="39">
        <v>1489200</v>
      </c>
      <c r="P88" s="40">
        <v>4.784688995215311E-2</v>
      </c>
    </row>
    <row r="89" spans="1:16" ht="12.75" customHeight="1">
      <c r="A89" s="28">
        <v>79</v>
      </c>
      <c r="B89" s="29" t="s">
        <v>79</v>
      </c>
      <c r="C89" s="30" t="s">
        <v>112</v>
      </c>
      <c r="D89" s="31">
        <v>44616</v>
      </c>
      <c r="E89" s="37">
        <v>681.5</v>
      </c>
      <c r="F89" s="37">
        <v>686.86666666666667</v>
      </c>
      <c r="G89" s="38">
        <v>672.68333333333339</v>
      </c>
      <c r="H89" s="38">
        <v>663.86666666666667</v>
      </c>
      <c r="I89" s="38">
        <v>649.68333333333339</v>
      </c>
      <c r="J89" s="38">
        <v>695.68333333333339</v>
      </c>
      <c r="K89" s="38">
        <v>709.86666666666656</v>
      </c>
      <c r="L89" s="38">
        <v>718.68333333333339</v>
      </c>
      <c r="M89" s="28">
        <v>701.05</v>
      </c>
      <c r="N89" s="28">
        <v>678.05</v>
      </c>
      <c r="O89" s="39">
        <v>2135000</v>
      </c>
      <c r="P89" s="40">
        <v>9.1373801916932909E-2</v>
      </c>
    </row>
    <row r="90" spans="1:16" ht="12.75" customHeight="1">
      <c r="A90" s="28">
        <v>80</v>
      </c>
      <c r="B90" s="29" t="s">
        <v>44</v>
      </c>
      <c r="C90" s="30" t="s">
        <v>262</v>
      </c>
      <c r="D90" s="31">
        <v>44616</v>
      </c>
      <c r="E90" s="37">
        <v>1409.65</v>
      </c>
      <c r="F90" s="37">
        <v>1418.8999999999999</v>
      </c>
      <c r="G90" s="38">
        <v>1391.7499999999998</v>
      </c>
      <c r="H90" s="38">
        <v>1373.85</v>
      </c>
      <c r="I90" s="38">
        <v>1346.6999999999998</v>
      </c>
      <c r="J90" s="38">
        <v>1436.7999999999997</v>
      </c>
      <c r="K90" s="38">
        <v>1463.9499999999998</v>
      </c>
      <c r="L90" s="38">
        <v>1481.8499999999997</v>
      </c>
      <c r="M90" s="28">
        <v>1446.05</v>
      </c>
      <c r="N90" s="28">
        <v>1401</v>
      </c>
      <c r="O90" s="39">
        <v>2641950</v>
      </c>
      <c r="P90" s="40">
        <v>3.6140089418777943E-2</v>
      </c>
    </row>
    <row r="91" spans="1:16" ht="12.75" customHeight="1">
      <c r="A91" s="28">
        <v>81</v>
      </c>
      <c r="B91" s="29" t="s">
        <v>70</v>
      </c>
      <c r="C91" s="30" t="s">
        <v>113</v>
      </c>
      <c r="D91" s="31">
        <v>44616</v>
      </c>
      <c r="E91" s="37">
        <v>1206.8</v>
      </c>
      <c r="F91" s="37">
        <v>1208.0833333333333</v>
      </c>
      <c r="G91" s="38">
        <v>1197.2166666666665</v>
      </c>
      <c r="H91" s="38">
        <v>1187.6333333333332</v>
      </c>
      <c r="I91" s="38">
        <v>1176.7666666666664</v>
      </c>
      <c r="J91" s="38">
        <v>1217.6666666666665</v>
      </c>
      <c r="K91" s="38">
        <v>1228.5333333333333</v>
      </c>
      <c r="L91" s="38">
        <v>1238.1166666666666</v>
      </c>
      <c r="M91" s="28">
        <v>1218.95</v>
      </c>
      <c r="N91" s="28">
        <v>1198.5</v>
      </c>
      <c r="O91" s="39">
        <v>4359000</v>
      </c>
      <c r="P91" s="40">
        <v>-1.0891763104152484E-2</v>
      </c>
    </row>
    <row r="92" spans="1:16" ht="12.75" customHeight="1">
      <c r="A92" s="28">
        <v>82</v>
      </c>
      <c r="B92" s="29" t="s">
        <v>87</v>
      </c>
      <c r="C92" s="30" t="s">
        <v>114</v>
      </c>
      <c r="D92" s="31">
        <v>44616</v>
      </c>
      <c r="E92" s="37">
        <v>1157.2</v>
      </c>
      <c r="F92" s="37">
        <v>1160.6666666666667</v>
      </c>
      <c r="G92" s="38">
        <v>1148.8333333333335</v>
      </c>
      <c r="H92" s="38">
        <v>1140.4666666666667</v>
      </c>
      <c r="I92" s="38">
        <v>1128.6333333333334</v>
      </c>
      <c r="J92" s="38">
        <v>1169.0333333333335</v>
      </c>
      <c r="K92" s="38">
        <v>1180.866666666667</v>
      </c>
      <c r="L92" s="38">
        <v>1189.2333333333336</v>
      </c>
      <c r="M92" s="28">
        <v>1172.5</v>
      </c>
      <c r="N92" s="28">
        <v>1152.3</v>
      </c>
      <c r="O92" s="39">
        <v>26203800</v>
      </c>
      <c r="P92" s="40">
        <v>-2.3987067841685351E-2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44616</v>
      </c>
      <c r="E93" s="37">
        <v>2529.9499999999998</v>
      </c>
      <c r="F93" s="37">
        <v>2558.5166666666664</v>
      </c>
      <c r="G93" s="38">
        <v>2493.5333333333328</v>
      </c>
      <c r="H93" s="38">
        <v>2457.1166666666663</v>
      </c>
      <c r="I93" s="38">
        <v>2392.1333333333328</v>
      </c>
      <c r="J93" s="38">
        <v>2594.9333333333329</v>
      </c>
      <c r="K93" s="38">
        <v>2659.9166666666665</v>
      </c>
      <c r="L93" s="38">
        <v>2696.333333333333</v>
      </c>
      <c r="M93" s="28">
        <v>2623.5</v>
      </c>
      <c r="N93" s="28">
        <v>2522.1</v>
      </c>
      <c r="O93" s="39">
        <v>18359400</v>
      </c>
      <c r="P93" s="40">
        <v>7.1487350083165549E-2</v>
      </c>
    </row>
    <row r="94" spans="1:16" ht="12.75" customHeight="1">
      <c r="A94" s="28">
        <v>84</v>
      </c>
      <c r="B94" s="29" t="s">
        <v>63</v>
      </c>
      <c r="C94" s="30" t="s">
        <v>116</v>
      </c>
      <c r="D94" s="31">
        <v>44616</v>
      </c>
      <c r="E94" s="37">
        <v>2310.75</v>
      </c>
      <c r="F94" s="37">
        <v>2310.2333333333331</v>
      </c>
      <c r="G94" s="38">
        <v>2284.5166666666664</v>
      </c>
      <c r="H94" s="38">
        <v>2258.2833333333333</v>
      </c>
      <c r="I94" s="38">
        <v>2232.5666666666666</v>
      </c>
      <c r="J94" s="38">
        <v>2336.4666666666662</v>
      </c>
      <c r="K94" s="38">
        <v>2362.1833333333325</v>
      </c>
      <c r="L94" s="38">
        <v>2388.4166666666661</v>
      </c>
      <c r="M94" s="28">
        <v>2335.9499999999998</v>
      </c>
      <c r="N94" s="28">
        <v>2284</v>
      </c>
      <c r="O94" s="39">
        <v>3212200</v>
      </c>
      <c r="P94" s="40">
        <v>-3.1244345256046805E-2</v>
      </c>
    </row>
    <row r="95" spans="1:16" ht="12.75" customHeight="1">
      <c r="A95" s="28">
        <v>85</v>
      </c>
      <c r="B95" s="29" t="s">
        <v>58</v>
      </c>
      <c r="C95" s="30" t="s">
        <v>117</v>
      </c>
      <c r="D95" s="31">
        <v>44616</v>
      </c>
      <c r="E95" s="37">
        <v>1514.9</v>
      </c>
      <c r="F95" s="37">
        <v>1521.9666666666665</v>
      </c>
      <c r="G95" s="38">
        <v>1502.9333333333329</v>
      </c>
      <c r="H95" s="38">
        <v>1490.9666666666665</v>
      </c>
      <c r="I95" s="38">
        <v>1471.9333333333329</v>
      </c>
      <c r="J95" s="38">
        <v>1533.9333333333329</v>
      </c>
      <c r="K95" s="38">
        <v>1552.9666666666662</v>
      </c>
      <c r="L95" s="38">
        <v>1564.9333333333329</v>
      </c>
      <c r="M95" s="28">
        <v>1541</v>
      </c>
      <c r="N95" s="28">
        <v>1510</v>
      </c>
      <c r="O95" s="39">
        <v>34996500</v>
      </c>
      <c r="P95" s="40">
        <v>-8.4793668739400791E-4</v>
      </c>
    </row>
    <row r="96" spans="1:16" ht="12.75" customHeight="1">
      <c r="A96" s="28">
        <v>86</v>
      </c>
      <c r="B96" s="29" t="s">
        <v>63</v>
      </c>
      <c r="C96" s="30" t="s">
        <v>118</v>
      </c>
      <c r="D96" s="31">
        <v>44616</v>
      </c>
      <c r="E96" s="37">
        <v>634.79999999999995</v>
      </c>
      <c r="F96" s="37">
        <v>638.44999999999993</v>
      </c>
      <c r="G96" s="38">
        <v>628.99999999999989</v>
      </c>
      <c r="H96" s="38">
        <v>623.19999999999993</v>
      </c>
      <c r="I96" s="38">
        <v>613.74999999999989</v>
      </c>
      <c r="J96" s="38">
        <v>644.24999999999989</v>
      </c>
      <c r="K96" s="38">
        <v>653.69999999999993</v>
      </c>
      <c r="L96" s="38">
        <v>659.49999999999989</v>
      </c>
      <c r="M96" s="28">
        <v>647.9</v>
      </c>
      <c r="N96" s="28">
        <v>632.65</v>
      </c>
      <c r="O96" s="39">
        <v>21851500</v>
      </c>
      <c r="P96" s="40">
        <v>-1.6438084864088726E-2</v>
      </c>
    </row>
    <row r="97" spans="1:16" ht="12.75" customHeight="1">
      <c r="A97" s="28">
        <v>87</v>
      </c>
      <c r="B97" s="29" t="s">
        <v>49</v>
      </c>
      <c r="C97" s="30" t="s">
        <v>119</v>
      </c>
      <c r="D97" s="31">
        <v>44616</v>
      </c>
      <c r="E97" s="37">
        <v>2720.25</v>
      </c>
      <c r="F97" s="37">
        <v>2703.4833333333331</v>
      </c>
      <c r="G97" s="38">
        <v>2644.0166666666664</v>
      </c>
      <c r="H97" s="38">
        <v>2567.7833333333333</v>
      </c>
      <c r="I97" s="38">
        <v>2508.3166666666666</v>
      </c>
      <c r="J97" s="38">
        <v>2779.7166666666662</v>
      </c>
      <c r="K97" s="38">
        <v>2839.1833333333325</v>
      </c>
      <c r="L97" s="38">
        <v>2915.4166666666661</v>
      </c>
      <c r="M97" s="28">
        <v>2762.95</v>
      </c>
      <c r="N97" s="28">
        <v>2627.25</v>
      </c>
      <c r="O97" s="39">
        <v>3423600</v>
      </c>
      <c r="P97" s="40">
        <v>4.8897058823529412E-2</v>
      </c>
    </row>
    <row r="98" spans="1:16" ht="12.75" customHeight="1">
      <c r="A98" s="28">
        <v>88</v>
      </c>
      <c r="B98" s="29" t="s">
        <v>120</v>
      </c>
      <c r="C98" s="30" t="s">
        <v>121</v>
      </c>
      <c r="D98" s="31">
        <v>44616</v>
      </c>
      <c r="E98" s="37">
        <v>512.9</v>
      </c>
      <c r="F98" s="37">
        <v>513.4666666666667</v>
      </c>
      <c r="G98" s="38">
        <v>509.43333333333339</v>
      </c>
      <c r="H98" s="38">
        <v>505.9666666666667</v>
      </c>
      <c r="I98" s="38">
        <v>501.93333333333339</v>
      </c>
      <c r="J98" s="38">
        <v>516.93333333333339</v>
      </c>
      <c r="K98" s="38">
        <v>520.9666666666667</v>
      </c>
      <c r="L98" s="38">
        <v>524.43333333333339</v>
      </c>
      <c r="M98" s="28">
        <v>517.5</v>
      </c>
      <c r="N98" s="28">
        <v>510</v>
      </c>
      <c r="O98" s="39">
        <v>27998375</v>
      </c>
      <c r="P98" s="40">
        <v>1.1220686441994098E-2</v>
      </c>
    </row>
    <row r="99" spans="1:16" ht="12.75" customHeight="1">
      <c r="A99" s="28">
        <v>89</v>
      </c>
      <c r="B99" s="29" t="s">
        <v>120</v>
      </c>
      <c r="C99" s="30" t="s">
        <v>391</v>
      </c>
      <c r="D99" s="31">
        <v>44616</v>
      </c>
      <c r="E99" s="37">
        <v>129.55000000000001</v>
      </c>
      <c r="F99" s="37">
        <v>129.33333333333334</v>
      </c>
      <c r="G99" s="38">
        <v>128.06666666666669</v>
      </c>
      <c r="H99" s="38">
        <v>126.58333333333334</v>
      </c>
      <c r="I99" s="38">
        <v>125.31666666666669</v>
      </c>
      <c r="J99" s="38">
        <v>130.81666666666669</v>
      </c>
      <c r="K99" s="38">
        <v>132.08333333333334</v>
      </c>
      <c r="L99" s="38">
        <v>133.56666666666669</v>
      </c>
      <c r="M99" s="28">
        <v>130.6</v>
      </c>
      <c r="N99" s="28">
        <v>127.85</v>
      </c>
      <c r="O99" s="39">
        <v>15196200</v>
      </c>
      <c r="P99" s="40">
        <v>-1.8060572381217006E-2</v>
      </c>
    </row>
    <row r="100" spans="1:16" ht="12.75" customHeight="1">
      <c r="A100" s="28">
        <v>90</v>
      </c>
      <c r="B100" s="29" t="s">
        <v>79</v>
      </c>
      <c r="C100" s="30" t="s">
        <v>122</v>
      </c>
      <c r="D100" s="31">
        <v>44616</v>
      </c>
      <c r="E100" s="37">
        <v>284.85000000000002</v>
      </c>
      <c r="F100" s="37">
        <v>286.66666666666669</v>
      </c>
      <c r="G100" s="38">
        <v>281.73333333333335</v>
      </c>
      <c r="H100" s="38">
        <v>278.61666666666667</v>
      </c>
      <c r="I100" s="38">
        <v>273.68333333333334</v>
      </c>
      <c r="J100" s="38">
        <v>289.78333333333336</v>
      </c>
      <c r="K100" s="38">
        <v>294.71666666666664</v>
      </c>
      <c r="L100" s="38">
        <v>297.83333333333337</v>
      </c>
      <c r="M100" s="28">
        <v>291.60000000000002</v>
      </c>
      <c r="N100" s="28">
        <v>283.55</v>
      </c>
      <c r="O100" s="39">
        <v>12973500</v>
      </c>
      <c r="P100" s="40">
        <v>5.0043706293706296E-2</v>
      </c>
    </row>
    <row r="101" spans="1:16" ht="12.75" customHeight="1">
      <c r="A101" s="28">
        <v>91</v>
      </c>
      <c r="B101" s="29" t="s">
        <v>56</v>
      </c>
      <c r="C101" s="30" t="s">
        <v>123</v>
      </c>
      <c r="D101" s="31">
        <v>44616</v>
      </c>
      <c r="E101" s="37">
        <v>2299.1999999999998</v>
      </c>
      <c r="F101" s="37">
        <v>2311.1833333333329</v>
      </c>
      <c r="G101" s="38">
        <v>2283.016666666666</v>
      </c>
      <c r="H101" s="38">
        <v>2266.833333333333</v>
      </c>
      <c r="I101" s="38">
        <v>2238.6666666666661</v>
      </c>
      <c r="J101" s="38">
        <v>2327.3666666666659</v>
      </c>
      <c r="K101" s="38">
        <v>2355.5333333333328</v>
      </c>
      <c r="L101" s="38">
        <v>2371.7166666666658</v>
      </c>
      <c r="M101" s="28">
        <v>2339.35</v>
      </c>
      <c r="N101" s="28">
        <v>2295</v>
      </c>
      <c r="O101" s="39">
        <v>10112100</v>
      </c>
      <c r="P101" s="40">
        <v>5.2685821361648968E-2</v>
      </c>
    </row>
    <row r="102" spans="1:16" ht="12.75" customHeight="1">
      <c r="A102" s="28">
        <v>92</v>
      </c>
      <c r="B102" s="29" t="s">
        <v>44</v>
      </c>
      <c r="C102" s="30" t="s">
        <v>392</v>
      </c>
      <c r="D102" s="31">
        <v>44616</v>
      </c>
      <c r="E102" s="37">
        <v>46007.35</v>
      </c>
      <c r="F102" s="37">
        <v>46082.983333333337</v>
      </c>
      <c r="G102" s="38">
        <v>45815.916666666672</v>
      </c>
      <c r="H102" s="38">
        <v>45624.483333333337</v>
      </c>
      <c r="I102" s="38">
        <v>45357.416666666672</v>
      </c>
      <c r="J102" s="38">
        <v>46274.416666666672</v>
      </c>
      <c r="K102" s="38">
        <v>46541.483333333337</v>
      </c>
      <c r="L102" s="38">
        <v>46732.916666666672</v>
      </c>
      <c r="M102" s="28">
        <v>46350.05</v>
      </c>
      <c r="N102" s="28">
        <v>45891.55</v>
      </c>
      <c r="O102" s="39">
        <v>9885</v>
      </c>
      <c r="P102" s="40">
        <v>5.6089743589743592E-2</v>
      </c>
    </row>
    <row r="103" spans="1:16" ht="12.75" customHeight="1">
      <c r="A103" s="28">
        <v>93</v>
      </c>
      <c r="B103" s="29" t="s">
        <v>63</v>
      </c>
      <c r="C103" s="30" t="s">
        <v>124</v>
      </c>
      <c r="D103" s="31">
        <v>44616</v>
      </c>
      <c r="E103" s="37">
        <v>220.2</v>
      </c>
      <c r="F103" s="37">
        <v>221.01666666666665</v>
      </c>
      <c r="G103" s="38">
        <v>218.33333333333331</v>
      </c>
      <c r="H103" s="38">
        <v>216.46666666666667</v>
      </c>
      <c r="I103" s="38">
        <v>213.78333333333333</v>
      </c>
      <c r="J103" s="38">
        <v>222.8833333333333</v>
      </c>
      <c r="K103" s="38">
        <v>225.56666666666663</v>
      </c>
      <c r="L103" s="38">
        <v>227.43333333333328</v>
      </c>
      <c r="M103" s="28">
        <v>223.7</v>
      </c>
      <c r="N103" s="28">
        <v>219.15</v>
      </c>
      <c r="O103" s="39">
        <v>36899300</v>
      </c>
      <c r="P103" s="40">
        <v>3.3784957443112731E-2</v>
      </c>
    </row>
    <row r="104" spans="1:16" ht="12.75" customHeight="1">
      <c r="A104" s="28">
        <v>94</v>
      </c>
      <c r="B104" s="29" t="s">
        <v>58</v>
      </c>
      <c r="C104" s="30" t="s">
        <v>125</v>
      </c>
      <c r="D104" s="31">
        <v>44616</v>
      </c>
      <c r="E104" s="37">
        <v>811.45</v>
      </c>
      <c r="F104" s="37">
        <v>813.33333333333337</v>
      </c>
      <c r="G104" s="38">
        <v>806.7166666666667</v>
      </c>
      <c r="H104" s="38">
        <v>801.98333333333335</v>
      </c>
      <c r="I104" s="38">
        <v>795.36666666666667</v>
      </c>
      <c r="J104" s="38">
        <v>818.06666666666672</v>
      </c>
      <c r="K104" s="38">
        <v>824.68333333333328</v>
      </c>
      <c r="L104" s="38">
        <v>829.41666666666674</v>
      </c>
      <c r="M104" s="28">
        <v>819.95</v>
      </c>
      <c r="N104" s="28">
        <v>808.6</v>
      </c>
      <c r="O104" s="39">
        <v>84541875</v>
      </c>
      <c r="P104" s="40">
        <v>-2.5702378500007922E-2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44616</v>
      </c>
      <c r="E105" s="37">
        <v>1387.05</v>
      </c>
      <c r="F105" s="37">
        <v>1384.1499999999999</v>
      </c>
      <c r="G105" s="38">
        <v>1375.2499999999998</v>
      </c>
      <c r="H105" s="38">
        <v>1363.4499999999998</v>
      </c>
      <c r="I105" s="38">
        <v>1354.5499999999997</v>
      </c>
      <c r="J105" s="38">
        <v>1395.9499999999998</v>
      </c>
      <c r="K105" s="38">
        <v>1404.85</v>
      </c>
      <c r="L105" s="38">
        <v>1416.6499999999999</v>
      </c>
      <c r="M105" s="28">
        <v>1393.05</v>
      </c>
      <c r="N105" s="28">
        <v>1372.35</v>
      </c>
      <c r="O105" s="39">
        <v>3025150</v>
      </c>
      <c r="P105" s="40">
        <v>-1.8230262235310617E-3</v>
      </c>
    </row>
    <row r="106" spans="1:16" ht="12.75" customHeight="1">
      <c r="A106" s="28">
        <v>96</v>
      </c>
      <c r="B106" s="29" t="s">
        <v>63</v>
      </c>
      <c r="C106" s="30" t="s">
        <v>127</v>
      </c>
      <c r="D106" s="31">
        <v>44616</v>
      </c>
      <c r="E106" s="37">
        <v>544.6</v>
      </c>
      <c r="F106" s="37">
        <v>547.80000000000007</v>
      </c>
      <c r="G106" s="38">
        <v>537.25000000000011</v>
      </c>
      <c r="H106" s="38">
        <v>529.90000000000009</v>
      </c>
      <c r="I106" s="38">
        <v>519.35000000000014</v>
      </c>
      <c r="J106" s="38">
        <v>555.15000000000009</v>
      </c>
      <c r="K106" s="38">
        <v>565.70000000000005</v>
      </c>
      <c r="L106" s="38">
        <v>573.05000000000007</v>
      </c>
      <c r="M106" s="28">
        <v>558.35</v>
      </c>
      <c r="N106" s="28">
        <v>540.45000000000005</v>
      </c>
      <c r="O106" s="39">
        <v>5592750</v>
      </c>
      <c r="P106" s="40">
        <v>3.3638320775026911E-3</v>
      </c>
    </row>
    <row r="107" spans="1:16" ht="12.75" customHeight="1">
      <c r="A107" s="28">
        <v>97</v>
      </c>
      <c r="B107" s="29" t="s">
        <v>74</v>
      </c>
      <c r="C107" s="30" t="s">
        <v>128</v>
      </c>
      <c r="D107" s="31">
        <v>44616</v>
      </c>
      <c r="E107" s="37">
        <v>11.4</v>
      </c>
      <c r="F107" s="37">
        <v>11.4</v>
      </c>
      <c r="G107" s="38">
        <v>11.15</v>
      </c>
      <c r="H107" s="38">
        <v>10.9</v>
      </c>
      <c r="I107" s="38">
        <v>10.65</v>
      </c>
      <c r="J107" s="38">
        <v>11.65</v>
      </c>
      <c r="K107" s="38">
        <v>11.9</v>
      </c>
      <c r="L107" s="38">
        <v>12.15</v>
      </c>
      <c r="M107" s="28">
        <v>11.65</v>
      </c>
      <c r="N107" s="28">
        <v>11.15</v>
      </c>
      <c r="O107" s="39">
        <v>701680000</v>
      </c>
      <c r="P107" s="40">
        <v>-1.4743463731079222E-2</v>
      </c>
    </row>
    <row r="108" spans="1:16" ht="12.75" customHeight="1">
      <c r="A108" s="28">
        <v>98</v>
      </c>
      <c r="B108" s="29" t="s">
        <v>63</v>
      </c>
      <c r="C108" s="30" t="s">
        <v>396</v>
      </c>
      <c r="D108" s="31">
        <v>44616</v>
      </c>
      <c r="E108" s="37">
        <v>66.900000000000006</v>
      </c>
      <c r="F108" s="37">
        <v>67.099999999999994</v>
      </c>
      <c r="G108" s="38">
        <v>66.399999999999991</v>
      </c>
      <c r="H108" s="38">
        <v>65.899999999999991</v>
      </c>
      <c r="I108" s="38">
        <v>65.199999999999989</v>
      </c>
      <c r="J108" s="38">
        <v>67.599999999999994</v>
      </c>
      <c r="K108" s="38">
        <v>68.299999999999983</v>
      </c>
      <c r="L108" s="38">
        <v>68.8</v>
      </c>
      <c r="M108" s="28">
        <v>67.8</v>
      </c>
      <c r="N108" s="28">
        <v>66.599999999999994</v>
      </c>
      <c r="O108" s="39">
        <v>90360000</v>
      </c>
      <c r="P108" s="40">
        <v>3.0330672748004561E-2</v>
      </c>
    </row>
    <row r="109" spans="1:16" ht="12.75" customHeight="1">
      <c r="A109" s="28">
        <v>99</v>
      </c>
      <c r="B109" s="29" t="s">
        <v>58</v>
      </c>
      <c r="C109" s="30" t="s">
        <v>129</v>
      </c>
      <c r="D109" s="31">
        <v>44616</v>
      </c>
      <c r="E109" s="37">
        <v>48.55</v>
      </c>
      <c r="F109" s="37">
        <v>48.800000000000004</v>
      </c>
      <c r="G109" s="38">
        <v>48.100000000000009</v>
      </c>
      <c r="H109" s="38">
        <v>47.650000000000006</v>
      </c>
      <c r="I109" s="38">
        <v>46.95000000000001</v>
      </c>
      <c r="J109" s="38">
        <v>49.250000000000007</v>
      </c>
      <c r="K109" s="38">
        <v>49.95000000000001</v>
      </c>
      <c r="L109" s="38">
        <v>50.400000000000006</v>
      </c>
      <c r="M109" s="28">
        <v>49.5</v>
      </c>
      <c r="N109" s="28">
        <v>48.35</v>
      </c>
      <c r="O109" s="39">
        <v>155566500</v>
      </c>
      <c r="P109" s="40">
        <v>-2.3549083815230267E-2</v>
      </c>
    </row>
    <row r="110" spans="1:16" ht="12.75" customHeight="1">
      <c r="A110" s="28">
        <v>100</v>
      </c>
      <c r="B110" s="29" t="s">
        <v>44</v>
      </c>
      <c r="C110" s="30" t="s">
        <v>407</v>
      </c>
      <c r="D110" s="31">
        <v>44616</v>
      </c>
      <c r="E110" s="37">
        <v>236.45</v>
      </c>
      <c r="F110" s="37">
        <v>237.98333333333335</v>
      </c>
      <c r="G110" s="38">
        <v>234.4666666666667</v>
      </c>
      <c r="H110" s="38">
        <v>232.48333333333335</v>
      </c>
      <c r="I110" s="38">
        <v>228.9666666666667</v>
      </c>
      <c r="J110" s="38">
        <v>239.9666666666667</v>
      </c>
      <c r="K110" s="38">
        <v>243.48333333333335</v>
      </c>
      <c r="L110" s="38">
        <v>245.4666666666667</v>
      </c>
      <c r="M110" s="28">
        <v>241.5</v>
      </c>
      <c r="N110" s="28">
        <v>236</v>
      </c>
      <c r="O110" s="39">
        <v>45926250</v>
      </c>
      <c r="P110" s="40">
        <v>2.365429622199933E-2</v>
      </c>
    </row>
    <row r="111" spans="1:16" ht="12.75" customHeight="1">
      <c r="A111" s="28">
        <v>101</v>
      </c>
      <c r="B111" s="29" t="s">
        <v>79</v>
      </c>
      <c r="C111" s="30" t="s">
        <v>130</v>
      </c>
      <c r="D111" s="31">
        <v>44616</v>
      </c>
      <c r="E111" s="37">
        <v>401.45</v>
      </c>
      <c r="F111" s="37">
        <v>403.73333333333335</v>
      </c>
      <c r="G111" s="38">
        <v>397.51666666666671</v>
      </c>
      <c r="H111" s="38">
        <v>393.58333333333337</v>
      </c>
      <c r="I111" s="38">
        <v>387.36666666666673</v>
      </c>
      <c r="J111" s="38">
        <v>407.66666666666669</v>
      </c>
      <c r="K111" s="38">
        <v>413.88333333333338</v>
      </c>
      <c r="L111" s="38">
        <v>417.81666666666666</v>
      </c>
      <c r="M111" s="28">
        <v>409.95</v>
      </c>
      <c r="N111" s="28">
        <v>399.8</v>
      </c>
      <c r="O111" s="39">
        <v>19259625</v>
      </c>
      <c r="P111" s="40">
        <v>1.6030755839257217E-2</v>
      </c>
    </row>
    <row r="112" spans="1:16" ht="12.75" customHeight="1">
      <c r="A112" s="28">
        <v>102</v>
      </c>
      <c r="B112" s="29" t="s">
        <v>106</v>
      </c>
      <c r="C112" s="30" t="s">
        <v>131</v>
      </c>
      <c r="D112" s="31">
        <v>44616</v>
      </c>
      <c r="E112" s="37">
        <v>219.25</v>
      </c>
      <c r="F112" s="37">
        <v>219.45000000000002</v>
      </c>
      <c r="G112" s="38">
        <v>217.15000000000003</v>
      </c>
      <c r="H112" s="38">
        <v>215.05</v>
      </c>
      <c r="I112" s="38">
        <v>212.75000000000003</v>
      </c>
      <c r="J112" s="38">
        <v>221.55000000000004</v>
      </c>
      <c r="K112" s="38">
        <v>223.85000000000005</v>
      </c>
      <c r="L112" s="38">
        <v>225.95000000000005</v>
      </c>
      <c r="M112" s="28">
        <v>221.75</v>
      </c>
      <c r="N112" s="28">
        <v>217.35</v>
      </c>
      <c r="O112" s="39">
        <v>18621860</v>
      </c>
      <c r="P112" s="40">
        <v>-2.5673400673400674E-2</v>
      </c>
    </row>
    <row r="113" spans="1:16" ht="12.75" customHeight="1">
      <c r="A113" s="28">
        <v>103</v>
      </c>
      <c r="B113" s="29" t="s">
        <v>42</v>
      </c>
      <c r="C113" s="30" t="s">
        <v>404</v>
      </c>
      <c r="D113" s="31">
        <v>44616</v>
      </c>
      <c r="E113" s="37">
        <v>229.9</v>
      </c>
      <c r="F113" s="37">
        <v>231</v>
      </c>
      <c r="G113" s="38">
        <v>227.5</v>
      </c>
      <c r="H113" s="38">
        <v>225.1</v>
      </c>
      <c r="I113" s="38">
        <v>221.6</v>
      </c>
      <c r="J113" s="38">
        <v>233.4</v>
      </c>
      <c r="K113" s="38">
        <v>236.9</v>
      </c>
      <c r="L113" s="38">
        <v>239.3</v>
      </c>
      <c r="M113" s="28">
        <v>234.5</v>
      </c>
      <c r="N113" s="28">
        <v>228.6</v>
      </c>
      <c r="O113" s="39">
        <v>13125400</v>
      </c>
      <c r="P113" s="40">
        <v>9.591791211242472E-3</v>
      </c>
    </row>
    <row r="114" spans="1:16" ht="12.75" customHeight="1">
      <c r="A114" s="28">
        <v>104</v>
      </c>
      <c r="B114" s="29" t="s">
        <v>44</v>
      </c>
      <c r="C114" s="30" t="s">
        <v>265</v>
      </c>
      <c r="D114" s="31">
        <v>44616</v>
      </c>
      <c r="E114" s="37">
        <v>4995.2</v>
      </c>
      <c r="F114" s="37">
        <v>4993.4833333333336</v>
      </c>
      <c r="G114" s="38">
        <v>4901.7166666666672</v>
      </c>
      <c r="H114" s="38">
        <v>4808.2333333333336</v>
      </c>
      <c r="I114" s="38">
        <v>4716.4666666666672</v>
      </c>
      <c r="J114" s="38">
        <v>5086.9666666666672</v>
      </c>
      <c r="K114" s="38">
        <v>5178.7333333333336</v>
      </c>
      <c r="L114" s="38">
        <v>5272.2166666666672</v>
      </c>
      <c r="M114" s="28">
        <v>5085.25</v>
      </c>
      <c r="N114" s="28">
        <v>4900</v>
      </c>
      <c r="O114" s="39">
        <v>355125</v>
      </c>
      <c r="P114" s="40">
        <v>7.5891842763008407E-2</v>
      </c>
    </row>
    <row r="115" spans="1:16" ht="12.75" customHeight="1">
      <c r="A115" s="28">
        <v>105</v>
      </c>
      <c r="B115" s="29" t="s">
        <v>44</v>
      </c>
      <c r="C115" s="30" t="s">
        <v>132</v>
      </c>
      <c r="D115" s="31">
        <v>44616</v>
      </c>
      <c r="E115" s="37">
        <v>1949.55</v>
      </c>
      <c r="F115" s="37">
        <v>1943.7166666666665</v>
      </c>
      <c r="G115" s="38">
        <v>1929.383333333333</v>
      </c>
      <c r="H115" s="38">
        <v>1909.2166666666665</v>
      </c>
      <c r="I115" s="38">
        <v>1894.883333333333</v>
      </c>
      <c r="J115" s="38">
        <v>1963.883333333333</v>
      </c>
      <c r="K115" s="38">
        <v>1978.2166666666665</v>
      </c>
      <c r="L115" s="38">
        <v>1998.383333333333</v>
      </c>
      <c r="M115" s="28">
        <v>1958.05</v>
      </c>
      <c r="N115" s="28">
        <v>1923.55</v>
      </c>
      <c r="O115" s="39">
        <v>3196000</v>
      </c>
      <c r="P115" s="40">
        <v>2.1902478017585932E-2</v>
      </c>
    </row>
    <row r="116" spans="1:16" ht="12.75" customHeight="1">
      <c r="A116" s="28">
        <v>106</v>
      </c>
      <c r="B116" s="29" t="s">
        <v>58</v>
      </c>
      <c r="C116" s="30" t="s">
        <v>133</v>
      </c>
      <c r="D116" s="31">
        <v>44616</v>
      </c>
      <c r="E116" s="37">
        <v>958.85</v>
      </c>
      <c r="F116" s="37">
        <v>964.94999999999993</v>
      </c>
      <c r="G116" s="38">
        <v>949.14999999999986</v>
      </c>
      <c r="H116" s="38">
        <v>939.44999999999993</v>
      </c>
      <c r="I116" s="38">
        <v>923.64999999999986</v>
      </c>
      <c r="J116" s="38">
        <v>974.64999999999986</v>
      </c>
      <c r="K116" s="38">
        <v>990.44999999999982</v>
      </c>
      <c r="L116" s="38">
        <v>1000.1499999999999</v>
      </c>
      <c r="M116" s="28">
        <v>980.75</v>
      </c>
      <c r="N116" s="28">
        <v>955.25</v>
      </c>
      <c r="O116" s="39">
        <v>28559700</v>
      </c>
      <c r="P116" s="40">
        <v>-1.7128167007371617E-2</v>
      </c>
    </row>
    <row r="117" spans="1:16" ht="12.75" customHeight="1">
      <c r="A117" s="28">
        <v>107</v>
      </c>
      <c r="B117" s="29" t="s">
        <v>74</v>
      </c>
      <c r="C117" s="30" t="s">
        <v>134</v>
      </c>
      <c r="D117" s="31">
        <v>44616</v>
      </c>
      <c r="E117" s="37">
        <v>257.64999999999998</v>
      </c>
      <c r="F117" s="37">
        <v>258.09999999999997</v>
      </c>
      <c r="G117" s="38">
        <v>255.19999999999993</v>
      </c>
      <c r="H117" s="38">
        <v>252.74999999999997</v>
      </c>
      <c r="I117" s="38">
        <v>249.84999999999994</v>
      </c>
      <c r="J117" s="38">
        <v>260.54999999999995</v>
      </c>
      <c r="K117" s="38">
        <v>263.44999999999993</v>
      </c>
      <c r="L117" s="38">
        <v>265.89999999999992</v>
      </c>
      <c r="M117" s="28">
        <v>261</v>
      </c>
      <c r="N117" s="28">
        <v>255.65</v>
      </c>
      <c r="O117" s="39">
        <v>9710400</v>
      </c>
      <c r="P117" s="40">
        <v>-7.1571714858288003E-3</v>
      </c>
    </row>
    <row r="118" spans="1:16" ht="12.75" customHeight="1">
      <c r="A118" s="28">
        <v>108</v>
      </c>
      <c r="B118" s="29" t="s">
        <v>87</v>
      </c>
      <c r="C118" s="30" t="s">
        <v>135</v>
      </c>
      <c r="D118" s="31">
        <v>44616</v>
      </c>
      <c r="E118" s="37">
        <v>1737.5</v>
      </c>
      <c r="F118" s="37">
        <v>1750.8333333333333</v>
      </c>
      <c r="G118" s="38">
        <v>1719.7166666666665</v>
      </c>
      <c r="H118" s="38">
        <v>1701.9333333333332</v>
      </c>
      <c r="I118" s="38">
        <v>1670.8166666666664</v>
      </c>
      <c r="J118" s="38">
        <v>1768.6166666666666</v>
      </c>
      <c r="K118" s="38">
        <v>1799.7333333333333</v>
      </c>
      <c r="L118" s="38">
        <v>1817.5166666666667</v>
      </c>
      <c r="M118" s="28">
        <v>1781.95</v>
      </c>
      <c r="N118" s="28">
        <v>1733.05</v>
      </c>
      <c r="O118" s="39">
        <v>42801600</v>
      </c>
      <c r="P118" s="40">
        <v>2.2943673282092462E-2</v>
      </c>
    </row>
    <row r="119" spans="1:16" ht="12.75" customHeight="1">
      <c r="A119" s="28">
        <v>109</v>
      </c>
      <c r="B119" s="29" t="s">
        <v>79</v>
      </c>
      <c r="C119" s="30" t="s">
        <v>136</v>
      </c>
      <c r="D119" s="31">
        <v>44616</v>
      </c>
      <c r="E119" s="37">
        <v>121.05</v>
      </c>
      <c r="F119" s="37">
        <v>121.25</v>
      </c>
      <c r="G119" s="38">
        <v>120.25</v>
      </c>
      <c r="H119" s="38">
        <v>119.45</v>
      </c>
      <c r="I119" s="38">
        <v>118.45</v>
      </c>
      <c r="J119" s="38">
        <v>122.05</v>
      </c>
      <c r="K119" s="38">
        <v>123.05</v>
      </c>
      <c r="L119" s="38">
        <v>123.85</v>
      </c>
      <c r="M119" s="28">
        <v>122.25</v>
      </c>
      <c r="N119" s="28">
        <v>120.45</v>
      </c>
      <c r="O119" s="39">
        <v>40124500</v>
      </c>
      <c r="P119" s="40">
        <v>-1.984757065735154E-2</v>
      </c>
    </row>
    <row r="120" spans="1:16" ht="12.75" customHeight="1">
      <c r="A120" s="28">
        <v>110</v>
      </c>
      <c r="B120" s="29" t="s">
        <v>47</v>
      </c>
      <c r="C120" s="30" t="s">
        <v>266</v>
      </c>
      <c r="D120" s="31">
        <v>44616</v>
      </c>
      <c r="E120" s="37">
        <v>1047.2</v>
      </c>
      <c r="F120" s="37">
        <v>1053.7333333333333</v>
      </c>
      <c r="G120" s="38">
        <v>1035.4666666666667</v>
      </c>
      <c r="H120" s="38">
        <v>1023.7333333333333</v>
      </c>
      <c r="I120" s="38">
        <v>1005.4666666666667</v>
      </c>
      <c r="J120" s="38">
        <v>1065.4666666666667</v>
      </c>
      <c r="K120" s="38">
        <v>1083.7333333333336</v>
      </c>
      <c r="L120" s="38">
        <v>1095.4666666666667</v>
      </c>
      <c r="M120" s="28">
        <v>1072</v>
      </c>
      <c r="N120" s="28">
        <v>1042</v>
      </c>
      <c r="O120" s="39">
        <v>1244250</v>
      </c>
      <c r="P120" s="40">
        <v>-2.5722339675828047E-2</v>
      </c>
    </row>
    <row r="121" spans="1:16" ht="12.75" customHeight="1">
      <c r="A121" s="28">
        <v>111</v>
      </c>
      <c r="B121" s="29" t="s">
        <v>44</v>
      </c>
      <c r="C121" s="30" t="s">
        <v>137</v>
      </c>
      <c r="D121" s="31">
        <v>44616</v>
      </c>
      <c r="E121" s="37">
        <v>862.8</v>
      </c>
      <c r="F121" s="37">
        <v>864.31666666666661</v>
      </c>
      <c r="G121" s="38">
        <v>855.33333333333326</v>
      </c>
      <c r="H121" s="38">
        <v>847.86666666666667</v>
      </c>
      <c r="I121" s="38">
        <v>838.88333333333333</v>
      </c>
      <c r="J121" s="38">
        <v>871.78333333333319</v>
      </c>
      <c r="K121" s="38">
        <v>880.76666666666654</v>
      </c>
      <c r="L121" s="38">
        <v>888.23333333333312</v>
      </c>
      <c r="M121" s="28">
        <v>873.3</v>
      </c>
      <c r="N121" s="28">
        <v>856.85</v>
      </c>
      <c r="O121" s="39">
        <v>9568125</v>
      </c>
      <c r="P121" s="40">
        <v>-3.5538545653362491E-3</v>
      </c>
    </row>
    <row r="122" spans="1:16" ht="12.75" customHeight="1">
      <c r="A122" s="28">
        <v>112</v>
      </c>
      <c r="B122" s="29" t="s">
        <v>56</v>
      </c>
      <c r="C122" s="30" t="s">
        <v>138</v>
      </c>
      <c r="D122" s="31">
        <v>44616</v>
      </c>
      <c r="E122" s="37">
        <v>229.75</v>
      </c>
      <c r="F122" s="37">
        <v>229.45000000000002</v>
      </c>
      <c r="G122" s="38">
        <v>227.90000000000003</v>
      </c>
      <c r="H122" s="38">
        <v>226.05</v>
      </c>
      <c r="I122" s="38">
        <v>224.50000000000003</v>
      </c>
      <c r="J122" s="38">
        <v>231.30000000000004</v>
      </c>
      <c r="K122" s="38">
        <v>232.85000000000005</v>
      </c>
      <c r="L122" s="38">
        <v>234.70000000000005</v>
      </c>
      <c r="M122" s="28">
        <v>231</v>
      </c>
      <c r="N122" s="28">
        <v>227.6</v>
      </c>
      <c r="O122" s="39">
        <v>199612800</v>
      </c>
      <c r="P122" s="40">
        <v>-8.1691494473810672E-4</v>
      </c>
    </row>
    <row r="123" spans="1:16" ht="12.75" customHeight="1">
      <c r="A123" s="28">
        <v>113</v>
      </c>
      <c r="B123" s="29" t="s">
        <v>120</v>
      </c>
      <c r="C123" s="30" t="s">
        <v>139</v>
      </c>
      <c r="D123" s="31">
        <v>44616</v>
      </c>
      <c r="E123" s="37">
        <v>419.1</v>
      </c>
      <c r="F123" s="37">
        <v>420.58333333333331</v>
      </c>
      <c r="G123" s="38">
        <v>413.76666666666665</v>
      </c>
      <c r="H123" s="38">
        <v>408.43333333333334</v>
      </c>
      <c r="I123" s="38">
        <v>401.61666666666667</v>
      </c>
      <c r="J123" s="38">
        <v>425.91666666666663</v>
      </c>
      <c r="K123" s="38">
        <v>432.73333333333335</v>
      </c>
      <c r="L123" s="38">
        <v>438.06666666666661</v>
      </c>
      <c r="M123" s="28">
        <v>427.4</v>
      </c>
      <c r="N123" s="28">
        <v>415.25</v>
      </c>
      <c r="O123" s="39">
        <v>34747500</v>
      </c>
      <c r="P123" s="40">
        <v>2.0484581497797357E-2</v>
      </c>
    </row>
    <row r="124" spans="1:16" ht="12.75" customHeight="1">
      <c r="A124" s="28">
        <v>114</v>
      </c>
      <c r="B124" s="29" t="s">
        <v>42</v>
      </c>
      <c r="C124" s="30" t="s">
        <v>416</v>
      </c>
      <c r="D124" s="31">
        <v>44616</v>
      </c>
      <c r="E124" s="37">
        <v>3349</v>
      </c>
      <c r="F124" s="37">
        <v>3370.9</v>
      </c>
      <c r="G124" s="38">
        <v>3318.2000000000003</v>
      </c>
      <c r="H124" s="38">
        <v>3287.4</v>
      </c>
      <c r="I124" s="38">
        <v>3234.7000000000003</v>
      </c>
      <c r="J124" s="38">
        <v>3401.7000000000003</v>
      </c>
      <c r="K124" s="38">
        <v>3454.4</v>
      </c>
      <c r="L124" s="38">
        <v>3485.2000000000003</v>
      </c>
      <c r="M124" s="28">
        <v>3423.6</v>
      </c>
      <c r="N124" s="28">
        <v>3340.1</v>
      </c>
      <c r="O124" s="39">
        <v>298200</v>
      </c>
      <c r="P124" s="40">
        <v>-8.7260034904013961E-3</v>
      </c>
    </row>
    <row r="125" spans="1:16" ht="12.75" customHeight="1">
      <c r="A125" s="28">
        <v>115</v>
      </c>
      <c r="B125" s="29" t="s">
        <v>120</v>
      </c>
      <c r="C125" s="30" t="s">
        <v>140</v>
      </c>
      <c r="D125" s="31">
        <v>44616</v>
      </c>
      <c r="E125" s="37">
        <v>655.20000000000005</v>
      </c>
      <c r="F125" s="37">
        <v>658.91666666666663</v>
      </c>
      <c r="G125" s="38">
        <v>648.0333333333333</v>
      </c>
      <c r="H125" s="38">
        <v>640.86666666666667</v>
      </c>
      <c r="I125" s="38">
        <v>629.98333333333335</v>
      </c>
      <c r="J125" s="38">
        <v>666.08333333333326</v>
      </c>
      <c r="K125" s="38">
        <v>676.9666666666667</v>
      </c>
      <c r="L125" s="38">
        <v>684.13333333333321</v>
      </c>
      <c r="M125" s="28">
        <v>669.8</v>
      </c>
      <c r="N125" s="28">
        <v>651.75</v>
      </c>
      <c r="O125" s="39">
        <v>41967450</v>
      </c>
      <c r="P125" s="40">
        <v>-6.9954641282821183E-3</v>
      </c>
    </row>
    <row r="126" spans="1:16" ht="12.75" customHeight="1">
      <c r="A126" s="28">
        <v>116</v>
      </c>
      <c r="B126" s="29" t="s">
        <v>44</v>
      </c>
      <c r="C126" s="30" t="s">
        <v>141</v>
      </c>
      <c r="D126" s="31">
        <v>44616</v>
      </c>
      <c r="E126" s="37">
        <v>3198</v>
      </c>
      <c r="F126" s="37">
        <v>3210.3166666666671</v>
      </c>
      <c r="G126" s="38">
        <v>3073.6333333333341</v>
      </c>
      <c r="H126" s="38">
        <v>2949.2666666666669</v>
      </c>
      <c r="I126" s="38">
        <v>2812.5833333333339</v>
      </c>
      <c r="J126" s="38">
        <v>3334.6833333333343</v>
      </c>
      <c r="K126" s="38">
        <v>3471.3666666666677</v>
      </c>
      <c r="L126" s="38">
        <v>3595.7333333333345</v>
      </c>
      <c r="M126" s="28">
        <v>3347</v>
      </c>
      <c r="N126" s="28">
        <v>3085.95</v>
      </c>
      <c r="O126" s="39">
        <v>2649375</v>
      </c>
      <c r="P126" s="40">
        <v>0.19260634706279542</v>
      </c>
    </row>
    <row r="127" spans="1:16" ht="12.75" customHeight="1">
      <c r="A127" s="28">
        <v>117</v>
      </c>
      <c r="B127" s="29" t="s">
        <v>58</v>
      </c>
      <c r="C127" s="30" t="s">
        <v>142</v>
      </c>
      <c r="D127" s="31">
        <v>44616</v>
      </c>
      <c r="E127" s="37">
        <v>1909.85</v>
      </c>
      <c r="F127" s="37">
        <v>1919.7</v>
      </c>
      <c r="G127" s="38">
        <v>1889.45</v>
      </c>
      <c r="H127" s="38">
        <v>1869.05</v>
      </c>
      <c r="I127" s="38">
        <v>1838.8</v>
      </c>
      <c r="J127" s="38">
        <v>1940.1000000000001</v>
      </c>
      <c r="K127" s="38">
        <v>1970.3500000000001</v>
      </c>
      <c r="L127" s="38">
        <v>1990.7500000000002</v>
      </c>
      <c r="M127" s="28">
        <v>1949.95</v>
      </c>
      <c r="N127" s="28">
        <v>1899.3</v>
      </c>
      <c r="O127" s="39">
        <v>14751200</v>
      </c>
      <c r="P127" s="40">
        <v>3.7268303659325513E-2</v>
      </c>
    </row>
    <row r="128" spans="1:16" ht="12.75" customHeight="1">
      <c r="A128" s="28">
        <v>118</v>
      </c>
      <c r="B128" s="29" t="s">
        <v>63</v>
      </c>
      <c r="C128" s="30" t="s">
        <v>143</v>
      </c>
      <c r="D128" s="31">
        <v>44616</v>
      </c>
      <c r="E128" s="37">
        <v>76.650000000000006</v>
      </c>
      <c r="F128" s="37">
        <v>76.88333333333334</v>
      </c>
      <c r="G128" s="38">
        <v>76.166666666666686</v>
      </c>
      <c r="H128" s="38">
        <v>75.683333333333351</v>
      </c>
      <c r="I128" s="38">
        <v>74.966666666666697</v>
      </c>
      <c r="J128" s="38">
        <v>77.366666666666674</v>
      </c>
      <c r="K128" s="38">
        <v>78.083333333333343</v>
      </c>
      <c r="L128" s="38">
        <v>78.566666666666663</v>
      </c>
      <c r="M128" s="28">
        <v>77.599999999999994</v>
      </c>
      <c r="N128" s="28">
        <v>76.400000000000006</v>
      </c>
      <c r="O128" s="39">
        <v>65421844</v>
      </c>
      <c r="P128" s="40">
        <v>-6.8157033805888768E-4</v>
      </c>
    </row>
    <row r="129" spans="1:16" ht="12.75" customHeight="1">
      <c r="A129" s="28">
        <v>119</v>
      </c>
      <c r="B129" s="29" t="s">
        <v>44</v>
      </c>
      <c r="C129" s="30" t="s">
        <v>144</v>
      </c>
      <c r="D129" s="31">
        <v>44616</v>
      </c>
      <c r="E129" s="37">
        <v>3052.85</v>
      </c>
      <c r="F129" s="37">
        <v>3083.9500000000003</v>
      </c>
      <c r="G129" s="38">
        <v>3005.9000000000005</v>
      </c>
      <c r="H129" s="38">
        <v>2958.9500000000003</v>
      </c>
      <c r="I129" s="38">
        <v>2880.9000000000005</v>
      </c>
      <c r="J129" s="38">
        <v>3130.9000000000005</v>
      </c>
      <c r="K129" s="38">
        <v>3208.9500000000007</v>
      </c>
      <c r="L129" s="38">
        <v>3255.9000000000005</v>
      </c>
      <c r="M129" s="28">
        <v>3162</v>
      </c>
      <c r="N129" s="28">
        <v>3037</v>
      </c>
      <c r="O129" s="39">
        <v>774500</v>
      </c>
      <c r="P129" s="40">
        <v>1.9582030607207503E-2</v>
      </c>
    </row>
    <row r="130" spans="1:16" ht="12.75" customHeight="1">
      <c r="A130" s="28">
        <v>120</v>
      </c>
      <c r="B130" s="29" t="s">
        <v>47</v>
      </c>
      <c r="C130" s="30" t="s">
        <v>268</v>
      </c>
      <c r="D130" s="31">
        <v>44616</v>
      </c>
      <c r="E130" s="37">
        <v>533.25</v>
      </c>
      <c r="F130" s="37">
        <v>532.23333333333335</v>
      </c>
      <c r="G130" s="38">
        <v>522.51666666666665</v>
      </c>
      <c r="H130" s="38">
        <v>511.7833333333333</v>
      </c>
      <c r="I130" s="38">
        <v>502.06666666666661</v>
      </c>
      <c r="J130" s="38">
        <v>542.9666666666667</v>
      </c>
      <c r="K130" s="38">
        <v>552.68333333333339</v>
      </c>
      <c r="L130" s="38">
        <v>563.41666666666674</v>
      </c>
      <c r="M130" s="28">
        <v>541.95000000000005</v>
      </c>
      <c r="N130" s="28">
        <v>521.5</v>
      </c>
      <c r="O130" s="39">
        <v>4919400</v>
      </c>
      <c r="P130" s="40">
        <v>3.093172387778197E-2</v>
      </c>
    </row>
    <row r="131" spans="1:16" ht="12.75" customHeight="1">
      <c r="A131" s="28">
        <v>121</v>
      </c>
      <c r="B131" s="29" t="s">
        <v>63</v>
      </c>
      <c r="C131" s="30" t="s">
        <v>145</v>
      </c>
      <c r="D131" s="31">
        <v>44616</v>
      </c>
      <c r="E131" s="37">
        <v>400.7</v>
      </c>
      <c r="F131" s="37">
        <v>402.01666666666665</v>
      </c>
      <c r="G131" s="38">
        <v>397.83333333333331</v>
      </c>
      <c r="H131" s="38">
        <v>394.96666666666664</v>
      </c>
      <c r="I131" s="38">
        <v>390.7833333333333</v>
      </c>
      <c r="J131" s="38">
        <v>404.88333333333333</v>
      </c>
      <c r="K131" s="38">
        <v>409.06666666666672</v>
      </c>
      <c r="L131" s="38">
        <v>411.93333333333334</v>
      </c>
      <c r="M131" s="28">
        <v>406.2</v>
      </c>
      <c r="N131" s="28">
        <v>399.15</v>
      </c>
      <c r="O131" s="39">
        <v>21606000</v>
      </c>
      <c r="P131" s="40">
        <v>1.8670438472418671E-2</v>
      </c>
    </row>
    <row r="132" spans="1:16" ht="12.75" customHeight="1">
      <c r="A132" s="28">
        <v>122</v>
      </c>
      <c r="B132" s="29" t="s">
        <v>70</v>
      </c>
      <c r="C132" s="30" t="s">
        <v>146</v>
      </c>
      <c r="D132" s="31">
        <v>44616</v>
      </c>
      <c r="E132" s="37">
        <v>1941.2</v>
      </c>
      <c r="F132" s="37">
        <v>1955.0833333333333</v>
      </c>
      <c r="G132" s="38">
        <v>1922.9666666666665</v>
      </c>
      <c r="H132" s="38">
        <v>1904.7333333333331</v>
      </c>
      <c r="I132" s="38">
        <v>1872.6166666666663</v>
      </c>
      <c r="J132" s="38">
        <v>1973.3166666666666</v>
      </c>
      <c r="K132" s="38">
        <v>2005.4333333333334</v>
      </c>
      <c r="L132" s="38">
        <v>2023.6666666666667</v>
      </c>
      <c r="M132" s="28">
        <v>1987.2</v>
      </c>
      <c r="N132" s="28">
        <v>1936.85</v>
      </c>
      <c r="O132" s="39">
        <v>13589550</v>
      </c>
      <c r="P132" s="40">
        <v>2.6761664784082023E-2</v>
      </c>
    </row>
    <row r="133" spans="1:16" ht="12.75" customHeight="1">
      <c r="A133" s="28">
        <v>123</v>
      </c>
      <c r="B133" s="29" t="s">
        <v>87</v>
      </c>
      <c r="C133" s="30" t="s">
        <v>147</v>
      </c>
      <c r="D133" s="31">
        <v>44616</v>
      </c>
      <c r="E133" s="37">
        <v>6200.1</v>
      </c>
      <c r="F133" s="37">
        <v>6267.416666666667</v>
      </c>
      <c r="G133" s="38">
        <v>6114.6333333333341</v>
      </c>
      <c r="H133" s="38">
        <v>6029.166666666667</v>
      </c>
      <c r="I133" s="38">
        <v>5876.3833333333341</v>
      </c>
      <c r="J133" s="38">
        <v>6352.8833333333341</v>
      </c>
      <c r="K133" s="38">
        <v>6505.666666666667</v>
      </c>
      <c r="L133" s="38">
        <v>6591.1333333333341</v>
      </c>
      <c r="M133" s="28">
        <v>6420.2</v>
      </c>
      <c r="N133" s="28">
        <v>6181.95</v>
      </c>
      <c r="O133" s="39">
        <v>1019100</v>
      </c>
      <c r="P133" s="40">
        <v>-8.7540122556171579E-3</v>
      </c>
    </row>
    <row r="134" spans="1:16" ht="12.75" customHeight="1">
      <c r="A134" s="28">
        <v>124</v>
      </c>
      <c r="B134" s="29" t="s">
        <v>87</v>
      </c>
      <c r="C134" s="30" t="s">
        <v>148</v>
      </c>
      <c r="D134" s="31">
        <v>44616</v>
      </c>
      <c r="E134" s="37">
        <v>4593.5</v>
      </c>
      <c r="F134" s="37">
        <v>4644.1333333333332</v>
      </c>
      <c r="G134" s="38">
        <v>4528.3666666666668</v>
      </c>
      <c r="H134" s="38">
        <v>4463.2333333333336</v>
      </c>
      <c r="I134" s="38">
        <v>4347.4666666666672</v>
      </c>
      <c r="J134" s="38">
        <v>4709.2666666666664</v>
      </c>
      <c r="K134" s="38">
        <v>4825.0333333333328</v>
      </c>
      <c r="L134" s="38">
        <v>4890.1666666666661</v>
      </c>
      <c r="M134" s="28">
        <v>4759.8999999999996</v>
      </c>
      <c r="N134" s="28">
        <v>4579</v>
      </c>
      <c r="O134" s="39">
        <v>843000</v>
      </c>
      <c r="P134" s="40">
        <v>3.588105185549275E-2</v>
      </c>
    </row>
    <row r="135" spans="1:16" ht="12.75" customHeight="1">
      <c r="A135" s="28">
        <v>125</v>
      </c>
      <c r="B135" s="29" t="s">
        <v>47</v>
      </c>
      <c r="C135" s="30" t="s">
        <v>149</v>
      </c>
      <c r="D135" s="31">
        <v>44616</v>
      </c>
      <c r="E135" s="37">
        <v>900.9</v>
      </c>
      <c r="F135" s="37">
        <v>904.76666666666677</v>
      </c>
      <c r="G135" s="38">
        <v>893.28333333333353</v>
      </c>
      <c r="H135" s="38">
        <v>885.66666666666674</v>
      </c>
      <c r="I135" s="38">
        <v>874.18333333333351</v>
      </c>
      <c r="J135" s="38">
        <v>912.38333333333355</v>
      </c>
      <c r="K135" s="38">
        <v>923.8666666666669</v>
      </c>
      <c r="L135" s="38">
        <v>931.48333333333358</v>
      </c>
      <c r="M135" s="28">
        <v>916.25</v>
      </c>
      <c r="N135" s="28">
        <v>897.15</v>
      </c>
      <c r="O135" s="39">
        <v>7283650</v>
      </c>
      <c r="P135" s="40">
        <v>8.9649033570701933E-2</v>
      </c>
    </row>
    <row r="136" spans="1:16" ht="12.75" customHeight="1">
      <c r="A136" s="28">
        <v>126</v>
      </c>
      <c r="B136" s="29" t="s">
        <v>49</v>
      </c>
      <c r="C136" s="30" t="s">
        <v>150</v>
      </c>
      <c r="D136" s="31">
        <v>44616</v>
      </c>
      <c r="E136" s="37">
        <v>859.45</v>
      </c>
      <c r="F136" s="37">
        <v>866.44999999999993</v>
      </c>
      <c r="G136" s="38">
        <v>848.14999999999986</v>
      </c>
      <c r="H136" s="38">
        <v>836.84999999999991</v>
      </c>
      <c r="I136" s="38">
        <v>818.54999999999984</v>
      </c>
      <c r="J136" s="38">
        <v>877.74999999999989</v>
      </c>
      <c r="K136" s="38">
        <v>896.04999999999984</v>
      </c>
      <c r="L136" s="38">
        <v>907.34999999999991</v>
      </c>
      <c r="M136" s="28">
        <v>884.75</v>
      </c>
      <c r="N136" s="28">
        <v>855.15</v>
      </c>
      <c r="O136" s="39">
        <v>12162500</v>
      </c>
      <c r="P136" s="40">
        <v>6.0032944908791408E-2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44616</v>
      </c>
      <c r="E137" s="37">
        <v>160.1</v>
      </c>
      <c r="F137" s="37">
        <v>159.98333333333332</v>
      </c>
      <c r="G137" s="38">
        <v>156.41666666666663</v>
      </c>
      <c r="H137" s="38">
        <v>152.73333333333332</v>
      </c>
      <c r="I137" s="38">
        <v>149.16666666666663</v>
      </c>
      <c r="J137" s="38">
        <v>163.66666666666663</v>
      </c>
      <c r="K137" s="38">
        <v>167.23333333333329</v>
      </c>
      <c r="L137" s="38">
        <v>170.91666666666663</v>
      </c>
      <c r="M137" s="28">
        <v>163.55000000000001</v>
      </c>
      <c r="N137" s="28">
        <v>156.30000000000001</v>
      </c>
      <c r="O137" s="39">
        <v>36924000</v>
      </c>
      <c r="P137" s="40">
        <v>4.7548797094870629E-2</v>
      </c>
    </row>
    <row r="138" spans="1:16" ht="12.75" customHeight="1">
      <c r="A138" s="28">
        <v>128</v>
      </c>
      <c r="B138" s="29" t="s">
        <v>63</v>
      </c>
      <c r="C138" s="30" t="s">
        <v>152</v>
      </c>
      <c r="D138" s="31">
        <v>44616</v>
      </c>
      <c r="E138" s="37">
        <v>157.44999999999999</v>
      </c>
      <c r="F138" s="37">
        <v>158.25</v>
      </c>
      <c r="G138" s="38">
        <v>156</v>
      </c>
      <c r="H138" s="38">
        <v>154.55000000000001</v>
      </c>
      <c r="I138" s="38">
        <v>152.30000000000001</v>
      </c>
      <c r="J138" s="38">
        <v>159.69999999999999</v>
      </c>
      <c r="K138" s="38">
        <v>161.94999999999999</v>
      </c>
      <c r="L138" s="38">
        <v>163.39999999999998</v>
      </c>
      <c r="M138" s="28">
        <v>160.5</v>
      </c>
      <c r="N138" s="28">
        <v>156.80000000000001</v>
      </c>
      <c r="O138" s="39">
        <v>19896000</v>
      </c>
      <c r="P138" s="40">
        <v>1.8583934879434803E-2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44616</v>
      </c>
      <c r="E139" s="37">
        <v>496.35</v>
      </c>
      <c r="F139" s="37">
        <v>497.81666666666666</v>
      </c>
      <c r="G139" s="38">
        <v>493.63333333333333</v>
      </c>
      <c r="H139" s="38">
        <v>490.91666666666669</v>
      </c>
      <c r="I139" s="38">
        <v>486.73333333333335</v>
      </c>
      <c r="J139" s="38">
        <v>500.5333333333333</v>
      </c>
      <c r="K139" s="38">
        <v>504.71666666666658</v>
      </c>
      <c r="L139" s="38">
        <v>507.43333333333328</v>
      </c>
      <c r="M139" s="28">
        <v>502</v>
      </c>
      <c r="N139" s="28">
        <v>495.1</v>
      </c>
      <c r="O139" s="39">
        <v>9081000</v>
      </c>
      <c r="P139" s="40">
        <v>3.2870791628753414E-2</v>
      </c>
    </row>
    <row r="140" spans="1:16" ht="12.75" customHeight="1">
      <c r="A140" s="28">
        <v>130</v>
      </c>
      <c r="B140" s="29" t="s">
        <v>49</v>
      </c>
      <c r="C140" s="30" t="s">
        <v>154</v>
      </c>
      <c r="D140" s="31">
        <v>44616</v>
      </c>
      <c r="E140" s="37">
        <v>8611.7000000000007</v>
      </c>
      <c r="F140" s="37">
        <v>8662.9666666666672</v>
      </c>
      <c r="G140" s="38">
        <v>8505.9333333333343</v>
      </c>
      <c r="H140" s="38">
        <v>8400.1666666666679</v>
      </c>
      <c r="I140" s="38">
        <v>8243.133333333335</v>
      </c>
      <c r="J140" s="38">
        <v>8768.7333333333336</v>
      </c>
      <c r="K140" s="38">
        <v>8925.7666666666664</v>
      </c>
      <c r="L140" s="38">
        <v>9031.5333333333328</v>
      </c>
      <c r="M140" s="28">
        <v>8820</v>
      </c>
      <c r="N140" s="28">
        <v>8557.2000000000007</v>
      </c>
      <c r="O140" s="39">
        <v>2577800</v>
      </c>
      <c r="P140" s="40">
        <v>7.1891849652262248E-3</v>
      </c>
    </row>
    <row r="141" spans="1:16" ht="12.75" customHeight="1">
      <c r="A141" s="28">
        <v>131</v>
      </c>
      <c r="B141" s="29" t="s">
        <v>56</v>
      </c>
      <c r="C141" s="30" t="s">
        <v>155</v>
      </c>
      <c r="D141" s="31">
        <v>44616</v>
      </c>
      <c r="E141" s="37">
        <v>890.1</v>
      </c>
      <c r="F141" s="37">
        <v>891.23333333333346</v>
      </c>
      <c r="G141" s="38">
        <v>883.01666666666688</v>
      </c>
      <c r="H141" s="38">
        <v>875.93333333333339</v>
      </c>
      <c r="I141" s="38">
        <v>867.71666666666681</v>
      </c>
      <c r="J141" s="38">
        <v>898.31666666666695</v>
      </c>
      <c r="K141" s="38">
        <v>906.53333333333342</v>
      </c>
      <c r="L141" s="38">
        <v>913.61666666666702</v>
      </c>
      <c r="M141" s="28">
        <v>899.45</v>
      </c>
      <c r="N141" s="28">
        <v>884.15</v>
      </c>
      <c r="O141" s="39">
        <v>15705000</v>
      </c>
      <c r="P141" s="40">
        <v>5.9247397918334669E-3</v>
      </c>
    </row>
    <row r="142" spans="1:16" ht="12.75" customHeight="1">
      <c r="A142" s="28">
        <v>132</v>
      </c>
      <c r="B142" s="29" t="s">
        <v>44</v>
      </c>
      <c r="C142" s="30" t="s">
        <v>457</v>
      </c>
      <c r="D142" s="31">
        <v>44616</v>
      </c>
      <c r="E142" s="37">
        <v>1467.9</v>
      </c>
      <c r="F142" s="37">
        <v>1486.9666666666665</v>
      </c>
      <c r="G142" s="38">
        <v>1436.9333333333329</v>
      </c>
      <c r="H142" s="38">
        <v>1405.9666666666665</v>
      </c>
      <c r="I142" s="38">
        <v>1355.9333333333329</v>
      </c>
      <c r="J142" s="38">
        <v>1517.9333333333329</v>
      </c>
      <c r="K142" s="38">
        <v>1567.9666666666662</v>
      </c>
      <c r="L142" s="38">
        <v>1598.9333333333329</v>
      </c>
      <c r="M142" s="28">
        <v>1537</v>
      </c>
      <c r="N142" s="28">
        <v>1456</v>
      </c>
      <c r="O142" s="39">
        <v>2297050</v>
      </c>
      <c r="P142" s="40">
        <v>0.26552256074045505</v>
      </c>
    </row>
    <row r="143" spans="1:16" ht="12.75" customHeight="1">
      <c r="A143" s="28">
        <v>133</v>
      </c>
      <c r="B143" s="29" t="s">
        <v>47</v>
      </c>
      <c r="C143" s="30" t="s">
        <v>156</v>
      </c>
      <c r="D143" s="31">
        <v>44616</v>
      </c>
      <c r="E143" s="37">
        <v>2554.75</v>
      </c>
      <c r="F143" s="37">
        <v>2584.7666666666669</v>
      </c>
      <c r="G143" s="38">
        <v>2514.5333333333338</v>
      </c>
      <c r="H143" s="38">
        <v>2474.3166666666671</v>
      </c>
      <c r="I143" s="38">
        <v>2404.0833333333339</v>
      </c>
      <c r="J143" s="38">
        <v>2624.9833333333336</v>
      </c>
      <c r="K143" s="38">
        <v>2695.2166666666662</v>
      </c>
      <c r="L143" s="38">
        <v>2735.4333333333334</v>
      </c>
      <c r="M143" s="28">
        <v>2655</v>
      </c>
      <c r="N143" s="28">
        <v>2544.5500000000002</v>
      </c>
      <c r="O143" s="39">
        <v>646400</v>
      </c>
      <c r="P143" s="40">
        <v>-9.2735703245749618E-4</v>
      </c>
    </row>
    <row r="144" spans="1:16" ht="12.75" customHeight="1">
      <c r="A144" s="28">
        <v>134</v>
      </c>
      <c r="B144" s="29" t="s">
        <v>63</v>
      </c>
      <c r="C144" s="30" t="s">
        <v>157</v>
      </c>
      <c r="D144" s="31">
        <v>44616</v>
      </c>
      <c r="E144" s="37">
        <v>908.4</v>
      </c>
      <c r="F144" s="37">
        <v>912.25</v>
      </c>
      <c r="G144" s="38">
        <v>897.55</v>
      </c>
      <c r="H144" s="38">
        <v>886.69999999999993</v>
      </c>
      <c r="I144" s="38">
        <v>871.99999999999989</v>
      </c>
      <c r="J144" s="38">
        <v>923.1</v>
      </c>
      <c r="K144" s="38">
        <v>937.80000000000007</v>
      </c>
      <c r="L144" s="38">
        <v>948.65000000000009</v>
      </c>
      <c r="M144" s="28">
        <v>926.95</v>
      </c>
      <c r="N144" s="28">
        <v>901.4</v>
      </c>
      <c r="O144" s="39">
        <v>1458600</v>
      </c>
      <c r="P144" s="40">
        <v>7.2657743785850867E-2</v>
      </c>
    </row>
    <row r="145" spans="1:16" ht="12.75" customHeight="1">
      <c r="A145" s="28">
        <v>135</v>
      </c>
      <c r="B145" s="29" t="s">
        <v>79</v>
      </c>
      <c r="C145" s="30" t="s">
        <v>158</v>
      </c>
      <c r="D145" s="31">
        <v>44616</v>
      </c>
      <c r="E145" s="37">
        <v>841.6</v>
      </c>
      <c r="F145" s="37">
        <v>841.43333333333339</v>
      </c>
      <c r="G145" s="38">
        <v>836.11666666666679</v>
      </c>
      <c r="H145" s="38">
        <v>830.63333333333344</v>
      </c>
      <c r="I145" s="38">
        <v>825.31666666666683</v>
      </c>
      <c r="J145" s="38">
        <v>846.91666666666674</v>
      </c>
      <c r="K145" s="38">
        <v>852.23333333333335</v>
      </c>
      <c r="L145" s="38">
        <v>857.7166666666667</v>
      </c>
      <c r="M145" s="28">
        <v>846.75</v>
      </c>
      <c r="N145" s="28">
        <v>835.95</v>
      </c>
      <c r="O145" s="39">
        <v>4308600</v>
      </c>
      <c r="P145" s="40">
        <v>-2.084491384102279E-3</v>
      </c>
    </row>
    <row r="146" spans="1:16" ht="12.75" customHeight="1">
      <c r="A146" s="28">
        <v>136</v>
      </c>
      <c r="B146" s="29" t="s">
        <v>87</v>
      </c>
      <c r="C146" s="30" t="s">
        <v>159</v>
      </c>
      <c r="D146" s="31">
        <v>44616</v>
      </c>
      <c r="E146" s="37">
        <v>3914.85</v>
      </c>
      <c r="F146" s="37">
        <v>3960.9166666666665</v>
      </c>
      <c r="G146" s="38">
        <v>3851.9833333333331</v>
      </c>
      <c r="H146" s="38">
        <v>3789.1166666666668</v>
      </c>
      <c r="I146" s="38">
        <v>3680.1833333333334</v>
      </c>
      <c r="J146" s="38">
        <v>4023.7833333333328</v>
      </c>
      <c r="K146" s="38">
        <v>4132.7166666666662</v>
      </c>
      <c r="L146" s="38">
        <v>4195.5833333333321</v>
      </c>
      <c r="M146" s="28">
        <v>4069.85</v>
      </c>
      <c r="N146" s="28">
        <v>3898.05</v>
      </c>
      <c r="O146" s="39">
        <v>2858800</v>
      </c>
      <c r="P146" s="40">
        <v>3.01981981981982E-2</v>
      </c>
    </row>
    <row r="147" spans="1:16" ht="12.75" customHeight="1">
      <c r="A147" s="28">
        <v>137</v>
      </c>
      <c r="B147" s="29" t="s">
        <v>49</v>
      </c>
      <c r="C147" s="30" t="s">
        <v>160</v>
      </c>
      <c r="D147" s="31">
        <v>44616</v>
      </c>
      <c r="E147" s="37">
        <v>182.15</v>
      </c>
      <c r="F147" s="37">
        <v>182.88333333333333</v>
      </c>
      <c r="G147" s="38">
        <v>181.01666666666665</v>
      </c>
      <c r="H147" s="38">
        <v>179.88333333333333</v>
      </c>
      <c r="I147" s="38">
        <v>178.01666666666665</v>
      </c>
      <c r="J147" s="38">
        <v>184.01666666666665</v>
      </c>
      <c r="K147" s="38">
        <v>185.88333333333333</v>
      </c>
      <c r="L147" s="38">
        <v>187.01666666666665</v>
      </c>
      <c r="M147" s="28">
        <v>184.75</v>
      </c>
      <c r="N147" s="28">
        <v>181.75</v>
      </c>
      <c r="O147" s="39">
        <v>16289000</v>
      </c>
      <c r="P147" s="40">
        <v>3.5372636262513905E-2</v>
      </c>
    </row>
    <row r="148" spans="1:16" ht="12.75" customHeight="1">
      <c r="A148" s="28">
        <v>138</v>
      </c>
      <c r="B148" s="29" t="s">
        <v>87</v>
      </c>
      <c r="C148" s="30" t="s">
        <v>161</v>
      </c>
      <c r="D148" s="31">
        <v>44616</v>
      </c>
      <c r="E148" s="37">
        <v>3015.4</v>
      </c>
      <c r="F148" s="37">
        <v>3049.7666666666664</v>
      </c>
      <c r="G148" s="38">
        <v>2964.6333333333328</v>
      </c>
      <c r="H148" s="38">
        <v>2913.8666666666663</v>
      </c>
      <c r="I148" s="38">
        <v>2828.7333333333327</v>
      </c>
      <c r="J148" s="38">
        <v>3100.5333333333328</v>
      </c>
      <c r="K148" s="38">
        <v>3185.6666666666661</v>
      </c>
      <c r="L148" s="38">
        <v>3236.4333333333329</v>
      </c>
      <c r="M148" s="28">
        <v>3134.9</v>
      </c>
      <c r="N148" s="28">
        <v>2999</v>
      </c>
      <c r="O148" s="39">
        <v>1511650</v>
      </c>
      <c r="P148" s="40">
        <v>3.5234899328859058E-2</v>
      </c>
    </row>
    <row r="149" spans="1:16" ht="12.75" customHeight="1">
      <c r="A149" s="28">
        <v>139</v>
      </c>
      <c r="B149" s="29" t="s">
        <v>49</v>
      </c>
      <c r="C149" s="30" t="s">
        <v>162</v>
      </c>
      <c r="D149" s="31">
        <v>44616</v>
      </c>
      <c r="E149" s="37">
        <v>71161.5</v>
      </c>
      <c r="F149" s="37">
        <v>71071.083333333328</v>
      </c>
      <c r="G149" s="38">
        <v>69942.166666666657</v>
      </c>
      <c r="H149" s="38">
        <v>68722.833333333328</v>
      </c>
      <c r="I149" s="38">
        <v>67593.916666666657</v>
      </c>
      <c r="J149" s="38">
        <v>72290.416666666657</v>
      </c>
      <c r="K149" s="38">
        <v>73419.333333333314</v>
      </c>
      <c r="L149" s="38">
        <v>74638.666666666657</v>
      </c>
      <c r="M149" s="28">
        <v>72200</v>
      </c>
      <c r="N149" s="28">
        <v>69851.75</v>
      </c>
      <c r="O149" s="39">
        <v>59770</v>
      </c>
      <c r="P149" s="40">
        <v>7.5859743762643293E-3</v>
      </c>
    </row>
    <row r="150" spans="1:16" ht="12.75" customHeight="1">
      <c r="A150" s="28">
        <v>140</v>
      </c>
      <c r="B150" s="29" t="s">
        <v>63</v>
      </c>
      <c r="C150" s="30" t="s">
        <v>163</v>
      </c>
      <c r="D150" s="31">
        <v>44616</v>
      </c>
      <c r="E150" s="37">
        <v>1424</v>
      </c>
      <c r="F150" s="37">
        <v>1438.7166666666665</v>
      </c>
      <c r="G150" s="38">
        <v>1405.2333333333329</v>
      </c>
      <c r="H150" s="38">
        <v>1386.4666666666665</v>
      </c>
      <c r="I150" s="38">
        <v>1352.9833333333329</v>
      </c>
      <c r="J150" s="38">
        <v>1457.4833333333329</v>
      </c>
      <c r="K150" s="38">
        <v>1490.9666666666665</v>
      </c>
      <c r="L150" s="38">
        <v>1509.7333333333329</v>
      </c>
      <c r="M150" s="28">
        <v>1472.2</v>
      </c>
      <c r="N150" s="28">
        <v>1419.95</v>
      </c>
      <c r="O150" s="39">
        <v>3915750</v>
      </c>
      <c r="P150" s="40">
        <v>4.9447236180904526E-2</v>
      </c>
    </row>
    <row r="151" spans="1:16" ht="12.75" customHeight="1">
      <c r="A151" s="28">
        <v>141</v>
      </c>
      <c r="B151" s="29" t="s">
        <v>44</v>
      </c>
      <c r="C151" s="30" t="s">
        <v>164</v>
      </c>
      <c r="D151" s="31">
        <v>44616</v>
      </c>
      <c r="E151" s="37">
        <v>344.25</v>
      </c>
      <c r="F151" s="37">
        <v>344.8</v>
      </c>
      <c r="G151" s="38">
        <v>340.3</v>
      </c>
      <c r="H151" s="38">
        <v>336.35</v>
      </c>
      <c r="I151" s="38">
        <v>331.85</v>
      </c>
      <c r="J151" s="38">
        <v>348.75</v>
      </c>
      <c r="K151" s="38">
        <v>353.25</v>
      </c>
      <c r="L151" s="38">
        <v>357.2</v>
      </c>
      <c r="M151" s="28">
        <v>349.3</v>
      </c>
      <c r="N151" s="28">
        <v>340.85</v>
      </c>
      <c r="O151" s="39">
        <v>2843200</v>
      </c>
      <c r="P151" s="40">
        <v>3.2539221382916907E-2</v>
      </c>
    </row>
    <row r="152" spans="1:16" ht="12.75" customHeight="1">
      <c r="A152" s="28">
        <v>142</v>
      </c>
      <c r="B152" s="29" t="s">
        <v>120</v>
      </c>
      <c r="C152" s="30" t="s">
        <v>165</v>
      </c>
      <c r="D152" s="31">
        <v>44616</v>
      </c>
      <c r="E152" s="37">
        <v>115.85</v>
      </c>
      <c r="F152" s="37">
        <v>115.84999999999998</v>
      </c>
      <c r="G152" s="38">
        <v>114.09999999999997</v>
      </c>
      <c r="H152" s="38">
        <v>112.34999999999998</v>
      </c>
      <c r="I152" s="38">
        <v>110.59999999999997</v>
      </c>
      <c r="J152" s="38">
        <v>117.59999999999997</v>
      </c>
      <c r="K152" s="38">
        <v>119.35</v>
      </c>
      <c r="L152" s="38">
        <v>121.09999999999997</v>
      </c>
      <c r="M152" s="28">
        <v>117.6</v>
      </c>
      <c r="N152" s="28">
        <v>114.1</v>
      </c>
      <c r="O152" s="39">
        <v>102272000</v>
      </c>
      <c r="P152" s="40">
        <v>5.011693952555964E-3</v>
      </c>
    </row>
    <row r="153" spans="1:16" ht="12.75" customHeight="1">
      <c r="A153" s="28">
        <v>143</v>
      </c>
      <c r="B153" s="29" t="s">
        <v>44</v>
      </c>
      <c r="C153" s="30" t="s">
        <v>166</v>
      </c>
      <c r="D153" s="31">
        <v>44616</v>
      </c>
      <c r="E153" s="37">
        <v>4999.95</v>
      </c>
      <c r="F153" s="37">
        <v>5032.8166666666666</v>
      </c>
      <c r="G153" s="38">
        <v>4932.1333333333332</v>
      </c>
      <c r="H153" s="38">
        <v>4864.3166666666666</v>
      </c>
      <c r="I153" s="38">
        <v>4763.6333333333332</v>
      </c>
      <c r="J153" s="38">
        <v>5100.6333333333332</v>
      </c>
      <c r="K153" s="38">
        <v>5201.3166666666657</v>
      </c>
      <c r="L153" s="38">
        <v>5269.1333333333332</v>
      </c>
      <c r="M153" s="28">
        <v>5133.5</v>
      </c>
      <c r="N153" s="28">
        <v>4965</v>
      </c>
      <c r="O153" s="39">
        <v>1682125</v>
      </c>
      <c r="P153" s="40">
        <v>-3.0374870351163137E-3</v>
      </c>
    </row>
    <row r="154" spans="1:16" ht="12.75" customHeight="1">
      <c r="A154" s="28">
        <v>144</v>
      </c>
      <c r="B154" s="29" t="s">
        <v>38</v>
      </c>
      <c r="C154" s="30" t="s">
        <v>167</v>
      </c>
      <c r="D154" s="31">
        <v>44616</v>
      </c>
      <c r="E154" s="37">
        <v>4129.3</v>
      </c>
      <c r="F154" s="37">
        <v>4135.8833333333332</v>
      </c>
      <c r="G154" s="38">
        <v>4077.7666666666664</v>
      </c>
      <c r="H154" s="38">
        <v>4026.2333333333331</v>
      </c>
      <c r="I154" s="38">
        <v>3968.1166666666663</v>
      </c>
      <c r="J154" s="38">
        <v>4187.4166666666661</v>
      </c>
      <c r="K154" s="38">
        <v>4245.5333333333328</v>
      </c>
      <c r="L154" s="38">
        <v>4297.0666666666666</v>
      </c>
      <c r="M154" s="28">
        <v>4194</v>
      </c>
      <c r="N154" s="28">
        <v>4084.35</v>
      </c>
      <c r="O154" s="39">
        <v>520875</v>
      </c>
      <c r="P154" s="40">
        <v>-1.1106364801366937E-2</v>
      </c>
    </row>
    <row r="155" spans="1:16" ht="12.75" customHeight="1">
      <c r="A155" s="28">
        <v>145</v>
      </c>
      <c r="B155" s="29" t="s">
        <v>44</v>
      </c>
      <c r="C155" s="30" t="s">
        <v>458</v>
      </c>
      <c r="D155" s="31">
        <v>44616</v>
      </c>
      <c r="E155" s="37">
        <v>46.95</v>
      </c>
      <c r="F155" s="37">
        <v>47.233333333333327</v>
      </c>
      <c r="G155" s="38">
        <v>46.466666666666654</v>
      </c>
      <c r="H155" s="38">
        <v>45.983333333333327</v>
      </c>
      <c r="I155" s="38">
        <v>45.216666666666654</v>
      </c>
      <c r="J155" s="38">
        <v>47.716666666666654</v>
      </c>
      <c r="K155" s="38">
        <v>48.48333333333332</v>
      </c>
      <c r="L155" s="38">
        <v>48.966666666666654</v>
      </c>
      <c r="M155" s="28">
        <v>48</v>
      </c>
      <c r="N155" s="28">
        <v>46.75</v>
      </c>
      <c r="O155" s="39">
        <v>30240000</v>
      </c>
      <c r="P155" s="40">
        <v>-1.9801980198019802E-3</v>
      </c>
    </row>
    <row r="156" spans="1:16" ht="12.75" customHeight="1">
      <c r="A156" s="28">
        <v>146</v>
      </c>
      <c r="B156" s="260" t="s">
        <v>56</v>
      </c>
      <c r="C156" s="30" t="s">
        <v>168</v>
      </c>
      <c r="D156" s="31">
        <v>44616</v>
      </c>
      <c r="E156" s="37">
        <v>18333.7</v>
      </c>
      <c r="F156" s="37">
        <v>18413.216666666667</v>
      </c>
      <c r="G156" s="38">
        <v>18208.483333333334</v>
      </c>
      <c r="H156" s="38">
        <v>18083.266666666666</v>
      </c>
      <c r="I156" s="38">
        <v>17878.533333333333</v>
      </c>
      <c r="J156" s="38">
        <v>18538.433333333334</v>
      </c>
      <c r="K156" s="38">
        <v>18743.166666666672</v>
      </c>
      <c r="L156" s="38">
        <v>18868.383333333335</v>
      </c>
      <c r="M156" s="28">
        <v>18617.95</v>
      </c>
      <c r="N156" s="28">
        <v>18288</v>
      </c>
      <c r="O156" s="39">
        <v>309800</v>
      </c>
      <c r="P156" s="40">
        <v>2.2526611106526942E-2</v>
      </c>
    </row>
    <row r="157" spans="1:16" ht="12.75" customHeight="1">
      <c r="A157" s="28">
        <v>147</v>
      </c>
      <c r="B157" s="29" t="s">
        <v>120</v>
      </c>
      <c r="C157" s="30" t="s">
        <v>169</v>
      </c>
      <c r="D157" s="31">
        <v>44616</v>
      </c>
      <c r="E157" s="37">
        <v>152.05000000000001</v>
      </c>
      <c r="F157" s="37">
        <v>151.81666666666666</v>
      </c>
      <c r="G157" s="38">
        <v>149.93333333333334</v>
      </c>
      <c r="H157" s="38">
        <v>147.81666666666666</v>
      </c>
      <c r="I157" s="38">
        <v>145.93333333333334</v>
      </c>
      <c r="J157" s="38">
        <v>153.93333333333334</v>
      </c>
      <c r="K157" s="38">
        <v>155.81666666666666</v>
      </c>
      <c r="L157" s="38">
        <v>157.93333333333334</v>
      </c>
      <c r="M157" s="28">
        <v>153.69999999999999</v>
      </c>
      <c r="N157" s="28">
        <v>149.69999999999999</v>
      </c>
      <c r="O157" s="39">
        <v>89076500</v>
      </c>
      <c r="P157" s="40">
        <v>1.8461774168837139E-2</v>
      </c>
    </row>
    <row r="158" spans="1:16" ht="12.75" customHeight="1">
      <c r="A158" s="28">
        <v>148</v>
      </c>
      <c r="B158" s="29" t="s">
        <v>170</v>
      </c>
      <c r="C158" s="30" t="s">
        <v>171</v>
      </c>
      <c r="D158" s="31">
        <v>44616</v>
      </c>
      <c r="E158" s="37">
        <v>136.75</v>
      </c>
      <c r="F158" s="37">
        <v>137.21666666666667</v>
      </c>
      <c r="G158" s="38">
        <v>135.73333333333335</v>
      </c>
      <c r="H158" s="38">
        <v>134.71666666666667</v>
      </c>
      <c r="I158" s="38">
        <v>133.23333333333335</v>
      </c>
      <c r="J158" s="38">
        <v>138.23333333333335</v>
      </c>
      <c r="K158" s="38">
        <v>139.71666666666664</v>
      </c>
      <c r="L158" s="38">
        <v>140.73333333333335</v>
      </c>
      <c r="M158" s="28">
        <v>138.69999999999999</v>
      </c>
      <c r="N158" s="28">
        <v>136.19999999999999</v>
      </c>
      <c r="O158" s="39">
        <v>55763100</v>
      </c>
      <c r="P158" s="40">
        <v>-4.593329432416618E-2</v>
      </c>
    </row>
    <row r="159" spans="1:16" ht="12.75" customHeight="1">
      <c r="A159" s="28">
        <v>149</v>
      </c>
      <c r="B159" s="29" t="s">
        <v>97</v>
      </c>
      <c r="C159" s="30" t="s">
        <v>270</v>
      </c>
      <c r="D159" s="31">
        <v>44616</v>
      </c>
      <c r="E159" s="37">
        <v>952</v>
      </c>
      <c r="F159" s="37">
        <v>944.38333333333333</v>
      </c>
      <c r="G159" s="38">
        <v>922.9666666666667</v>
      </c>
      <c r="H159" s="38">
        <v>893.93333333333339</v>
      </c>
      <c r="I159" s="38">
        <v>872.51666666666677</v>
      </c>
      <c r="J159" s="38">
        <v>973.41666666666663</v>
      </c>
      <c r="K159" s="38">
        <v>994.83333333333337</v>
      </c>
      <c r="L159" s="38">
        <v>1023.8666666666666</v>
      </c>
      <c r="M159" s="28">
        <v>965.8</v>
      </c>
      <c r="N159" s="28">
        <v>915.35</v>
      </c>
      <c r="O159" s="39">
        <v>2694300</v>
      </c>
      <c r="P159" s="40">
        <v>8.3309878975513646E-2</v>
      </c>
    </row>
    <row r="160" spans="1:16" ht="12.75" customHeight="1">
      <c r="A160" s="28">
        <v>150</v>
      </c>
      <c r="B160" s="29" t="s">
        <v>87</v>
      </c>
      <c r="C160" s="30" t="s">
        <v>468</v>
      </c>
      <c r="D160" s="31">
        <v>44616</v>
      </c>
      <c r="E160" s="37">
        <v>3717.3</v>
      </c>
      <c r="F160" s="37">
        <v>3725.2333333333336</v>
      </c>
      <c r="G160" s="38">
        <v>3610.5166666666673</v>
      </c>
      <c r="H160" s="38">
        <v>3503.7333333333336</v>
      </c>
      <c r="I160" s="38">
        <v>3389.0166666666673</v>
      </c>
      <c r="J160" s="38">
        <v>3832.0166666666673</v>
      </c>
      <c r="K160" s="38">
        <v>3946.7333333333336</v>
      </c>
      <c r="L160" s="38">
        <v>4053.5166666666673</v>
      </c>
      <c r="M160" s="28">
        <v>3839.95</v>
      </c>
      <c r="N160" s="28">
        <v>3618.45</v>
      </c>
      <c r="O160" s="39">
        <v>591875</v>
      </c>
      <c r="P160" s="40">
        <v>-9.4142259414225944E-3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44616</v>
      </c>
      <c r="E161" s="37">
        <v>165.5</v>
      </c>
      <c r="F161" s="37">
        <v>166.63333333333333</v>
      </c>
      <c r="G161" s="38">
        <v>163.31666666666666</v>
      </c>
      <c r="H161" s="38">
        <v>161.13333333333333</v>
      </c>
      <c r="I161" s="38">
        <v>157.81666666666666</v>
      </c>
      <c r="J161" s="38">
        <v>168.81666666666666</v>
      </c>
      <c r="K161" s="38">
        <v>172.13333333333333</v>
      </c>
      <c r="L161" s="38">
        <v>174.31666666666666</v>
      </c>
      <c r="M161" s="28">
        <v>169.95</v>
      </c>
      <c r="N161" s="28">
        <v>164.45</v>
      </c>
      <c r="O161" s="39">
        <v>39069800</v>
      </c>
      <c r="P161" s="40">
        <v>3.1633056544088573E-3</v>
      </c>
    </row>
    <row r="162" spans="1:16" ht="12.75" customHeight="1">
      <c r="A162" s="28">
        <v>152</v>
      </c>
      <c r="B162" s="29" t="s">
        <v>40</v>
      </c>
      <c r="C162" s="30" t="s">
        <v>173</v>
      </c>
      <c r="D162" s="31">
        <v>44616</v>
      </c>
      <c r="E162" s="37">
        <v>42560.15</v>
      </c>
      <c r="F162" s="37">
        <v>42971.76666666667</v>
      </c>
      <c r="G162" s="38">
        <v>41926.833333333343</v>
      </c>
      <c r="H162" s="38">
        <v>41293.51666666667</v>
      </c>
      <c r="I162" s="38">
        <v>40248.583333333343</v>
      </c>
      <c r="J162" s="38">
        <v>43605.083333333343</v>
      </c>
      <c r="K162" s="38">
        <v>44650.016666666677</v>
      </c>
      <c r="L162" s="38">
        <v>45283.333333333343</v>
      </c>
      <c r="M162" s="28">
        <v>44016.7</v>
      </c>
      <c r="N162" s="28">
        <v>42338.45</v>
      </c>
      <c r="O162" s="39">
        <v>80850</v>
      </c>
      <c r="P162" s="40">
        <v>1.8518518518518517E-2</v>
      </c>
    </row>
    <row r="163" spans="1:16" ht="12.75" customHeight="1">
      <c r="A163" s="28">
        <v>153</v>
      </c>
      <c r="B163" s="29" t="s">
        <v>47</v>
      </c>
      <c r="C163" s="30" t="s">
        <v>174</v>
      </c>
      <c r="D163" s="31">
        <v>44616</v>
      </c>
      <c r="E163" s="37">
        <v>2505.9499999999998</v>
      </c>
      <c r="F163" s="37">
        <v>2503.9666666666667</v>
      </c>
      <c r="G163" s="38">
        <v>2464.4333333333334</v>
      </c>
      <c r="H163" s="38">
        <v>2422.9166666666665</v>
      </c>
      <c r="I163" s="38">
        <v>2383.3833333333332</v>
      </c>
      <c r="J163" s="38">
        <v>2545.4833333333336</v>
      </c>
      <c r="K163" s="38">
        <v>2585.0166666666673</v>
      </c>
      <c r="L163" s="38">
        <v>2626.5333333333338</v>
      </c>
      <c r="M163" s="28">
        <v>2543.5</v>
      </c>
      <c r="N163" s="28">
        <v>2462.4499999999998</v>
      </c>
      <c r="O163" s="39">
        <v>3522200</v>
      </c>
      <c r="P163" s="40">
        <v>4.240253926914625E-2</v>
      </c>
    </row>
    <row r="164" spans="1:16" ht="12.75" customHeight="1">
      <c r="A164" s="28">
        <v>154</v>
      </c>
      <c r="B164" s="29" t="s">
        <v>87</v>
      </c>
      <c r="C164" s="30" t="s">
        <v>473</v>
      </c>
      <c r="D164" s="31">
        <v>44616</v>
      </c>
      <c r="E164" s="37">
        <v>4341.25</v>
      </c>
      <c r="F164" s="37">
        <v>4367.7166666666672</v>
      </c>
      <c r="G164" s="38">
        <v>4290.7333333333345</v>
      </c>
      <c r="H164" s="38">
        <v>4240.2166666666672</v>
      </c>
      <c r="I164" s="38">
        <v>4163.2333333333345</v>
      </c>
      <c r="J164" s="38">
        <v>4418.2333333333345</v>
      </c>
      <c r="K164" s="38">
        <v>4495.2166666666681</v>
      </c>
      <c r="L164" s="38">
        <v>4545.7333333333345</v>
      </c>
      <c r="M164" s="28">
        <v>4444.7</v>
      </c>
      <c r="N164" s="28">
        <v>4317.2</v>
      </c>
      <c r="O164" s="39">
        <v>423300</v>
      </c>
      <c r="P164" s="40">
        <v>-1.8776077885952713E-2</v>
      </c>
    </row>
    <row r="165" spans="1:16" ht="12.75" customHeight="1">
      <c r="A165" s="28">
        <v>155</v>
      </c>
      <c r="B165" s="29" t="s">
        <v>79</v>
      </c>
      <c r="C165" s="30" t="s">
        <v>175</v>
      </c>
      <c r="D165" s="31">
        <v>44616</v>
      </c>
      <c r="E165" s="37">
        <v>213.6</v>
      </c>
      <c r="F165" s="37">
        <v>213.64999999999998</v>
      </c>
      <c r="G165" s="38">
        <v>212.34999999999997</v>
      </c>
      <c r="H165" s="38">
        <v>211.1</v>
      </c>
      <c r="I165" s="38">
        <v>209.79999999999998</v>
      </c>
      <c r="J165" s="38">
        <v>214.89999999999995</v>
      </c>
      <c r="K165" s="38">
        <v>216.19999999999996</v>
      </c>
      <c r="L165" s="38">
        <v>217.44999999999993</v>
      </c>
      <c r="M165" s="28">
        <v>214.95</v>
      </c>
      <c r="N165" s="28">
        <v>212.4</v>
      </c>
      <c r="O165" s="39">
        <v>19821000</v>
      </c>
      <c r="P165" s="40">
        <v>1.724403387220939E-2</v>
      </c>
    </row>
    <row r="166" spans="1:16" ht="12.75" customHeight="1">
      <c r="A166" s="28">
        <v>156</v>
      </c>
      <c r="B166" s="29" t="s">
        <v>63</v>
      </c>
      <c r="C166" s="30" t="s">
        <v>176</v>
      </c>
      <c r="D166" s="31">
        <v>44616</v>
      </c>
      <c r="E166" s="37">
        <v>121.55</v>
      </c>
      <c r="F166" s="37">
        <v>122.05</v>
      </c>
      <c r="G166" s="38">
        <v>120.69999999999999</v>
      </c>
      <c r="H166" s="38">
        <v>119.85</v>
      </c>
      <c r="I166" s="38">
        <v>118.49999999999999</v>
      </c>
      <c r="J166" s="38">
        <v>122.89999999999999</v>
      </c>
      <c r="K166" s="38">
        <v>124.24999999999999</v>
      </c>
      <c r="L166" s="38">
        <v>125.1</v>
      </c>
      <c r="M166" s="28">
        <v>123.4</v>
      </c>
      <c r="N166" s="28">
        <v>121.2</v>
      </c>
      <c r="O166" s="39">
        <v>42408000</v>
      </c>
      <c r="P166" s="40">
        <v>1.0488993942975328E-2</v>
      </c>
    </row>
    <row r="167" spans="1:16" ht="12.75" customHeight="1">
      <c r="A167" s="28">
        <v>157</v>
      </c>
      <c r="B167" s="29" t="s">
        <v>47</v>
      </c>
      <c r="C167" s="30" t="s">
        <v>177</v>
      </c>
      <c r="D167" s="31">
        <v>44616</v>
      </c>
      <c r="E167" s="37">
        <v>4586.6499999999996</v>
      </c>
      <c r="F167" s="37">
        <v>4604.55</v>
      </c>
      <c r="G167" s="38">
        <v>4554.1000000000004</v>
      </c>
      <c r="H167" s="38">
        <v>4521.55</v>
      </c>
      <c r="I167" s="38">
        <v>4471.1000000000004</v>
      </c>
      <c r="J167" s="38">
        <v>4637.1000000000004</v>
      </c>
      <c r="K167" s="38">
        <v>4687.5499999999993</v>
      </c>
      <c r="L167" s="38">
        <v>4720.1000000000004</v>
      </c>
      <c r="M167" s="28">
        <v>4655</v>
      </c>
      <c r="N167" s="28">
        <v>4572</v>
      </c>
      <c r="O167" s="39">
        <v>170500</v>
      </c>
      <c r="P167" s="40">
        <v>2.4024024024024024E-2</v>
      </c>
    </row>
    <row r="168" spans="1:16" ht="12.75" customHeight="1">
      <c r="A168" s="28">
        <v>158</v>
      </c>
      <c r="B168" s="29" t="s">
        <v>56</v>
      </c>
      <c r="C168" s="30" t="s">
        <v>178</v>
      </c>
      <c r="D168" s="31">
        <v>44616</v>
      </c>
      <c r="E168" s="37">
        <v>2511.1999999999998</v>
      </c>
      <c r="F168" s="37">
        <v>2515.0833333333335</v>
      </c>
      <c r="G168" s="38">
        <v>2496.6166666666668</v>
      </c>
      <c r="H168" s="38">
        <v>2482.0333333333333</v>
      </c>
      <c r="I168" s="38">
        <v>2463.5666666666666</v>
      </c>
      <c r="J168" s="38">
        <v>2529.666666666667</v>
      </c>
      <c r="K168" s="38">
        <v>2548.1333333333332</v>
      </c>
      <c r="L168" s="38">
        <v>2562.7166666666672</v>
      </c>
      <c r="M168" s="28">
        <v>2533.5500000000002</v>
      </c>
      <c r="N168" s="28">
        <v>2500.5</v>
      </c>
      <c r="O168" s="39">
        <v>2805250</v>
      </c>
      <c r="P168" s="40">
        <v>-3.5634743875278396E-4</v>
      </c>
    </row>
    <row r="169" spans="1:16" ht="12.75" customHeight="1">
      <c r="A169" s="28">
        <v>159</v>
      </c>
      <c r="B169" s="29" t="s">
        <v>38</v>
      </c>
      <c r="C169" s="30" t="s">
        <v>179</v>
      </c>
      <c r="D169" s="31">
        <v>44616</v>
      </c>
      <c r="E169" s="37">
        <v>2492.35</v>
      </c>
      <c r="F169" s="37">
        <v>2497.9833333333331</v>
      </c>
      <c r="G169" s="38">
        <v>2456.3666666666663</v>
      </c>
      <c r="H169" s="38">
        <v>2420.3833333333332</v>
      </c>
      <c r="I169" s="38">
        <v>2378.7666666666664</v>
      </c>
      <c r="J169" s="38">
        <v>2533.9666666666662</v>
      </c>
      <c r="K169" s="38">
        <v>2575.583333333333</v>
      </c>
      <c r="L169" s="38">
        <v>2611.5666666666662</v>
      </c>
      <c r="M169" s="28">
        <v>2539.6</v>
      </c>
      <c r="N169" s="28">
        <v>2462</v>
      </c>
      <c r="O169" s="39">
        <v>2076750</v>
      </c>
      <c r="P169" s="40">
        <v>-6.5773738340110018E-3</v>
      </c>
    </row>
    <row r="170" spans="1:16" ht="12.75" customHeight="1">
      <c r="A170" s="28">
        <v>160</v>
      </c>
      <c r="B170" s="29" t="s">
        <v>58</v>
      </c>
      <c r="C170" s="30" t="s">
        <v>180</v>
      </c>
      <c r="D170" s="31">
        <v>44616</v>
      </c>
      <c r="E170" s="37">
        <v>42.7</v>
      </c>
      <c r="F170" s="37">
        <v>42.883333333333333</v>
      </c>
      <c r="G170" s="38">
        <v>42.266666666666666</v>
      </c>
      <c r="H170" s="38">
        <v>41.833333333333336</v>
      </c>
      <c r="I170" s="38">
        <v>41.216666666666669</v>
      </c>
      <c r="J170" s="38">
        <v>43.316666666666663</v>
      </c>
      <c r="K170" s="38">
        <v>43.933333333333323</v>
      </c>
      <c r="L170" s="38">
        <v>44.36666666666666</v>
      </c>
      <c r="M170" s="28">
        <v>43.5</v>
      </c>
      <c r="N170" s="28">
        <v>42.45</v>
      </c>
      <c r="O170" s="39">
        <v>297568000</v>
      </c>
      <c r="P170" s="40">
        <v>2.7343534220847374E-2</v>
      </c>
    </row>
    <row r="171" spans="1:16" ht="12.75" customHeight="1">
      <c r="A171" s="28">
        <v>161</v>
      </c>
      <c r="B171" s="29" t="s">
        <v>44</v>
      </c>
      <c r="C171" s="30" t="s">
        <v>272</v>
      </c>
      <c r="D171" s="31">
        <v>44616</v>
      </c>
      <c r="E171" s="37">
        <v>2495.3000000000002</v>
      </c>
      <c r="F171" s="37">
        <v>2503.0499999999997</v>
      </c>
      <c r="G171" s="38">
        <v>2477.1499999999996</v>
      </c>
      <c r="H171" s="38">
        <v>2459</v>
      </c>
      <c r="I171" s="38">
        <v>2433.1</v>
      </c>
      <c r="J171" s="38">
        <v>2521.1999999999994</v>
      </c>
      <c r="K171" s="38">
        <v>2547.1</v>
      </c>
      <c r="L171" s="38">
        <v>2565.2499999999991</v>
      </c>
      <c r="M171" s="28">
        <v>2528.9499999999998</v>
      </c>
      <c r="N171" s="28">
        <v>2484.9</v>
      </c>
      <c r="O171" s="39">
        <v>829800</v>
      </c>
      <c r="P171" s="40">
        <v>5.8181818181818178E-3</v>
      </c>
    </row>
    <row r="172" spans="1:16" ht="12.75" customHeight="1">
      <c r="A172" s="28">
        <v>162</v>
      </c>
      <c r="B172" s="29" t="s">
        <v>170</v>
      </c>
      <c r="C172" s="30" t="s">
        <v>181</v>
      </c>
      <c r="D172" s="31">
        <v>44616</v>
      </c>
      <c r="E172" s="37">
        <v>209.2</v>
      </c>
      <c r="F172" s="37">
        <v>210.29999999999998</v>
      </c>
      <c r="G172" s="38">
        <v>207.64999999999998</v>
      </c>
      <c r="H172" s="38">
        <v>206.1</v>
      </c>
      <c r="I172" s="38">
        <v>203.45</v>
      </c>
      <c r="J172" s="38">
        <v>211.84999999999997</v>
      </c>
      <c r="K172" s="38">
        <v>214.5</v>
      </c>
      <c r="L172" s="38">
        <v>216.04999999999995</v>
      </c>
      <c r="M172" s="28">
        <v>212.95</v>
      </c>
      <c r="N172" s="28">
        <v>208.75</v>
      </c>
      <c r="O172" s="39">
        <v>25758390</v>
      </c>
      <c r="P172" s="40">
        <v>2.0708221163802029E-4</v>
      </c>
    </row>
    <row r="173" spans="1:16" ht="12.75" customHeight="1">
      <c r="A173" s="28">
        <v>163</v>
      </c>
      <c r="B173" s="29" t="s">
        <v>182</v>
      </c>
      <c r="C173" s="30" t="s">
        <v>183</v>
      </c>
      <c r="D173" s="31">
        <v>44616</v>
      </c>
      <c r="E173" s="37">
        <v>1600.1</v>
      </c>
      <c r="F173" s="37">
        <v>1605.5666666666666</v>
      </c>
      <c r="G173" s="38">
        <v>1586.1333333333332</v>
      </c>
      <c r="H173" s="38">
        <v>1572.1666666666665</v>
      </c>
      <c r="I173" s="38">
        <v>1552.7333333333331</v>
      </c>
      <c r="J173" s="38">
        <v>1619.5333333333333</v>
      </c>
      <c r="K173" s="38">
        <v>1638.9666666666667</v>
      </c>
      <c r="L173" s="38">
        <v>1652.9333333333334</v>
      </c>
      <c r="M173" s="28">
        <v>1625</v>
      </c>
      <c r="N173" s="28">
        <v>1591.6</v>
      </c>
      <c r="O173" s="39">
        <v>2665850</v>
      </c>
      <c r="P173" s="40">
        <v>7.5373019535456085E-3</v>
      </c>
    </row>
    <row r="174" spans="1:16" ht="12.75" customHeight="1">
      <c r="A174" s="28">
        <v>164</v>
      </c>
      <c r="B174" s="29" t="s">
        <v>44</v>
      </c>
      <c r="C174" s="30" t="s">
        <v>485</v>
      </c>
      <c r="D174" s="31">
        <v>44616</v>
      </c>
      <c r="E174" s="37">
        <v>227.7</v>
      </c>
      <c r="F174" s="37">
        <v>228.48333333333335</v>
      </c>
      <c r="G174" s="38">
        <v>225.76666666666671</v>
      </c>
      <c r="H174" s="38">
        <v>223.83333333333337</v>
      </c>
      <c r="I174" s="38">
        <v>221.11666666666673</v>
      </c>
      <c r="J174" s="38">
        <v>230.41666666666669</v>
      </c>
      <c r="K174" s="38">
        <v>233.13333333333333</v>
      </c>
      <c r="L174" s="38">
        <v>235.06666666666666</v>
      </c>
      <c r="M174" s="28">
        <v>231.2</v>
      </c>
      <c r="N174" s="28">
        <v>226.55</v>
      </c>
      <c r="O174" s="39">
        <v>6700000</v>
      </c>
      <c r="P174" s="40">
        <v>-1.3254786450662739E-2</v>
      </c>
    </row>
    <row r="175" spans="1:16" ht="12.75" customHeight="1">
      <c r="A175" s="28">
        <v>165</v>
      </c>
      <c r="B175" s="29" t="s">
        <v>42</v>
      </c>
      <c r="C175" s="30" t="s">
        <v>184</v>
      </c>
      <c r="D175" s="31">
        <v>44616</v>
      </c>
      <c r="E175" s="37">
        <v>873.6</v>
      </c>
      <c r="F175" s="37">
        <v>879.16666666666663</v>
      </c>
      <c r="G175" s="38">
        <v>864.7833333333333</v>
      </c>
      <c r="H175" s="38">
        <v>855.9666666666667</v>
      </c>
      <c r="I175" s="38">
        <v>841.58333333333337</v>
      </c>
      <c r="J175" s="38">
        <v>887.98333333333323</v>
      </c>
      <c r="K175" s="38">
        <v>902.36666666666667</v>
      </c>
      <c r="L175" s="38">
        <v>911.18333333333317</v>
      </c>
      <c r="M175" s="28">
        <v>893.55</v>
      </c>
      <c r="N175" s="28">
        <v>870.35</v>
      </c>
      <c r="O175" s="39">
        <v>2137750</v>
      </c>
      <c r="P175" s="40">
        <v>-3.2320123124278566E-2</v>
      </c>
    </row>
    <row r="176" spans="1:16" ht="12.75" customHeight="1">
      <c r="A176" s="28">
        <v>166</v>
      </c>
      <c r="B176" s="29" t="s">
        <v>58</v>
      </c>
      <c r="C176" s="30" t="s">
        <v>185</v>
      </c>
      <c r="D176" s="31">
        <v>44616</v>
      </c>
      <c r="E176" s="37">
        <v>153.85</v>
      </c>
      <c r="F176" s="37">
        <v>154.01666666666665</v>
      </c>
      <c r="G176" s="38">
        <v>151.68333333333331</v>
      </c>
      <c r="H176" s="38">
        <v>149.51666666666665</v>
      </c>
      <c r="I176" s="38">
        <v>147.18333333333331</v>
      </c>
      <c r="J176" s="38">
        <v>156.18333333333331</v>
      </c>
      <c r="K176" s="38">
        <v>158.51666666666668</v>
      </c>
      <c r="L176" s="38">
        <v>160.68333333333331</v>
      </c>
      <c r="M176" s="28">
        <v>156.35</v>
      </c>
      <c r="N176" s="28">
        <v>151.85</v>
      </c>
      <c r="O176" s="39">
        <v>35620700</v>
      </c>
      <c r="P176" s="40">
        <v>-6.7119521267992883E-3</v>
      </c>
    </row>
    <row r="177" spans="1:16" ht="12.75" customHeight="1">
      <c r="A177" s="28">
        <v>167</v>
      </c>
      <c r="B177" s="29" t="s">
        <v>170</v>
      </c>
      <c r="C177" s="30" t="s">
        <v>186</v>
      </c>
      <c r="D177" s="31">
        <v>44616</v>
      </c>
      <c r="E177" s="37">
        <v>138.35</v>
      </c>
      <c r="F177" s="37">
        <v>139.01666666666668</v>
      </c>
      <c r="G177" s="38">
        <v>137.03333333333336</v>
      </c>
      <c r="H177" s="38">
        <v>135.71666666666667</v>
      </c>
      <c r="I177" s="38">
        <v>133.73333333333335</v>
      </c>
      <c r="J177" s="38">
        <v>140.33333333333337</v>
      </c>
      <c r="K177" s="38">
        <v>142.31666666666666</v>
      </c>
      <c r="L177" s="38">
        <v>143.63333333333338</v>
      </c>
      <c r="M177" s="28">
        <v>141</v>
      </c>
      <c r="N177" s="28">
        <v>137.69999999999999</v>
      </c>
      <c r="O177" s="39">
        <v>33360000</v>
      </c>
      <c r="P177" s="40">
        <v>-2.3362023537677849E-2</v>
      </c>
    </row>
    <row r="178" spans="1:16" ht="12.75" customHeight="1">
      <c r="A178" s="28">
        <v>168</v>
      </c>
      <c r="B178" s="261" t="s">
        <v>79</v>
      </c>
      <c r="C178" s="30" t="s">
        <v>187</v>
      </c>
      <c r="D178" s="31">
        <v>44616</v>
      </c>
      <c r="E178" s="37">
        <v>2358.35</v>
      </c>
      <c r="F178" s="37">
        <v>2372.9666666666667</v>
      </c>
      <c r="G178" s="38">
        <v>2337.4333333333334</v>
      </c>
      <c r="H178" s="38">
        <v>2316.5166666666669</v>
      </c>
      <c r="I178" s="38">
        <v>2280.9833333333336</v>
      </c>
      <c r="J178" s="38">
        <v>2393.8833333333332</v>
      </c>
      <c r="K178" s="38">
        <v>2429.416666666667</v>
      </c>
      <c r="L178" s="38">
        <v>2450.333333333333</v>
      </c>
      <c r="M178" s="28">
        <v>2408.5</v>
      </c>
      <c r="N178" s="28">
        <v>2352.0500000000002</v>
      </c>
      <c r="O178" s="39">
        <v>36477250</v>
      </c>
      <c r="P178" s="40">
        <v>4.1225416036308624E-2</v>
      </c>
    </row>
    <row r="179" spans="1:16" ht="12.75" customHeight="1">
      <c r="A179" s="28">
        <v>169</v>
      </c>
      <c r="B179" s="29" t="s">
        <v>120</v>
      </c>
      <c r="C179" s="30" t="s">
        <v>188</v>
      </c>
      <c r="D179" s="31">
        <v>44616</v>
      </c>
      <c r="E179" s="37">
        <v>103.45</v>
      </c>
      <c r="F179" s="37">
        <v>103.61666666666667</v>
      </c>
      <c r="G179" s="38">
        <v>102.13333333333335</v>
      </c>
      <c r="H179" s="38">
        <v>100.81666666666668</v>
      </c>
      <c r="I179" s="38">
        <v>99.333333333333357</v>
      </c>
      <c r="J179" s="38">
        <v>104.93333333333335</v>
      </c>
      <c r="K179" s="38">
        <v>106.41666666666667</v>
      </c>
      <c r="L179" s="38">
        <v>107.73333333333335</v>
      </c>
      <c r="M179" s="28">
        <v>105.1</v>
      </c>
      <c r="N179" s="28">
        <v>102.3</v>
      </c>
      <c r="O179" s="39">
        <v>183554250</v>
      </c>
      <c r="P179" s="40">
        <v>1.8421884882985452E-2</v>
      </c>
    </row>
    <row r="180" spans="1:16" ht="12.75" customHeight="1">
      <c r="A180" s="28">
        <v>170</v>
      </c>
      <c r="B180" s="29" t="s">
        <v>58</v>
      </c>
      <c r="C180" s="30" t="s">
        <v>275</v>
      </c>
      <c r="D180" s="31">
        <v>44616</v>
      </c>
      <c r="E180" s="37">
        <v>885.35</v>
      </c>
      <c r="F180" s="37">
        <v>889.58333333333337</v>
      </c>
      <c r="G180" s="38">
        <v>878.81666666666672</v>
      </c>
      <c r="H180" s="38">
        <v>872.2833333333333</v>
      </c>
      <c r="I180" s="38">
        <v>861.51666666666665</v>
      </c>
      <c r="J180" s="38">
        <v>896.11666666666679</v>
      </c>
      <c r="K180" s="38">
        <v>906.88333333333344</v>
      </c>
      <c r="L180" s="38">
        <v>913.41666666666686</v>
      </c>
      <c r="M180" s="28">
        <v>900.35</v>
      </c>
      <c r="N180" s="28">
        <v>883.05</v>
      </c>
      <c r="O180" s="39">
        <v>5006000</v>
      </c>
      <c r="P180" s="40">
        <v>2.6661197703035273E-2</v>
      </c>
    </row>
    <row r="181" spans="1:16" ht="12.75" customHeight="1">
      <c r="A181" s="28">
        <v>171</v>
      </c>
      <c r="B181" s="29" t="s">
        <v>63</v>
      </c>
      <c r="C181" s="30" t="s">
        <v>189</v>
      </c>
      <c r="D181" s="31">
        <v>44616</v>
      </c>
      <c r="E181" s="37">
        <v>1184.6500000000001</v>
      </c>
      <c r="F181" s="37">
        <v>1193.8999999999999</v>
      </c>
      <c r="G181" s="38">
        <v>1168.7499999999998</v>
      </c>
      <c r="H181" s="38">
        <v>1152.8499999999999</v>
      </c>
      <c r="I181" s="38">
        <v>1127.6999999999998</v>
      </c>
      <c r="J181" s="38">
        <v>1209.7999999999997</v>
      </c>
      <c r="K181" s="38">
        <v>1234.9499999999998</v>
      </c>
      <c r="L181" s="38">
        <v>1250.8499999999997</v>
      </c>
      <c r="M181" s="28">
        <v>1219.05</v>
      </c>
      <c r="N181" s="28">
        <v>1178</v>
      </c>
      <c r="O181" s="39">
        <v>5952000</v>
      </c>
      <c r="P181" s="40">
        <v>-1.4161490683229814E-2</v>
      </c>
    </row>
    <row r="182" spans="1:16" ht="12.75" customHeight="1">
      <c r="A182" s="28">
        <v>172</v>
      </c>
      <c r="B182" s="29" t="s">
        <v>58</v>
      </c>
      <c r="C182" s="30" t="s">
        <v>190</v>
      </c>
      <c r="D182" s="31">
        <v>44616</v>
      </c>
      <c r="E182" s="37">
        <v>541.54999999999995</v>
      </c>
      <c r="F182" s="37">
        <v>542.5333333333333</v>
      </c>
      <c r="G182" s="38">
        <v>538.16666666666663</v>
      </c>
      <c r="H182" s="38">
        <v>534.7833333333333</v>
      </c>
      <c r="I182" s="38">
        <v>530.41666666666663</v>
      </c>
      <c r="J182" s="38">
        <v>545.91666666666663</v>
      </c>
      <c r="K182" s="38">
        <v>550.28333333333342</v>
      </c>
      <c r="L182" s="38">
        <v>553.66666666666663</v>
      </c>
      <c r="M182" s="28">
        <v>546.9</v>
      </c>
      <c r="N182" s="28">
        <v>539.15</v>
      </c>
      <c r="O182" s="39">
        <v>89668500</v>
      </c>
      <c r="P182" s="40">
        <v>1.1129717021024678E-2</v>
      </c>
    </row>
    <row r="183" spans="1:16" ht="12.75" customHeight="1">
      <c r="A183" s="28">
        <v>173</v>
      </c>
      <c r="B183" s="29" t="s">
        <v>42</v>
      </c>
      <c r="C183" s="30" t="s">
        <v>191</v>
      </c>
      <c r="D183" s="31">
        <v>44616</v>
      </c>
      <c r="E183" s="37">
        <v>24760.85</v>
      </c>
      <c r="F183" s="37">
        <v>24950.816666666666</v>
      </c>
      <c r="G183" s="38">
        <v>24506.083333333332</v>
      </c>
      <c r="H183" s="38">
        <v>24251.316666666666</v>
      </c>
      <c r="I183" s="38">
        <v>23806.583333333332</v>
      </c>
      <c r="J183" s="38">
        <v>25205.583333333332</v>
      </c>
      <c r="K183" s="38">
        <v>25650.316666666669</v>
      </c>
      <c r="L183" s="38">
        <v>25905.083333333332</v>
      </c>
      <c r="M183" s="28">
        <v>25395.55</v>
      </c>
      <c r="N183" s="28">
        <v>24696.05</v>
      </c>
      <c r="O183" s="39">
        <v>175425</v>
      </c>
      <c r="P183" s="40">
        <v>2.6777875329236173E-2</v>
      </c>
    </row>
    <row r="184" spans="1:16" ht="12.75" customHeight="1">
      <c r="A184" s="28">
        <v>174</v>
      </c>
      <c r="B184" s="29" t="s">
        <v>70</v>
      </c>
      <c r="C184" s="30" t="s">
        <v>192</v>
      </c>
      <c r="D184" s="31">
        <v>44616</v>
      </c>
      <c r="E184" s="37">
        <v>2443.5</v>
      </c>
      <c r="F184" s="37">
        <v>2436.2833333333333</v>
      </c>
      <c r="G184" s="38">
        <v>2407.6166666666668</v>
      </c>
      <c r="H184" s="38">
        <v>2371.7333333333336</v>
      </c>
      <c r="I184" s="38">
        <v>2343.0666666666671</v>
      </c>
      <c r="J184" s="38">
        <v>2472.1666666666665</v>
      </c>
      <c r="K184" s="38">
        <v>2500.8333333333335</v>
      </c>
      <c r="L184" s="38">
        <v>2536.7166666666662</v>
      </c>
      <c r="M184" s="28">
        <v>2464.9499999999998</v>
      </c>
      <c r="N184" s="28">
        <v>2400.4</v>
      </c>
      <c r="O184" s="39">
        <v>1692900</v>
      </c>
      <c r="P184" s="40">
        <v>4.8756704046806434E-4</v>
      </c>
    </row>
    <row r="185" spans="1:16" ht="12.75" customHeight="1">
      <c r="A185" s="28">
        <v>175</v>
      </c>
      <c r="B185" s="29" t="s">
        <v>40</v>
      </c>
      <c r="C185" s="30" t="s">
        <v>193</v>
      </c>
      <c r="D185" s="31">
        <v>44616</v>
      </c>
      <c r="E185" s="37">
        <v>2441.9499999999998</v>
      </c>
      <c r="F185" s="37">
        <v>2455.1666666666665</v>
      </c>
      <c r="G185" s="38">
        <v>2420.333333333333</v>
      </c>
      <c r="H185" s="38">
        <v>2398.7166666666667</v>
      </c>
      <c r="I185" s="38">
        <v>2363.8833333333332</v>
      </c>
      <c r="J185" s="38">
        <v>2476.7833333333328</v>
      </c>
      <c r="K185" s="38">
        <v>2511.6166666666659</v>
      </c>
      <c r="L185" s="38">
        <v>2533.2333333333327</v>
      </c>
      <c r="M185" s="28">
        <v>2490</v>
      </c>
      <c r="N185" s="28">
        <v>2433.5500000000002</v>
      </c>
      <c r="O185" s="39">
        <v>3020250</v>
      </c>
      <c r="P185" s="40">
        <v>-1.0808155244411692E-2</v>
      </c>
    </row>
    <row r="186" spans="1:16" ht="12.75" customHeight="1">
      <c r="A186" s="28">
        <v>176</v>
      </c>
      <c r="B186" s="29" t="s">
        <v>63</v>
      </c>
      <c r="C186" s="30" t="s">
        <v>194</v>
      </c>
      <c r="D186" s="31">
        <v>44616</v>
      </c>
      <c r="E186" s="37">
        <v>1265.2</v>
      </c>
      <c r="F186" s="37">
        <v>1270.4833333333333</v>
      </c>
      <c r="G186" s="38">
        <v>1253.0666666666666</v>
      </c>
      <c r="H186" s="38">
        <v>1240.9333333333332</v>
      </c>
      <c r="I186" s="38">
        <v>1223.5166666666664</v>
      </c>
      <c r="J186" s="38">
        <v>1282.6166666666668</v>
      </c>
      <c r="K186" s="38">
        <v>1300.0333333333333</v>
      </c>
      <c r="L186" s="38">
        <v>1312.166666666667</v>
      </c>
      <c r="M186" s="28">
        <v>1287.9000000000001</v>
      </c>
      <c r="N186" s="28">
        <v>1258.3499999999999</v>
      </c>
      <c r="O186" s="39">
        <v>3134400</v>
      </c>
      <c r="P186" s="40">
        <v>8.6240185352040154E-3</v>
      </c>
    </row>
    <row r="187" spans="1:16" ht="12.75" customHeight="1">
      <c r="A187" s="28">
        <v>177</v>
      </c>
      <c r="B187" s="29" t="s">
        <v>47</v>
      </c>
      <c r="C187" s="30" t="s">
        <v>514</v>
      </c>
      <c r="D187" s="31">
        <v>44616</v>
      </c>
      <c r="E187" s="37">
        <v>409.8</v>
      </c>
      <c r="F187" s="37">
        <v>410.41666666666669</v>
      </c>
      <c r="G187" s="38">
        <v>405.83333333333337</v>
      </c>
      <c r="H187" s="38">
        <v>401.86666666666667</v>
      </c>
      <c r="I187" s="38">
        <v>397.28333333333336</v>
      </c>
      <c r="J187" s="38">
        <v>414.38333333333338</v>
      </c>
      <c r="K187" s="38">
        <v>418.96666666666675</v>
      </c>
      <c r="L187" s="38">
        <v>422.93333333333339</v>
      </c>
      <c r="M187" s="28">
        <v>415</v>
      </c>
      <c r="N187" s="28">
        <v>406.45</v>
      </c>
      <c r="O187" s="39">
        <v>4347000</v>
      </c>
      <c r="P187" s="40">
        <v>2.9069767441860465E-3</v>
      </c>
    </row>
    <row r="188" spans="1:16" ht="12.75" customHeight="1">
      <c r="A188" s="28">
        <v>178</v>
      </c>
      <c r="B188" s="29" t="s">
        <v>47</v>
      </c>
      <c r="C188" s="30" t="s">
        <v>195</v>
      </c>
      <c r="D188" s="31">
        <v>44616</v>
      </c>
      <c r="E188" s="37">
        <v>879.75</v>
      </c>
      <c r="F188" s="37">
        <v>881</v>
      </c>
      <c r="G188" s="38">
        <v>875.8</v>
      </c>
      <c r="H188" s="38">
        <v>871.84999999999991</v>
      </c>
      <c r="I188" s="38">
        <v>866.64999999999986</v>
      </c>
      <c r="J188" s="38">
        <v>884.95</v>
      </c>
      <c r="K188" s="38">
        <v>890.15000000000009</v>
      </c>
      <c r="L188" s="38">
        <v>894.10000000000014</v>
      </c>
      <c r="M188" s="28">
        <v>886.2</v>
      </c>
      <c r="N188" s="28">
        <v>877.05</v>
      </c>
      <c r="O188" s="39">
        <v>25270000</v>
      </c>
      <c r="P188" s="40">
        <v>6.8330776739645794E-3</v>
      </c>
    </row>
    <row r="189" spans="1:16" ht="12.75" customHeight="1">
      <c r="A189" s="28">
        <v>179</v>
      </c>
      <c r="B189" s="29" t="s">
        <v>182</v>
      </c>
      <c r="C189" s="30" t="s">
        <v>196</v>
      </c>
      <c r="D189" s="31">
        <v>44616</v>
      </c>
      <c r="E189" s="37">
        <v>512.1</v>
      </c>
      <c r="F189" s="37">
        <v>512.9</v>
      </c>
      <c r="G189" s="38">
        <v>508.69999999999993</v>
      </c>
      <c r="H189" s="38">
        <v>505.29999999999995</v>
      </c>
      <c r="I189" s="38">
        <v>501.09999999999991</v>
      </c>
      <c r="J189" s="38">
        <v>516.29999999999995</v>
      </c>
      <c r="K189" s="38">
        <v>520.5</v>
      </c>
      <c r="L189" s="38">
        <v>523.9</v>
      </c>
      <c r="M189" s="28">
        <v>517.1</v>
      </c>
      <c r="N189" s="28">
        <v>509.5</v>
      </c>
      <c r="O189" s="39">
        <v>11982000</v>
      </c>
      <c r="P189" s="40">
        <v>1.2520345561537499E-4</v>
      </c>
    </row>
    <row r="190" spans="1:16" ht="12.75" customHeight="1">
      <c r="A190" s="28">
        <v>180</v>
      </c>
      <c r="B190" s="29" t="s">
        <v>47</v>
      </c>
      <c r="C190" s="30" t="s">
        <v>277</v>
      </c>
      <c r="D190" s="31">
        <v>44616</v>
      </c>
      <c r="E190" s="37">
        <v>579.20000000000005</v>
      </c>
      <c r="F190" s="37">
        <v>580.9666666666667</v>
      </c>
      <c r="G190" s="38">
        <v>573.63333333333344</v>
      </c>
      <c r="H190" s="38">
        <v>568.06666666666672</v>
      </c>
      <c r="I190" s="38">
        <v>560.73333333333346</v>
      </c>
      <c r="J190" s="38">
        <v>586.53333333333342</v>
      </c>
      <c r="K190" s="38">
        <v>593.86666666666667</v>
      </c>
      <c r="L190" s="38">
        <v>599.43333333333339</v>
      </c>
      <c r="M190" s="28">
        <v>588.29999999999995</v>
      </c>
      <c r="N190" s="28">
        <v>575.4</v>
      </c>
      <c r="O190" s="39">
        <v>1145800</v>
      </c>
      <c r="P190" s="40">
        <v>1.6591251885369532E-2</v>
      </c>
    </row>
    <row r="191" spans="1:16" ht="12.75" customHeight="1">
      <c r="A191" s="28">
        <v>181</v>
      </c>
      <c r="B191" s="29" t="s">
        <v>38</v>
      </c>
      <c r="C191" s="30" t="s">
        <v>197</v>
      </c>
      <c r="D191" s="31">
        <v>44616</v>
      </c>
      <c r="E191" s="37">
        <v>968.2</v>
      </c>
      <c r="F191" s="37">
        <v>972.05000000000007</v>
      </c>
      <c r="G191" s="38">
        <v>961.80000000000018</v>
      </c>
      <c r="H191" s="38">
        <v>955.40000000000009</v>
      </c>
      <c r="I191" s="38">
        <v>945.1500000000002</v>
      </c>
      <c r="J191" s="38">
        <v>978.45000000000016</v>
      </c>
      <c r="K191" s="38">
        <v>988.69999999999993</v>
      </c>
      <c r="L191" s="38">
        <v>995.10000000000014</v>
      </c>
      <c r="M191" s="28">
        <v>982.3</v>
      </c>
      <c r="N191" s="28">
        <v>965.65</v>
      </c>
      <c r="O191" s="39">
        <v>6272000</v>
      </c>
      <c r="P191" s="40">
        <v>2.7354627354627355E-2</v>
      </c>
    </row>
    <row r="192" spans="1:16" ht="12.75" customHeight="1">
      <c r="A192" s="28">
        <v>182</v>
      </c>
      <c r="B192" s="29" t="s">
        <v>74</v>
      </c>
      <c r="C192" s="30" t="s">
        <v>534</v>
      </c>
      <c r="D192" s="31">
        <v>44616</v>
      </c>
      <c r="E192" s="37">
        <v>1304.5</v>
      </c>
      <c r="F192" s="37">
        <v>1310.3833333333334</v>
      </c>
      <c r="G192" s="38">
        <v>1288.7666666666669</v>
      </c>
      <c r="H192" s="38">
        <v>1273.0333333333335</v>
      </c>
      <c r="I192" s="38">
        <v>1251.416666666667</v>
      </c>
      <c r="J192" s="38">
        <v>1326.1166666666668</v>
      </c>
      <c r="K192" s="38">
        <v>1347.7333333333331</v>
      </c>
      <c r="L192" s="38">
        <v>1363.4666666666667</v>
      </c>
      <c r="M192" s="28">
        <v>1332</v>
      </c>
      <c r="N192" s="28">
        <v>1294.6500000000001</v>
      </c>
      <c r="O192" s="39">
        <v>3500400</v>
      </c>
      <c r="P192" s="40">
        <v>2.3628494560767342E-2</v>
      </c>
    </row>
    <row r="193" spans="1:16" ht="12.75" customHeight="1">
      <c r="A193" s="28">
        <v>183</v>
      </c>
      <c r="B193" s="29" t="s">
        <v>56</v>
      </c>
      <c r="C193" s="30" t="s">
        <v>198</v>
      </c>
      <c r="D193" s="31">
        <v>44616</v>
      </c>
      <c r="E193" s="37">
        <v>739.45</v>
      </c>
      <c r="F193" s="37">
        <v>749.1</v>
      </c>
      <c r="G193" s="38">
        <v>726.7</v>
      </c>
      <c r="H193" s="38">
        <v>713.95</v>
      </c>
      <c r="I193" s="38">
        <v>691.55000000000007</v>
      </c>
      <c r="J193" s="38">
        <v>761.85</v>
      </c>
      <c r="K193" s="38">
        <v>784.24999999999989</v>
      </c>
      <c r="L193" s="38">
        <v>797</v>
      </c>
      <c r="M193" s="28">
        <v>771.5</v>
      </c>
      <c r="N193" s="28">
        <v>736.35</v>
      </c>
      <c r="O193" s="39">
        <v>11837475</v>
      </c>
      <c r="P193" s="40">
        <v>4.8800909036540878E-2</v>
      </c>
    </row>
    <row r="194" spans="1:16" ht="12.75" customHeight="1">
      <c r="A194" s="28">
        <v>184</v>
      </c>
      <c r="B194" s="29" t="s">
        <v>49</v>
      </c>
      <c r="C194" s="30" t="s">
        <v>199</v>
      </c>
      <c r="D194" s="31">
        <v>44616</v>
      </c>
      <c r="E194" s="37">
        <v>505.7</v>
      </c>
      <c r="F194" s="37">
        <v>508.51666666666671</v>
      </c>
      <c r="G194" s="38">
        <v>501.53333333333342</v>
      </c>
      <c r="H194" s="38">
        <v>497.36666666666673</v>
      </c>
      <c r="I194" s="38">
        <v>490.38333333333344</v>
      </c>
      <c r="J194" s="38">
        <v>512.68333333333339</v>
      </c>
      <c r="K194" s="38">
        <v>519.66666666666663</v>
      </c>
      <c r="L194" s="38">
        <v>523.83333333333337</v>
      </c>
      <c r="M194" s="28">
        <v>515.5</v>
      </c>
      <c r="N194" s="28">
        <v>504.35</v>
      </c>
      <c r="O194" s="39">
        <v>82906500</v>
      </c>
      <c r="P194" s="40">
        <v>1.2178148921363952E-2</v>
      </c>
    </row>
    <row r="195" spans="1:16" ht="12.75" customHeight="1">
      <c r="A195" s="28">
        <v>185</v>
      </c>
      <c r="B195" s="29" t="s">
        <v>170</v>
      </c>
      <c r="C195" s="30" t="s">
        <v>200</v>
      </c>
      <c r="D195" s="31">
        <v>44616</v>
      </c>
      <c r="E195" s="37">
        <v>253.75</v>
      </c>
      <c r="F195" s="37">
        <v>253.15</v>
      </c>
      <c r="G195" s="38">
        <v>250.85000000000002</v>
      </c>
      <c r="H195" s="38">
        <v>247.95000000000002</v>
      </c>
      <c r="I195" s="38">
        <v>245.65000000000003</v>
      </c>
      <c r="J195" s="38">
        <v>256.05</v>
      </c>
      <c r="K195" s="38">
        <v>258.35000000000002</v>
      </c>
      <c r="L195" s="38">
        <v>261.25</v>
      </c>
      <c r="M195" s="28">
        <v>255.45</v>
      </c>
      <c r="N195" s="28">
        <v>250.25</v>
      </c>
      <c r="O195" s="39">
        <v>126393750</v>
      </c>
      <c r="P195" s="40">
        <v>2.8168240720404129E-2</v>
      </c>
    </row>
    <row r="196" spans="1:16" ht="12.75" customHeight="1">
      <c r="A196" s="28">
        <v>186</v>
      </c>
      <c r="B196" s="29" t="s">
        <v>120</v>
      </c>
      <c r="C196" s="30" t="s">
        <v>201</v>
      </c>
      <c r="D196" s="31">
        <v>44616</v>
      </c>
      <c r="E196" s="37">
        <v>1170.1500000000001</v>
      </c>
      <c r="F196" s="37">
        <v>1169.3500000000001</v>
      </c>
      <c r="G196" s="38">
        <v>1151.8000000000002</v>
      </c>
      <c r="H196" s="38">
        <v>1133.45</v>
      </c>
      <c r="I196" s="38">
        <v>1115.9000000000001</v>
      </c>
      <c r="J196" s="38">
        <v>1187.7000000000003</v>
      </c>
      <c r="K196" s="38">
        <v>1205.25</v>
      </c>
      <c r="L196" s="38">
        <v>1223.6000000000004</v>
      </c>
      <c r="M196" s="28">
        <v>1186.9000000000001</v>
      </c>
      <c r="N196" s="28">
        <v>1151</v>
      </c>
      <c r="O196" s="39">
        <v>45557875</v>
      </c>
      <c r="P196" s="40">
        <v>2.3095336051165054E-3</v>
      </c>
    </row>
    <row r="197" spans="1:16" ht="12.75" customHeight="1">
      <c r="A197" s="28">
        <v>187</v>
      </c>
      <c r="B197" s="29" t="s">
        <v>87</v>
      </c>
      <c r="C197" s="30" t="s">
        <v>202</v>
      </c>
      <c r="D197" s="31">
        <v>44616</v>
      </c>
      <c r="E197" s="37">
        <v>3827.15</v>
      </c>
      <c r="F197" s="37">
        <v>3843.8166666666671</v>
      </c>
      <c r="G197" s="38">
        <v>3802.3833333333341</v>
      </c>
      <c r="H197" s="38">
        <v>3777.6166666666672</v>
      </c>
      <c r="I197" s="38">
        <v>3736.1833333333343</v>
      </c>
      <c r="J197" s="38">
        <v>3868.5833333333339</v>
      </c>
      <c r="K197" s="38">
        <v>3910.0166666666673</v>
      </c>
      <c r="L197" s="38">
        <v>3934.7833333333338</v>
      </c>
      <c r="M197" s="28">
        <v>3885.25</v>
      </c>
      <c r="N197" s="28">
        <v>3819.05</v>
      </c>
      <c r="O197" s="39">
        <v>12177900</v>
      </c>
      <c r="P197" s="40">
        <v>5.0757650787362583E-3</v>
      </c>
    </row>
    <row r="198" spans="1:16" ht="12.75" customHeight="1">
      <c r="A198" s="28">
        <v>188</v>
      </c>
      <c r="B198" s="29" t="s">
        <v>87</v>
      </c>
      <c r="C198" s="30" t="s">
        <v>203</v>
      </c>
      <c r="D198" s="31">
        <v>44616</v>
      </c>
      <c r="E198" s="37">
        <v>1459.4</v>
      </c>
      <c r="F198" s="37">
        <v>1465.6499999999999</v>
      </c>
      <c r="G198" s="38">
        <v>1447.7999999999997</v>
      </c>
      <c r="H198" s="38">
        <v>1436.1999999999998</v>
      </c>
      <c r="I198" s="38">
        <v>1418.3499999999997</v>
      </c>
      <c r="J198" s="38">
        <v>1477.2499999999998</v>
      </c>
      <c r="K198" s="38">
        <v>1495.0999999999997</v>
      </c>
      <c r="L198" s="38">
        <v>1506.6999999999998</v>
      </c>
      <c r="M198" s="28">
        <v>1483.5</v>
      </c>
      <c r="N198" s="28">
        <v>1454.05</v>
      </c>
      <c r="O198" s="39">
        <v>17319000</v>
      </c>
      <c r="P198" s="40">
        <v>3.7207038041588429E-3</v>
      </c>
    </row>
    <row r="199" spans="1:16" ht="12.75" customHeight="1">
      <c r="A199" s="28">
        <v>189</v>
      </c>
      <c r="B199" s="29" t="s">
        <v>56</v>
      </c>
      <c r="C199" s="30" t="s">
        <v>204</v>
      </c>
      <c r="D199" s="31">
        <v>44616</v>
      </c>
      <c r="E199" s="37">
        <v>2476.8000000000002</v>
      </c>
      <c r="F199" s="37">
        <v>2468.9</v>
      </c>
      <c r="G199" s="38">
        <v>2428</v>
      </c>
      <c r="H199" s="38">
        <v>2379.1999999999998</v>
      </c>
      <c r="I199" s="38">
        <v>2338.2999999999997</v>
      </c>
      <c r="J199" s="38">
        <v>2517.7000000000003</v>
      </c>
      <c r="K199" s="38">
        <v>2558.6000000000008</v>
      </c>
      <c r="L199" s="38">
        <v>2607.4000000000005</v>
      </c>
      <c r="M199" s="28">
        <v>2509.8000000000002</v>
      </c>
      <c r="N199" s="28">
        <v>2420.1</v>
      </c>
      <c r="O199" s="39">
        <v>6826125</v>
      </c>
      <c r="P199" s="40">
        <v>9.1176117971466256E-2</v>
      </c>
    </row>
    <row r="200" spans="1:16" ht="12.75" customHeight="1">
      <c r="A200" s="28">
        <v>190</v>
      </c>
      <c r="B200" s="29" t="s">
        <v>47</v>
      </c>
      <c r="C200" s="30" t="s">
        <v>205</v>
      </c>
      <c r="D200" s="31">
        <v>44616</v>
      </c>
      <c r="E200" s="37">
        <v>2711.65</v>
      </c>
      <c r="F200" s="37">
        <v>2719.5</v>
      </c>
      <c r="G200" s="38">
        <v>2693.15</v>
      </c>
      <c r="H200" s="38">
        <v>2674.65</v>
      </c>
      <c r="I200" s="38">
        <v>2648.3</v>
      </c>
      <c r="J200" s="38">
        <v>2738</v>
      </c>
      <c r="K200" s="38">
        <v>2764.3500000000004</v>
      </c>
      <c r="L200" s="38">
        <v>2782.85</v>
      </c>
      <c r="M200" s="28">
        <v>2745.85</v>
      </c>
      <c r="N200" s="28">
        <v>2701</v>
      </c>
      <c r="O200" s="39">
        <v>874500</v>
      </c>
      <c r="P200" s="40">
        <v>6.3291139240506328E-3</v>
      </c>
    </row>
    <row r="201" spans="1:16" ht="12.75" customHeight="1">
      <c r="A201" s="28">
        <v>191</v>
      </c>
      <c r="B201" s="29" t="s">
        <v>170</v>
      </c>
      <c r="C201" s="30" t="s">
        <v>206</v>
      </c>
      <c r="D201" s="31">
        <v>44616</v>
      </c>
      <c r="E201" s="37">
        <v>535.54999999999995</v>
      </c>
      <c r="F201" s="37">
        <v>543.93333333333328</v>
      </c>
      <c r="G201" s="38">
        <v>523.86666666666656</v>
      </c>
      <c r="H201" s="38">
        <v>512.18333333333328</v>
      </c>
      <c r="I201" s="38">
        <v>492.11666666666656</v>
      </c>
      <c r="J201" s="38">
        <v>555.61666666666656</v>
      </c>
      <c r="K201" s="38">
        <v>575.68333333333339</v>
      </c>
      <c r="L201" s="38">
        <v>587.36666666666656</v>
      </c>
      <c r="M201" s="28">
        <v>564</v>
      </c>
      <c r="N201" s="28">
        <v>532.25</v>
      </c>
      <c r="O201" s="39">
        <v>2928000</v>
      </c>
      <c r="P201" s="40">
        <v>9.8292809105018104E-3</v>
      </c>
    </row>
    <row r="202" spans="1:16" ht="12.75" customHeight="1">
      <c r="A202" s="28">
        <v>192</v>
      </c>
      <c r="B202" s="29" t="s">
        <v>44</v>
      </c>
      <c r="C202" s="30" t="s">
        <v>207</v>
      </c>
      <c r="D202" s="31">
        <v>44616</v>
      </c>
      <c r="E202" s="37">
        <v>1083.5</v>
      </c>
      <c r="F202" s="37">
        <v>1085.8166666666666</v>
      </c>
      <c r="G202" s="38">
        <v>1076.1833333333332</v>
      </c>
      <c r="H202" s="38">
        <v>1068.8666666666666</v>
      </c>
      <c r="I202" s="38">
        <v>1059.2333333333331</v>
      </c>
      <c r="J202" s="38">
        <v>1093.1333333333332</v>
      </c>
      <c r="K202" s="38">
        <v>1102.7666666666664</v>
      </c>
      <c r="L202" s="38">
        <v>1110.0833333333333</v>
      </c>
      <c r="M202" s="28">
        <v>1095.45</v>
      </c>
      <c r="N202" s="28">
        <v>1078.5</v>
      </c>
      <c r="O202" s="39">
        <v>2233000</v>
      </c>
      <c r="P202" s="40">
        <v>-1.6288725646758224E-2</v>
      </c>
    </row>
    <row r="203" spans="1:16" ht="12.75" customHeight="1">
      <c r="A203" s="28">
        <v>193</v>
      </c>
      <c r="B203" s="29" t="s">
        <v>49</v>
      </c>
      <c r="C203" s="30" t="s">
        <v>208</v>
      </c>
      <c r="D203" s="31">
        <v>44616</v>
      </c>
      <c r="E203" s="37">
        <v>649.65</v>
      </c>
      <c r="F203" s="37">
        <v>644.5</v>
      </c>
      <c r="G203" s="38">
        <v>630.15</v>
      </c>
      <c r="H203" s="38">
        <v>610.65</v>
      </c>
      <c r="I203" s="38">
        <v>596.29999999999995</v>
      </c>
      <c r="J203" s="38">
        <v>664</v>
      </c>
      <c r="K203" s="38">
        <v>678.34999999999991</v>
      </c>
      <c r="L203" s="38">
        <v>697.85</v>
      </c>
      <c r="M203" s="28">
        <v>658.85</v>
      </c>
      <c r="N203" s="28">
        <v>625</v>
      </c>
      <c r="O203" s="39">
        <v>7421400</v>
      </c>
      <c r="P203" s="40">
        <v>3.2930631332813716E-2</v>
      </c>
    </row>
    <row r="204" spans="1:16" ht="12.75" customHeight="1">
      <c r="A204" s="28">
        <v>194</v>
      </c>
      <c r="B204" s="29" t="s">
        <v>56</v>
      </c>
      <c r="C204" s="30" t="s">
        <v>209</v>
      </c>
      <c r="D204" s="31">
        <v>44616</v>
      </c>
      <c r="E204" s="37">
        <v>1658.45</v>
      </c>
      <c r="F204" s="37">
        <v>1654.7166666666665</v>
      </c>
      <c r="G204" s="38">
        <v>1634.4333333333329</v>
      </c>
      <c r="H204" s="38">
        <v>1610.4166666666665</v>
      </c>
      <c r="I204" s="38">
        <v>1590.133333333333</v>
      </c>
      <c r="J204" s="38">
        <v>1678.7333333333329</v>
      </c>
      <c r="K204" s="38">
        <v>1699.0166666666662</v>
      </c>
      <c r="L204" s="38">
        <v>1723.0333333333328</v>
      </c>
      <c r="M204" s="28">
        <v>1675</v>
      </c>
      <c r="N204" s="28">
        <v>1630.7</v>
      </c>
      <c r="O204" s="39">
        <v>1113700</v>
      </c>
      <c r="P204" s="40">
        <v>4.4305874630784378E-2</v>
      </c>
    </row>
    <row r="205" spans="1:16" ht="12.75" customHeight="1">
      <c r="A205" s="28">
        <v>195</v>
      </c>
      <c r="B205" s="29" t="s">
        <v>42</v>
      </c>
      <c r="C205" s="30" t="s">
        <v>210</v>
      </c>
      <c r="D205" s="31">
        <v>44616</v>
      </c>
      <c r="E205" s="37">
        <v>7395.6</v>
      </c>
      <c r="F205" s="37">
        <v>7425.1833333333334</v>
      </c>
      <c r="G205" s="38">
        <v>7340.416666666667</v>
      </c>
      <c r="H205" s="38">
        <v>7285.2333333333336</v>
      </c>
      <c r="I205" s="38">
        <v>7200.4666666666672</v>
      </c>
      <c r="J205" s="38">
        <v>7480.3666666666668</v>
      </c>
      <c r="K205" s="38">
        <v>7565.1333333333332</v>
      </c>
      <c r="L205" s="38">
        <v>7620.3166666666666</v>
      </c>
      <c r="M205" s="28">
        <v>7509.95</v>
      </c>
      <c r="N205" s="28">
        <v>7370</v>
      </c>
      <c r="O205" s="39">
        <v>1906000</v>
      </c>
      <c r="P205" s="40">
        <v>-5.3230351737814426E-3</v>
      </c>
    </row>
    <row r="206" spans="1:16" ht="12.75" customHeight="1">
      <c r="A206" s="28">
        <v>196</v>
      </c>
      <c r="B206" s="29" t="s">
        <v>38</v>
      </c>
      <c r="C206" s="30" t="s">
        <v>211</v>
      </c>
      <c r="D206" s="31">
        <v>44616</v>
      </c>
      <c r="E206" s="37">
        <v>777.05</v>
      </c>
      <c r="F206" s="37">
        <v>781.25</v>
      </c>
      <c r="G206" s="38">
        <v>770</v>
      </c>
      <c r="H206" s="38">
        <v>762.95</v>
      </c>
      <c r="I206" s="38">
        <v>751.7</v>
      </c>
      <c r="J206" s="38">
        <v>788.3</v>
      </c>
      <c r="K206" s="38">
        <v>799.55</v>
      </c>
      <c r="L206" s="38">
        <v>806.59999999999991</v>
      </c>
      <c r="M206" s="28">
        <v>792.5</v>
      </c>
      <c r="N206" s="28">
        <v>774.2</v>
      </c>
      <c r="O206" s="39">
        <v>29308500</v>
      </c>
      <c r="P206" s="40">
        <v>1.8108742774566474E-2</v>
      </c>
    </row>
    <row r="207" spans="1:16" ht="12.75" customHeight="1">
      <c r="A207" s="28">
        <v>197</v>
      </c>
      <c r="B207" s="29" t="s">
        <v>120</v>
      </c>
      <c r="C207" s="30" t="s">
        <v>212</v>
      </c>
      <c r="D207" s="31">
        <v>44616</v>
      </c>
      <c r="E207" s="37">
        <v>346.8</v>
      </c>
      <c r="F207" s="37">
        <v>343.75</v>
      </c>
      <c r="G207" s="38">
        <v>334.3</v>
      </c>
      <c r="H207" s="38">
        <v>321.8</v>
      </c>
      <c r="I207" s="38">
        <v>312.35000000000002</v>
      </c>
      <c r="J207" s="38">
        <v>356.25</v>
      </c>
      <c r="K207" s="38">
        <v>365.70000000000005</v>
      </c>
      <c r="L207" s="38">
        <v>378.2</v>
      </c>
      <c r="M207" s="28">
        <v>353.2</v>
      </c>
      <c r="N207" s="28">
        <v>331.25</v>
      </c>
      <c r="O207" s="39">
        <v>76108100</v>
      </c>
      <c r="P207" s="40">
        <v>-9.6010327161240878E-3</v>
      </c>
    </row>
    <row r="208" spans="1:16" ht="12.75" customHeight="1">
      <c r="A208" s="28">
        <v>198</v>
      </c>
      <c r="B208" s="29" t="s">
        <v>70</v>
      </c>
      <c r="C208" s="30" t="s">
        <v>213</v>
      </c>
      <c r="D208" s="31">
        <v>44616</v>
      </c>
      <c r="E208" s="37">
        <v>1217.7</v>
      </c>
      <c r="F208" s="37">
        <v>1215.45</v>
      </c>
      <c r="G208" s="38">
        <v>1203.9000000000001</v>
      </c>
      <c r="H208" s="38">
        <v>1190.1000000000001</v>
      </c>
      <c r="I208" s="38">
        <v>1178.5500000000002</v>
      </c>
      <c r="J208" s="38">
        <v>1229.25</v>
      </c>
      <c r="K208" s="38">
        <v>1240.7999999999997</v>
      </c>
      <c r="L208" s="38">
        <v>1254.5999999999999</v>
      </c>
      <c r="M208" s="28">
        <v>1227</v>
      </c>
      <c r="N208" s="28">
        <v>1201.6500000000001</v>
      </c>
      <c r="O208" s="39">
        <v>3678000</v>
      </c>
      <c r="P208" s="40">
        <v>-5.4863163304638314E-2</v>
      </c>
    </row>
    <row r="209" spans="1:16" ht="12.75" customHeight="1">
      <c r="A209" s="28">
        <v>199</v>
      </c>
      <c r="B209" s="29" t="s">
        <v>70</v>
      </c>
      <c r="C209" s="30" t="s">
        <v>282</v>
      </c>
      <c r="D209" s="31">
        <v>44616</v>
      </c>
      <c r="E209" s="37">
        <v>1819.75</v>
      </c>
      <c r="F209" s="37">
        <v>1823.3999999999999</v>
      </c>
      <c r="G209" s="38">
        <v>1801.7999999999997</v>
      </c>
      <c r="H209" s="38">
        <v>1783.85</v>
      </c>
      <c r="I209" s="38">
        <v>1762.2499999999998</v>
      </c>
      <c r="J209" s="38">
        <v>1841.3499999999997</v>
      </c>
      <c r="K209" s="38">
        <v>1862.9499999999996</v>
      </c>
      <c r="L209" s="38">
        <v>1880.8999999999996</v>
      </c>
      <c r="M209" s="28">
        <v>1845</v>
      </c>
      <c r="N209" s="28">
        <v>1805.45</v>
      </c>
      <c r="O209" s="39">
        <v>654250</v>
      </c>
      <c r="P209" s="40">
        <v>2.3064894448788117E-2</v>
      </c>
    </row>
    <row r="210" spans="1:16" ht="12.75" customHeight="1">
      <c r="A210" s="28">
        <v>200</v>
      </c>
      <c r="B210" s="29" t="s">
        <v>87</v>
      </c>
      <c r="C210" s="30" t="s">
        <v>214</v>
      </c>
      <c r="D210" s="31">
        <v>44616</v>
      </c>
      <c r="E210" s="37">
        <v>577.65</v>
      </c>
      <c r="F210" s="37">
        <v>580.81666666666661</v>
      </c>
      <c r="G210" s="38">
        <v>572.93333333333317</v>
      </c>
      <c r="H210" s="38">
        <v>568.21666666666658</v>
      </c>
      <c r="I210" s="38">
        <v>560.33333333333314</v>
      </c>
      <c r="J210" s="38">
        <v>585.53333333333319</v>
      </c>
      <c r="K210" s="38">
        <v>593.41666666666663</v>
      </c>
      <c r="L210" s="38">
        <v>598.13333333333321</v>
      </c>
      <c r="M210" s="28">
        <v>588.70000000000005</v>
      </c>
      <c r="N210" s="28">
        <v>576.1</v>
      </c>
      <c r="O210" s="39">
        <v>41044000</v>
      </c>
      <c r="P210" s="40">
        <v>2.5033964676736194E-2</v>
      </c>
    </row>
    <row r="211" spans="1:16" ht="12.75" customHeight="1">
      <c r="A211" s="28">
        <v>201</v>
      </c>
      <c r="B211" s="29" t="s">
        <v>182</v>
      </c>
      <c r="C211" s="30" t="s">
        <v>215</v>
      </c>
      <c r="D211" s="31">
        <v>44616</v>
      </c>
      <c r="E211" s="37">
        <v>287.55</v>
      </c>
      <c r="F211" s="37">
        <v>287.09999999999997</v>
      </c>
      <c r="G211" s="38">
        <v>281.14999999999992</v>
      </c>
      <c r="H211" s="38">
        <v>274.74999999999994</v>
      </c>
      <c r="I211" s="38">
        <v>268.7999999999999</v>
      </c>
      <c r="J211" s="38">
        <v>293.49999999999994</v>
      </c>
      <c r="K211" s="38">
        <v>299.45</v>
      </c>
      <c r="L211" s="38">
        <v>305.84999999999997</v>
      </c>
      <c r="M211" s="28">
        <v>293.05</v>
      </c>
      <c r="N211" s="28">
        <v>280.7</v>
      </c>
      <c r="O211" s="39">
        <v>71226000</v>
      </c>
      <c r="P211" s="40">
        <v>-5.3207088692446272E-3</v>
      </c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303"/>
      <c r="B213" s="360"/>
      <c r="C213" s="303"/>
      <c r="D213" s="361"/>
      <c r="E213" s="304"/>
      <c r="F213" s="304"/>
      <c r="G213" s="362"/>
      <c r="H213" s="362"/>
      <c r="I213" s="362"/>
      <c r="J213" s="362"/>
      <c r="K213" s="362"/>
      <c r="L213" s="362"/>
      <c r="M213" s="303"/>
      <c r="N213" s="303"/>
      <c r="O213" s="363"/>
      <c r="P213" s="364"/>
    </row>
    <row r="214" spans="1:16" ht="12.75" customHeight="1">
      <c r="A214" s="303"/>
      <c r="B214" s="360"/>
      <c r="C214" s="303"/>
      <c r="D214" s="361"/>
      <c r="E214" s="304"/>
      <c r="F214" s="304"/>
      <c r="G214" s="362"/>
      <c r="H214" s="362"/>
      <c r="I214" s="362"/>
      <c r="J214" s="362"/>
      <c r="K214" s="362"/>
      <c r="L214" s="362"/>
      <c r="M214" s="303"/>
      <c r="N214" s="303"/>
      <c r="O214" s="363"/>
      <c r="P214" s="364"/>
    </row>
    <row r="215" spans="1:16" ht="12.75" customHeight="1">
      <c r="A215" s="303"/>
      <c r="B215" s="360"/>
      <c r="C215" s="303"/>
      <c r="D215" s="361"/>
      <c r="E215" s="304"/>
      <c r="F215" s="304"/>
      <c r="G215" s="362"/>
      <c r="H215" s="362"/>
      <c r="I215" s="362"/>
      <c r="J215" s="362"/>
      <c r="K215" s="362"/>
      <c r="L215" s="362"/>
      <c r="M215" s="303"/>
      <c r="N215" s="303"/>
      <c r="O215" s="363"/>
      <c r="P215" s="364"/>
    </row>
    <row r="216" spans="1:16" ht="12.75" customHeight="1">
      <c r="A216" s="303"/>
      <c r="B216" s="360"/>
      <c r="C216" s="303"/>
      <c r="D216" s="361"/>
      <c r="E216" s="304"/>
      <c r="F216" s="304"/>
      <c r="G216" s="362"/>
      <c r="H216" s="362"/>
      <c r="I216" s="362"/>
      <c r="J216" s="362"/>
      <c r="K216" s="362"/>
      <c r="L216" s="362"/>
      <c r="M216" s="303"/>
      <c r="N216" s="303"/>
      <c r="O216" s="363"/>
      <c r="P216" s="364"/>
    </row>
    <row r="217" spans="1:16" ht="12.75" customHeight="1">
      <c r="A217" s="303"/>
      <c r="B217" s="360"/>
      <c r="C217" s="303"/>
      <c r="D217" s="361"/>
      <c r="E217" s="304"/>
      <c r="F217" s="304"/>
      <c r="G217" s="362"/>
      <c r="H217" s="362"/>
      <c r="I217" s="362"/>
      <c r="J217" s="362"/>
      <c r="K217" s="362"/>
      <c r="L217" s="362"/>
      <c r="M217" s="303"/>
      <c r="N217" s="303"/>
      <c r="O217" s="363"/>
      <c r="P217" s="364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16" sqref="D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8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44596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33" t="s">
        <v>16</v>
      </c>
      <c r="B8" s="435"/>
      <c r="C8" s="439" t="s">
        <v>20</v>
      </c>
      <c r="D8" s="439" t="s">
        <v>21</v>
      </c>
      <c r="E8" s="430" t="s">
        <v>22</v>
      </c>
      <c r="F8" s="431"/>
      <c r="G8" s="432"/>
      <c r="H8" s="430" t="s">
        <v>23</v>
      </c>
      <c r="I8" s="431"/>
      <c r="J8" s="432"/>
      <c r="K8" s="23"/>
      <c r="L8" s="50"/>
      <c r="M8" s="50"/>
      <c r="N8" s="1"/>
      <c r="O8" s="1"/>
    </row>
    <row r="9" spans="1:15" ht="36" customHeight="1">
      <c r="A9" s="437"/>
      <c r="B9" s="438"/>
      <c r="C9" s="438"/>
      <c r="D9" s="43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231</v>
      </c>
      <c r="N9" s="1"/>
      <c r="O9" s="1"/>
    </row>
    <row r="10" spans="1:15" ht="12.75" customHeight="1">
      <c r="A10" s="53">
        <v>1</v>
      </c>
      <c r="B10" s="28" t="s">
        <v>232</v>
      </c>
      <c r="C10" s="34">
        <v>17560.2</v>
      </c>
      <c r="D10" s="32">
        <v>17617.500000000004</v>
      </c>
      <c r="E10" s="32">
        <v>17453.850000000006</v>
      </c>
      <c r="F10" s="32">
        <v>17347.500000000004</v>
      </c>
      <c r="G10" s="32">
        <v>17183.850000000006</v>
      </c>
      <c r="H10" s="32">
        <v>17723.850000000006</v>
      </c>
      <c r="I10" s="32">
        <v>17887.500000000007</v>
      </c>
      <c r="J10" s="32">
        <v>17993.850000000006</v>
      </c>
      <c r="K10" s="34">
        <v>17781.150000000001</v>
      </c>
      <c r="L10" s="34">
        <v>17511.150000000001</v>
      </c>
      <c r="M10" s="54"/>
      <c r="N10" s="1"/>
      <c r="O10" s="1"/>
    </row>
    <row r="11" spans="1:15" ht="12.75" customHeight="1">
      <c r="A11" s="53">
        <v>2</v>
      </c>
      <c r="B11" s="28" t="s">
        <v>233</v>
      </c>
      <c r="C11" s="28">
        <v>39010</v>
      </c>
      <c r="D11" s="37">
        <v>39098.666666666664</v>
      </c>
      <c r="E11" s="37">
        <v>38772.48333333333</v>
      </c>
      <c r="F11" s="37">
        <v>38534.966666666667</v>
      </c>
      <c r="G11" s="37">
        <v>38208.783333333333</v>
      </c>
      <c r="H11" s="37">
        <v>39336.183333333327</v>
      </c>
      <c r="I11" s="37">
        <v>39662.366666666661</v>
      </c>
      <c r="J11" s="37">
        <v>39899.883333333324</v>
      </c>
      <c r="K11" s="28">
        <v>39424.85</v>
      </c>
      <c r="L11" s="28">
        <v>38861.15</v>
      </c>
      <c r="M11" s="54"/>
      <c r="N11" s="1"/>
      <c r="O11" s="1"/>
    </row>
    <row r="12" spans="1:15" ht="12.75" customHeight="1">
      <c r="A12" s="53">
        <v>3</v>
      </c>
      <c r="B12" s="41" t="s">
        <v>234</v>
      </c>
      <c r="C12" s="28">
        <v>2465.35</v>
      </c>
      <c r="D12" s="37">
        <v>2474.7666666666664</v>
      </c>
      <c r="E12" s="37">
        <v>2447.9833333333327</v>
      </c>
      <c r="F12" s="37">
        <v>2430.6166666666663</v>
      </c>
      <c r="G12" s="37">
        <v>2403.8333333333326</v>
      </c>
      <c r="H12" s="37">
        <v>2492.1333333333328</v>
      </c>
      <c r="I12" s="37">
        <v>2518.9166666666665</v>
      </c>
      <c r="J12" s="37">
        <v>2536.2833333333328</v>
      </c>
      <c r="K12" s="28">
        <v>2501.5500000000002</v>
      </c>
      <c r="L12" s="28">
        <v>2457.4</v>
      </c>
      <c r="M12" s="54"/>
      <c r="N12" s="1"/>
      <c r="O12" s="1"/>
    </row>
    <row r="13" spans="1:15" ht="12.75" customHeight="1">
      <c r="A13" s="53">
        <v>4</v>
      </c>
      <c r="B13" s="28" t="s">
        <v>235</v>
      </c>
      <c r="C13" s="28">
        <v>5053.8999999999996</v>
      </c>
      <c r="D13" s="37">
        <v>5073.9999999999991</v>
      </c>
      <c r="E13" s="37">
        <v>5022.0499999999984</v>
      </c>
      <c r="F13" s="37">
        <v>4990.1999999999989</v>
      </c>
      <c r="G13" s="37">
        <v>4938.2499999999982</v>
      </c>
      <c r="H13" s="37">
        <v>5105.8499999999985</v>
      </c>
      <c r="I13" s="37">
        <v>5157.7999999999993</v>
      </c>
      <c r="J13" s="37">
        <v>5189.6499999999987</v>
      </c>
      <c r="K13" s="28">
        <v>5125.95</v>
      </c>
      <c r="L13" s="28">
        <v>5042.1499999999996</v>
      </c>
      <c r="M13" s="54"/>
      <c r="N13" s="1"/>
      <c r="O13" s="1"/>
    </row>
    <row r="14" spans="1:15" ht="12.75" customHeight="1">
      <c r="A14" s="53">
        <v>5</v>
      </c>
      <c r="B14" s="28" t="s">
        <v>236</v>
      </c>
      <c r="C14" s="28">
        <v>35056.800000000003</v>
      </c>
      <c r="D14" s="37">
        <v>35237.550000000003</v>
      </c>
      <c r="E14" s="37">
        <v>34781.700000000004</v>
      </c>
      <c r="F14" s="37">
        <v>34506.6</v>
      </c>
      <c r="G14" s="37">
        <v>34050.75</v>
      </c>
      <c r="H14" s="37">
        <v>35512.650000000009</v>
      </c>
      <c r="I14" s="37">
        <v>35968.500000000015</v>
      </c>
      <c r="J14" s="37">
        <v>36243.600000000013</v>
      </c>
      <c r="K14" s="28">
        <v>35693.4</v>
      </c>
      <c r="L14" s="28">
        <v>34962.449999999997</v>
      </c>
      <c r="M14" s="54"/>
      <c r="N14" s="1"/>
      <c r="O14" s="1"/>
    </row>
    <row r="15" spans="1:15" ht="12.75" customHeight="1">
      <c r="A15" s="53">
        <v>6</v>
      </c>
      <c r="B15" s="28" t="s">
        <v>237</v>
      </c>
      <c r="C15" s="28">
        <v>4111.3500000000004</v>
      </c>
      <c r="D15" s="37">
        <v>4124.0833333333339</v>
      </c>
      <c r="E15" s="37">
        <v>4087.8666666666677</v>
      </c>
      <c r="F15" s="37">
        <v>4064.3833333333341</v>
      </c>
      <c r="G15" s="37">
        <v>4028.1666666666679</v>
      </c>
      <c r="H15" s="37">
        <v>4147.5666666666675</v>
      </c>
      <c r="I15" s="37">
        <v>4183.7833333333347</v>
      </c>
      <c r="J15" s="37">
        <v>4207.2666666666673</v>
      </c>
      <c r="K15" s="28">
        <v>4160.3</v>
      </c>
      <c r="L15" s="28">
        <v>4100.6000000000004</v>
      </c>
      <c r="M15" s="54"/>
      <c r="N15" s="1"/>
      <c r="O15" s="1"/>
    </row>
    <row r="16" spans="1:15" ht="12.75" customHeight="1">
      <c r="A16" s="53">
        <v>7</v>
      </c>
      <c r="B16" s="28" t="s">
        <v>238</v>
      </c>
      <c r="C16" s="28">
        <v>8469.9</v>
      </c>
      <c r="D16" s="37">
        <v>8493.2333333333318</v>
      </c>
      <c r="E16" s="37">
        <v>8425.0166666666628</v>
      </c>
      <c r="F16" s="37">
        <v>8380.1333333333314</v>
      </c>
      <c r="G16" s="37">
        <v>8311.9166666666624</v>
      </c>
      <c r="H16" s="37">
        <v>8538.1166666666631</v>
      </c>
      <c r="I16" s="37">
        <v>8606.3333333333339</v>
      </c>
      <c r="J16" s="37">
        <v>8651.2166666666635</v>
      </c>
      <c r="K16" s="28">
        <v>8561.4500000000007</v>
      </c>
      <c r="L16" s="28">
        <v>8448.35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2293.6</v>
      </c>
      <c r="D17" s="37">
        <v>2302.6166666666668</v>
      </c>
      <c r="E17" s="37">
        <v>2277.2333333333336</v>
      </c>
      <c r="F17" s="37">
        <v>2260.8666666666668</v>
      </c>
      <c r="G17" s="37">
        <v>2235.4833333333336</v>
      </c>
      <c r="H17" s="37">
        <v>2318.9833333333336</v>
      </c>
      <c r="I17" s="37">
        <v>2344.3666666666668</v>
      </c>
      <c r="J17" s="37">
        <v>2360.7333333333336</v>
      </c>
      <c r="K17" s="28">
        <v>2328</v>
      </c>
      <c r="L17" s="28">
        <v>2286.25</v>
      </c>
      <c r="M17" s="28">
        <v>2.53714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1380.85</v>
      </c>
      <c r="D18" s="37">
        <v>1390.9666666666665</v>
      </c>
      <c r="E18" s="37">
        <v>1360.9333333333329</v>
      </c>
      <c r="F18" s="37">
        <v>1341.0166666666664</v>
      </c>
      <c r="G18" s="37">
        <v>1310.9833333333329</v>
      </c>
      <c r="H18" s="37">
        <v>1410.883333333333</v>
      </c>
      <c r="I18" s="37">
        <v>1440.9166666666663</v>
      </c>
      <c r="J18" s="37">
        <v>1460.833333333333</v>
      </c>
      <c r="K18" s="28">
        <v>1421</v>
      </c>
      <c r="L18" s="28">
        <v>1371.05</v>
      </c>
      <c r="M18" s="28">
        <v>14.88776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994.15</v>
      </c>
      <c r="D19" s="37">
        <v>1000.5500000000001</v>
      </c>
      <c r="E19" s="37">
        <v>982.60000000000014</v>
      </c>
      <c r="F19" s="37">
        <v>971.05000000000007</v>
      </c>
      <c r="G19" s="37">
        <v>953.10000000000014</v>
      </c>
      <c r="H19" s="37">
        <v>1012.1000000000001</v>
      </c>
      <c r="I19" s="37">
        <v>1030.0500000000002</v>
      </c>
      <c r="J19" s="37">
        <v>1041.6000000000001</v>
      </c>
      <c r="K19" s="28">
        <v>1018.5</v>
      </c>
      <c r="L19" s="28">
        <v>989</v>
      </c>
      <c r="M19" s="28">
        <v>3.7214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1751.85</v>
      </c>
      <c r="D20" s="37">
        <v>1761.75</v>
      </c>
      <c r="E20" s="37">
        <v>1736.5</v>
      </c>
      <c r="F20" s="37">
        <v>1721.15</v>
      </c>
      <c r="G20" s="37">
        <v>1695.9</v>
      </c>
      <c r="H20" s="37">
        <v>1777.1</v>
      </c>
      <c r="I20" s="37">
        <v>1802.35</v>
      </c>
      <c r="J20" s="37">
        <v>1817.6999999999998</v>
      </c>
      <c r="K20" s="28">
        <v>1787</v>
      </c>
      <c r="L20" s="28">
        <v>1746.4</v>
      </c>
      <c r="M20" s="28">
        <v>5.8886599999999998</v>
      </c>
      <c r="N20" s="1"/>
      <c r="O20" s="1"/>
    </row>
    <row r="21" spans="1:15" ht="12.75" customHeight="1">
      <c r="A21" s="53">
        <v>12</v>
      </c>
      <c r="B21" s="28" t="s">
        <v>240</v>
      </c>
      <c r="C21" s="28">
        <v>1912.55</v>
      </c>
      <c r="D21" s="37">
        <v>1906.1833333333334</v>
      </c>
      <c r="E21" s="37">
        <v>1887.3666666666668</v>
      </c>
      <c r="F21" s="37">
        <v>1862.1833333333334</v>
      </c>
      <c r="G21" s="37">
        <v>1843.3666666666668</v>
      </c>
      <c r="H21" s="37">
        <v>1931.3666666666668</v>
      </c>
      <c r="I21" s="37">
        <v>1950.1833333333334</v>
      </c>
      <c r="J21" s="37">
        <v>1975.3666666666668</v>
      </c>
      <c r="K21" s="28">
        <v>1925</v>
      </c>
      <c r="L21" s="28">
        <v>1881</v>
      </c>
      <c r="M21" s="28">
        <v>2.4226800000000002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732.5</v>
      </c>
      <c r="D22" s="37">
        <v>735.63333333333333</v>
      </c>
      <c r="E22" s="37">
        <v>726.26666666666665</v>
      </c>
      <c r="F22" s="37">
        <v>720.0333333333333</v>
      </c>
      <c r="G22" s="37">
        <v>710.66666666666663</v>
      </c>
      <c r="H22" s="37">
        <v>741.86666666666667</v>
      </c>
      <c r="I22" s="37">
        <v>751.23333333333323</v>
      </c>
      <c r="J22" s="37">
        <v>757.4666666666667</v>
      </c>
      <c r="K22" s="28">
        <v>745</v>
      </c>
      <c r="L22" s="28">
        <v>729.4</v>
      </c>
      <c r="M22" s="28">
        <v>26.89612</v>
      </c>
      <c r="N22" s="1"/>
      <c r="O22" s="1"/>
    </row>
    <row r="23" spans="1:15" ht="12.75" customHeight="1">
      <c r="A23" s="53">
        <v>14</v>
      </c>
      <c r="B23" s="28" t="s">
        <v>241</v>
      </c>
      <c r="C23" s="28">
        <v>1851.65</v>
      </c>
      <c r="D23" s="37">
        <v>1834.95</v>
      </c>
      <c r="E23" s="37">
        <v>1799.95</v>
      </c>
      <c r="F23" s="37">
        <v>1748.25</v>
      </c>
      <c r="G23" s="37">
        <v>1713.25</v>
      </c>
      <c r="H23" s="37">
        <v>1886.65</v>
      </c>
      <c r="I23" s="37">
        <v>1921.65</v>
      </c>
      <c r="J23" s="37">
        <v>1973.3500000000001</v>
      </c>
      <c r="K23" s="28">
        <v>1869.95</v>
      </c>
      <c r="L23" s="28">
        <v>1783.25</v>
      </c>
      <c r="M23" s="28">
        <v>2.5885099999999999</v>
      </c>
      <c r="N23" s="1"/>
      <c r="O23" s="1"/>
    </row>
    <row r="24" spans="1:15" ht="12.75" customHeight="1">
      <c r="A24" s="53">
        <v>15</v>
      </c>
      <c r="B24" s="28" t="s">
        <v>242</v>
      </c>
      <c r="C24" s="28">
        <v>2006.2</v>
      </c>
      <c r="D24" s="37">
        <v>2007.7333333333333</v>
      </c>
      <c r="E24" s="37">
        <v>1975.4666666666667</v>
      </c>
      <c r="F24" s="37">
        <v>1944.7333333333333</v>
      </c>
      <c r="G24" s="37">
        <v>1912.4666666666667</v>
      </c>
      <c r="H24" s="37">
        <v>2038.4666666666667</v>
      </c>
      <c r="I24" s="37">
        <v>2070.7333333333336</v>
      </c>
      <c r="J24" s="37">
        <v>2101.4666666666667</v>
      </c>
      <c r="K24" s="28">
        <v>2040</v>
      </c>
      <c r="L24" s="28">
        <v>1977</v>
      </c>
      <c r="M24" s="28">
        <v>3.2515700000000001</v>
      </c>
      <c r="N24" s="1"/>
      <c r="O24" s="1"/>
    </row>
    <row r="25" spans="1:15" ht="12.75" customHeight="1">
      <c r="A25" s="53">
        <v>16</v>
      </c>
      <c r="B25" s="28" t="s">
        <v>243</v>
      </c>
      <c r="C25" s="28">
        <v>124.7</v>
      </c>
      <c r="D25" s="37">
        <v>125.38333333333333</v>
      </c>
      <c r="E25" s="37">
        <v>123.51666666666665</v>
      </c>
      <c r="F25" s="37">
        <v>122.33333333333333</v>
      </c>
      <c r="G25" s="37">
        <v>120.46666666666665</v>
      </c>
      <c r="H25" s="37">
        <v>126.56666666666665</v>
      </c>
      <c r="I25" s="37">
        <v>128.43333333333334</v>
      </c>
      <c r="J25" s="37">
        <v>129.61666666666665</v>
      </c>
      <c r="K25" s="28">
        <v>127.25</v>
      </c>
      <c r="L25" s="28">
        <v>124.2</v>
      </c>
      <c r="M25" s="28">
        <v>36.951030000000003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304.14999999999998</v>
      </c>
      <c r="D26" s="37">
        <v>305.75</v>
      </c>
      <c r="E26" s="37">
        <v>301.14999999999998</v>
      </c>
      <c r="F26" s="37">
        <v>298.14999999999998</v>
      </c>
      <c r="G26" s="37">
        <v>293.54999999999995</v>
      </c>
      <c r="H26" s="37">
        <v>308.75</v>
      </c>
      <c r="I26" s="37">
        <v>313.35000000000002</v>
      </c>
      <c r="J26" s="37">
        <v>316.35000000000002</v>
      </c>
      <c r="K26" s="28">
        <v>310.35000000000002</v>
      </c>
      <c r="L26" s="28">
        <v>302.75</v>
      </c>
      <c r="M26" s="28">
        <v>26.518560000000001</v>
      </c>
      <c r="N26" s="1"/>
      <c r="O26" s="1"/>
    </row>
    <row r="27" spans="1:15" ht="12.75" customHeight="1">
      <c r="A27" s="53">
        <v>18</v>
      </c>
      <c r="B27" s="28" t="s">
        <v>244</v>
      </c>
      <c r="C27" s="28">
        <v>2118.1</v>
      </c>
      <c r="D27" s="37">
        <v>2135.7333333333331</v>
      </c>
      <c r="E27" s="37">
        <v>2094.3666666666663</v>
      </c>
      <c r="F27" s="37">
        <v>2070.6333333333332</v>
      </c>
      <c r="G27" s="37">
        <v>2029.2666666666664</v>
      </c>
      <c r="H27" s="37">
        <v>2159.4666666666662</v>
      </c>
      <c r="I27" s="37">
        <v>2200.833333333333</v>
      </c>
      <c r="J27" s="37">
        <v>2224.5666666666662</v>
      </c>
      <c r="K27" s="28">
        <v>2177.1</v>
      </c>
      <c r="L27" s="28">
        <v>2112</v>
      </c>
      <c r="M27" s="28">
        <v>0.33922000000000002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761.55</v>
      </c>
      <c r="D28" s="37">
        <v>764.41666666666663</v>
      </c>
      <c r="E28" s="37">
        <v>753.88333333333321</v>
      </c>
      <c r="F28" s="37">
        <v>746.21666666666658</v>
      </c>
      <c r="G28" s="37">
        <v>735.68333333333317</v>
      </c>
      <c r="H28" s="37">
        <v>772.08333333333326</v>
      </c>
      <c r="I28" s="37">
        <v>782.61666666666679</v>
      </c>
      <c r="J28" s="37">
        <v>790.2833333333333</v>
      </c>
      <c r="K28" s="28">
        <v>774.95</v>
      </c>
      <c r="L28" s="28">
        <v>756.75</v>
      </c>
      <c r="M28" s="28">
        <v>1.1603399999999999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3537.95</v>
      </c>
      <c r="D29" s="37">
        <v>3537.7166666666667</v>
      </c>
      <c r="E29" s="37">
        <v>3514.2333333333336</v>
      </c>
      <c r="F29" s="37">
        <v>3490.5166666666669</v>
      </c>
      <c r="G29" s="37">
        <v>3467.0333333333338</v>
      </c>
      <c r="H29" s="37">
        <v>3561.4333333333334</v>
      </c>
      <c r="I29" s="37">
        <v>3584.9166666666661</v>
      </c>
      <c r="J29" s="37">
        <v>3608.6333333333332</v>
      </c>
      <c r="K29" s="28">
        <v>3561.2</v>
      </c>
      <c r="L29" s="28">
        <v>3514</v>
      </c>
      <c r="M29" s="28">
        <v>0.28211000000000003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638.6</v>
      </c>
      <c r="D30" s="37">
        <v>638.91666666666674</v>
      </c>
      <c r="E30" s="37">
        <v>634.63333333333344</v>
      </c>
      <c r="F30" s="37">
        <v>630.66666666666674</v>
      </c>
      <c r="G30" s="37">
        <v>626.38333333333344</v>
      </c>
      <c r="H30" s="37">
        <v>642.88333333333344</v>
      </c>
      <c r="I30" s="37">
        <v>647.16666666666674</v>
      </c>
      <c r="J30" s="37">
        <v>651.13333333333344</v>
      </c>
      <c r="K30" s="28">
        <v>643.20000000000005</v>
      </c>
      <c r="L30" s="28">
        <v>634.95000000000005</v>
      </c>
      <c r="M30" s="28">
        <v>4.9102399999999999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381.9</v>
      </c>
      <c r="D31" s="37">
        <v>381.16666666666669</v>
      </c>
      <c r="E31" s="37">
        <v>378.03333333333336</v>
      </c>
      <c r="F31" s="37">
        <v>374.16666666666669</v>
      </c>
      <c r="G31" s="37">
        <v>371.03333333333336</v>
      </c>
      <c r="H31" s="37">
        <v>385.03333333333336</v>
      </c>
      <c r="I31" s="37">
        <v>388.16666666666669</v>
      </c>
      <c r="J31" s="37">
        <v>392.03333333333336</v>
      </c>
      <c r="K31" s="28">
        <v>384.3</v>
      </c>
      <c r="L31" s="28">
        <v>377.3</v>
      </c>
      <c r="M31" s="28">
        <v>37.724049999999998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4642.8</v>
      </c>
      <c r="D32" s="37">
        <v>4650.1166666666659</v>
      </c>
      <c r="E32" s="37">
        <v>4595.4833333333318</v>
      </c>
      <c r="F32" s="37">
        <v>4548.1666666666661</v>
      </c>
      <c r="G32" s="37">
        <v>4493.5333333333319</v>
      </c>
      <c r="H32" s="37">
        <v>4697.4333333333316</v>
      </c>
      <c r="I32" s="37">
        <v>4752.0666666666648</v>
      </c>
      <c r="J32" s="37">
        <v>4799.3833333333314</v>
      </c>
      <c r="K32" s="28">
        <v>4704.75</v>
      </c>
      <c r="L32" s="28">
        <v>4602.8</v>
      </c>
      <c r="M32" s="28">
        <v>7.77217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224.95</v>
      </c>
      <c r="D33" s="37">
        <v>223.23333333333335</v>
      </c>
      <c r="E33" s="37">
        <v>217.56666666666669</v>
      </c>
      <c r="F33" s="37">
        <v>210.18333333333334</v>
      </c>
      <c r="G33" s="37">
        <v>204.51666666666668</v>
      </c>
      <c r="H33" s="37">
        <v>230.6166666666667</v>
      </c>
      <c r="I33" s="37">
        <v>236.28333333333333</v>
      </c>
      <c r="J33" s="37">
        <v>243.66666666666671</v>
      </c>
      <c r="K33" s="28">
        <v>228.9</v>
      </c>
      <c r="L33" s="28">
        <v>215.85</v>
      </c>
      <c r="M33" s="28">
        <v>122.57995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136.15</v>
      </c>
      <c r="D34" s="37">
        <v>135.66666666666666</v>
      </c>
      <c r="E34" s="37">
        <v>133.48333333333332</v>
      </c>
      <c r="F34" s="37">
        <v>130.81666666666666</v>
      </c>
      <c r="G34" s="37">
        <v>128.63333333333333</v>
      </c>
      <c r="H34" s="37">
        <v>138.33333333333331</v>
      </c>
      <c r="I34" s="37">
        <v>140.51666666666665</v>
      </c>
      <c r="J34" s="37">
        <v>143.18333333333331</v>
      </c>
      <c r="K34" s="28">
        <v>137.85</v>
      </c>
      <c r="L34" s="28">
        <v>133</v>
      </c>
      <c r="M34" s="28">
        <v>191.22008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3203</v>
      </c>
      <c r="D35" s="37">
        <v>3211.6</v>
      </c>
      <c r="E35" s="37">
        <v>3181.6</v>
      </c>
      <c r="F35" s="37">
        <v>3160.2</v>
      </c>
      <c r="G35" s="37">
        <v>3130.2</v>
      </c>
      <c r="H35" s="37">
        <v>3233</v>
      </c>
      <c r="I35" s="37">
        <v>3263</v>
      </c>
      <c r="J35" s="37">
        <v>3284.4</v>
      </c>
      <c r="K35" s="28">
        <v>3241.6</v>
      </c>
      <c r="L35" s="28">
        <v>3190.2</v>
      </c>
      <c r="M35" s="28">
        <v>8.9975299999999994</v>
      </c>
      <c r="N35" s="1"/>
      <c r="O35" s="1"/>
    </row>
    <row r="36" spans="1:15" ht="12.75" customHeight="1">
      <c r="A36" s="53">
        <v>27</v>
      </c>
      <c r="B36" s="28" t="s">
        <v>307</v>
      </c>
      <c r="C36" s="28">
        <v>2184.25</v>
      </c>
      <c r="D36" s="37">
        <v>2196.4333333333334</v>
      </c>
      <c r="E36" s="37">
        <v>2157.8666666666668</v>
      </c>
      <c r="F36" s="37">
        <v>2131.4833333333336</v>
      </c>
      <c r="G36" s="37">
        <v>2092.916666666667</v>
      </c>
      <c r="H36" s="37">
        <v>2222.8166666666666</v>
      </c>
      <c r="I36" s="37">
        <v>2261.3833333333332</v>
      </c>
      <c r="J36" s="37">
        <v>2287.7666666666664</v>
      </c>
      <c r="K36" s="28">
        <v>2235</v>
      </c>
      <c r="L36" s="28">
        <v>2170.0500000000002</v>
      </c>
      <c r="M36" s="28">
        <v>3.55057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670.75</v>
      </c>
      <c r="D37" s="37">
        <v>669.5333333333333</v>
      </c>
      <c r="E37" s="37">
        <v>664.31666666666661</v>
      </c>
      <c r="F37" s="37">
        <v>657.88333333333333</v>
      </c>
      <c r="G37" s="37">
        <v>652.66666666666663</v>
      </c>
      <c r="H37" s="37">
        <v>675.96666666666658</v>
      </c>
      <c r="I37" s="37">
        <v>681.18333333333328</v>
      </c>
      <c r="J37" s="37">
        <v>687.61666666666656</v>
      </c>
      <c r="K37" s="28">
        <v>674.75</v>
      </c>
      <c r="L37" s="28">
        <v>663.1</v>
      </c>
      <c r="M37" s="28">
        <v>15.676959999999999</v>
      </c>
      <c r="N37" s="1"/>
      <c r="O37" s="1"/>
    </row>
    <row r="38" spans="1:15" ht="12.75" customHeight="1">
      <c r="A38" s="53">
        <v>29</v>
      </c>
      <c r="B38" s="28" t="s">
        <v>245</v>
      </c>
      <c r="C38" s="28">
        <v>4140</v>
      </c>
      <c r="D38" s="37">
        <v>4165.7833333333338</v>
      </c>
      <c r="E38" s="37">
        <v>4096.5666666666675</v>
      </c>
      <c r="F38" s="37">
        <v>4053.1333333333341</v>
      </c>
      <c r="G38" s="37">
        <v>3983.9166666666679</v>
      </c>
      <c r="H38" s="37">
        <v>4209.2166666666672</v>
      </c>
      <c r="I38" s="37">
        <v>4278.4333333333325</v>
      </c>
      <c r="J38" s="37">
        <v>4321.8666666666668</v>
      </c>
      <c r="K38" s="28">
        <v>4235</v>
      </c>
      <c r="L38" s="28">
        <v>4122.3500000000004</v>
      </c>
      <c r="M38" s="28">
        <v>3.3771900000000001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799.55</v>
      </c>
      <c r="D39" s="37">
        <v>801.5</v>
      </c>
      <c r="E39" s="37">
        <v>791.1</v>
      </c>
      <c r="F39" s="37">
        <v>782.65</v>
      </c>
      <c r="G39" s="37">
        <v>772.25</v>
      </c>
      <c r="H39" s="37">
        <v>809.95</v>
      </c>
      <c r="I39" s="37">
        <v>820.35000000000014</v>
      </c>
      <c r="J39" s="37">
        <v>828.80000000000007</v>
      </c>
      <c r="K39" s="28">
        <v>811.9</v>
      </c>
      <c r="L39" s="28">
        <v>793.05</v>
      </c>
      <c r="M39" s="28">
        <v>108.02708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3621.1</v>
      </c>
      <c r="D40" s="37">
        <v>3597.6833333333329</v>
      </c>
      <c r="E40" s="37">
        <v>3544.4166666666661</v>
      </c>
      <c r="F40" s="37">
        <v>3467.7333333333331</v>
      </c>
      <c r="G40" s="37">
        <v>3414.4666666666662</v>
      </c>
      <c r="H40" s="37">
        <v>3674.3666666666659</v>
      </c>
      <c r="I40" s="37">
        <v>3727.6333333333332</v>
      </c>
      <c r="J40" s="37">
        <v>3804.3166666666657</v>
      </c>
      <c r="K40" s="28">
        <v>3650.95</v>
      </c>
      <c r="L40" s="28">
        <v>3521</v>
      </c>
      <c r="M40" s="28">
        <v>7.6077399999999997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7110.65</v>
      </c>
      <c r="D41" s="37">
        <v>7165.9000000000005</v>
      </c>
      <c r="E41" s="37">
        <v>7044.7500000000009</v>
      </c>
      <c r="F41" s="37">
        <v>6978.85</v>
      </c>
      <c r="G41" s="37">
        <v>6857.7000000000007</v>
      </c>
      <c r="H41" s="37">
        <v>7231.8000000000011</v>
      </c>
      <c r="I41" s="37">
        <v>7352.9500000000007</v>
      </c>
      <c r="J41" s="37">
        <v>7418.8500000000013</v>
      </c>
      <c r="K41" s="28">
        <v>7287.05</v>
      </c>
      <c r="L41" s="28">
        <v>7100</v>
      </c>
      <c r="M41" s="28">
        <v>8.3985599999999998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16348.1</v>
      </c>
      <c r="D42" s="37">
        <v>16442.933333333334</v>
      </c>
      <c r="E42" s="37">
        <v>16168.866666666669</v>
      </c>
      <c r="F42" s="37">
        <v>15989.633333333335</v>
      </c>
      <c r="G42" s="37">
        <v>15715.566666666669</v>
      </c>
      <c r="H42" s="37">
        <v>16622.166666666668</v>
      </c>
      <c r="I42" s="37">
        <v>16896.233333333334</v>
      </c>
      <c r="J42" s="37">
        <v>17075.466666666667</v>
      </c>
      <c r="K42" s="28">
        <v>16717</v>
      </c>
      <c r="L42" s="28">
        <v>16263.7</v>
      </c>
      <c r="M42" s="28">
        <v>2.8913700000000002</v>
      </c>
      <c r="N42" s="1"/>
      <c r="O42" s="1"/>
    </row>
    <row r="43" spans="1:15" ht="12.75" customHeight="1">
      <c r="A43" s="53">
        <v>34</v>
      </c>
      <c r="B43" s="28" t="s">
        <v>246</v>
      </c>
      <c r="C43" s="28">
        <v>5234.1000000000004</v>
      </c>
      <c r="D43" s="37">
        <v>5233.083333333333</v>
      </c>
      <c r="E43" s="37">
        <v>5176.1666666666661</v>
      </c>
      <c r="F43" s="37">
        <v>5118.2333333333327</v>
      </c>
      <c r="G43" s="37">
        <v>5061.3166666666657</v>
      </c>
      <c r="H43" s="37">
        <v>5291.0166666666664</v>
      </c>
      <c r="I43" s="37">
        <v>5347.9333333333325</v>
      </c>
      <c r="J43" s="37">
        <v>5405.8666666666668</v>
      </c>
      <c r="K43" s="28">
        <v>5290</v>
      </c>
      <c r="L43" s="28">
        <v>5175.1499999999996</v>
      </c>
      <c r="M43" s="28">
        <v>0.15892999999999999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2333.5500000000002</v>
      </c>
      <c r="D44" s="37">
        <v>2322.8666666666668</v>
      </c>
      <c r="E44" s="37">
        <v>2290.7333333333336</v>
      </c>
      <c r="F44" s="37">
        <v>2247.916666666667</v>
      </c>
      <c r="G44" s="37">
        <v>2215.7833333333338</v>
      </c>
      <c r="H44" s="37">
        <v>2365.6833333333334</v>
      </c>
      <c r="I44" s="37">
        <v>2397.8166666666666</v>
      </c>
      <c r="J44" s="37">
        <v>2440.6333333333332</v>
      </c>
      <c r="K44" s="28">
        <v>2355</v>
      </c>
      <c r="L44" s="28">
        <v>2280.0500000000002</v>
      </c>
      <c r="M44" s="28">
        <v>1.4885299999999999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324.25</v>
      </c>
      <c r="D45" s="37">
        <v>324.90000000000003</v>
      </c>
      <c r="E45" s="37">
        <v>319.10000000000008</v>
      </c>
      <c r="F45" s="37">
        <v>313.95000000000005</v>
      </c>
      <c r="G45" s="37">
        <v>308.15000000000009</v>
      </c>
      <c r="H45" s="37">
        <v>330.05000000000007</v>
      </c>
      <c r="I45" s="37">
        <v>335.85</v>
      </c>
      <c r="J45" s="37">
        <v>341.00000000000006</v>
      </c>
      <c r="K45" s="28">
        <v>330.7</v>
      </c>
      <c r="L45" s="28">
        <v>319.75</v>
      </c>
      <c r="M45" s="28">
        <v>89.256739999999994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109.55</v>
      </c>
      <c r="D46" s="37">
        <v>109.98333333333333</v>
      </c>
      <c r="E46" s="37">
        <v>108.06666666666666</v>
      </c>
      <c r="F46" s="37">
        <v>106.58333333333333</v>
      </c>
      <c r="G46" s="37">
        <v>104.66666666666666</v>
      </c>
      <c r="H46" s="37">
        <v>111.46666666666667</v>
      </c>
      <c r="I46" s="37">
        <v>113.38333333333333</v>
      </c>
      <c r="J46" s="37">
        <v>114.86666666666667</v>
      </c>
      <c r="K46" s="28">
        <v>111.9</v>
      </c>
      <c r="L46" s="28">
        <v>108.5</v>
      </c>
      <c r="M46" s="28">
        <v>545.20992000000001</v>
      </c>
      <c r="N46" s="1"/>
      <c r="O46" s="1"/>
    </row>
    <row r="47" spans="1:15" ht="12.75" customHeight="1">
      <c r="A47" s="53">
        <v>38</v>
      </c>
      <c r="B47" s="28" t="s">
        <v>247</v>
      </c>
      <c r="C47" s="28">
        <v>58.45</v>
      </c>
      <c r="D47" s="37">
        <v>58.516666666666673</v>
      </c>
      <c r="E47" s="37">
        <v>57.433333333333344</v>
      </c>
      <c r="F47" s="37">
        <v>56.416666666666671</v>
      </c>
      <c r="G47" s="37">
        <v>55.333333333333343</v>
      </c>
      <c r="H47" s="37">
        <v>59.533333333333346</v>
      </c>
      <c r="I47" s="37">
        <v>60.616666666666674</v>
      </c>
      <c r="J47" s="37">
        <v>61.633333333333347</v>
      </c>
      <c r="K47" s="28">
        <v>59.6</v>
      </c>
      <c r="L47" s="28">
        <v>57.5</v>
      </c>
      <c r="M47" s="28">
        <v>174.08255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1995.65</v>
      </c>
      <c r="D48" s="37">
        <v>2007.2</v>
      </c>
      <c r="E48" s="37">
        <v>1968.5</v>
      </c>
      <c r="F48" s="37">
        <v>1941.35</v>
      </c>
      <c r="G48" s="37">
        <v>1902.6499999999999</v>
      </c>
      <c r="H48" s="37">
        <v>2034.3500000000001</v>
      </c>
      <c r="I48" s="37">
        <v>2073.0500000000002</v>
      </c>
      <c r="J48" s="37">
        <v>2100.2000000000003</v>
      </c>
      <c r="K48" s="28">
        <v>2045.9</v>
      </c>
      <c r="L48" s="28">
        <v>1980.05</v>
      </c>
      <c r="M48" s="28">
        <v>3.5613000000000001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736.8</v>
      </c>
      <c r="D49" s="37">
        <v>739.26666666666677</v>
      </c>
      <c r="E49" s="37">
        <v>732.53333333333353</v>
      </c>
      <c r="F49" s="37">
        <v>728.26666666666677</v>
      </c>
      <c r="G49" s="37">
        <v>721.53333333333353</v>
      </c>
      <c r="H49" s="37">
        <v>743.53333333333353</v>
      </c>
      <c r="I49" s="37">
        <v>750.26666666666688</v>
      </c>
      <c r="J49" s="37">
        <v>754.53333333333353</v>
      </c>
      <c r="K49" s="28">
        <v>746</v>
      </c>
      <c r="L49" s="28">
        <v>735</v>
      </c>
      <c r="M49" s="28">
        <v>1.5916399999999999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207.95</v>
      </c>
      <c r="D50" s="37">
        <v>208.98333333333335</v>
      </c>
      <c r="E50" s="37">
        <v>206.51666666666671</v>
      </c>
      <c r="F50" s="37">
        <v>205.08333333333337</v>
      </c>
      <c r="G50" s="37">
        <v>202.61666666666673</v>
      </c>
      <c r="H50" s="37">
        <v>210.41666666666669</v>
      </c>
      <c r="I50" s="37">
        <v>212.88333333333333</v>
      </c>
      <c r="J50" s="37">
        <v>214.31666666666666</v>
      </c>
      <c r="K50" s="28">
        <v>211.45</v>
      </c>
      <c r="L50" s="28">
        <v>207.55</v>
      </c>
      <c r="M50" s="28">
        <v>38.517420000000001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742.05</v>
      </c>
      <c r="D51" s="37">
        <v>748.18333333333339</v>
      </c>
      <c r="E51" s="37">
        <v>733.36666666666679</v>
      </c>
      <c r="F51" s="37">
        <v>724.68333333333339</v>
      </c>
      <c r="G51" s="37">
        <v>709.86666666666679</v>
      </c>
      <c r="H51" s="37">
        <v>756.86666666666679</v>
      </c>
      <c r="I51" s="37">
        <v>771.68333333333339</v>
      </c>
      <c r="J51" s="37">
        <v>780.36666666666679</v>
      </c>
      <c r="K51" s="28">
        <v>763</v>
      </c>
      <c r="L51" s="28">
        <v>739.5</v>
      </c>
      <c r="M51" s="28">
        <v>5.95479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60.1</v>
      </c>
      <c r="D52" s="37">
        <v>60.283333333333339</v>
      </c>
      <c r="E52" s="37">
        <v>59.51666666666668</v>
      </c>
      <c r="F52" s="37">
        <v>58.933333333333344</v>
      </c>
      <c r="G52" s="37">
        <v>58.166666666666686</v>
      </c>
      <c r="H52" s="37">
        <v>60.866666666666674</v>
      </c>
      <c r="I52" s="37">
        <v>61.63333333333334</v>
      </c>
      <c r="J52" s="37">
        <v>62.216666666666669</v>
      </c>
      <c r="K52" s="28">
        <v>61.05</v>
      </c>
      <c r="L52" s="28">
        <v>59.7</v>
      </c>
      <c r="M52" s="28">
        <v>272.94506000000001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377.05</v>
      </c>
      <c r="D53" s="37">
        <v>379.48333333333335</v>
      </c>
      <c r="E53" s="37">
        <v>374.06666666666672</v>
      </c>
      <c r="F53" s="37">
        <v>371.08333333333337</v>
      </c>
      <c r="G53" s="37">
        <v>365.66666666666674</v>
      </c>
      <c r="H53" s="37">
        <v>382.4666666666667</v>
      </c>
      <c r="I53" s="37">
        <v>387.88333333333333</v>
      </c>
      <c r="J53" s="37">
        <v>390.86666666666667</v>
      </c>
      <c r="K53" s="28">
        <v>384.9</v>
      </c>
      <c r="L53" s="28">
        <v>376.5</v>
      </c>
      <c r="M53" s="28">
        <v>53.291469999999997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721.65</v>
      </c>
      <c r="D54" s="37">
        <v>723.05000000000007</v>
      </c>
      <c r="E54" s="37">
        <v>717.10000000000014</v>
      </c>
      <c r="F54" s="37">
        <v>712.55000000000007</v>
      </c>
      <c r="G54" s="37">
        <v>706.60000000000014</v>
      </c>
      <c r="H54" s="37">
        <v>727.60000000000014</v>
      </c>
      <c r="I54" s="37">
        <v>733.55000000000018</v>
      </c>
      <c r="J54" s="37">
        <v>738.10000000000014</v>
      </c>
      <c r="K54" s="28">
        <v>729</v>
      </c>
      <c r="L54" s="28">
        <v>718.5</v>
      </c>
      <c r="M54" s="28">
        <v>36.515779999999999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392.7</v>
      </c>
      <c r="D55" s="37">
        <v>390.58333333333331</v>
      </c>
      <c r="E55" s="37">
        <v>386.81666666666661</v>
      </c>
      <c r="F55" s="37">
        <v>380.93333333333328</v>
      </c>
      <c r="G55" s="37">
        <v>377.16666666666657</v>
      </c>
      <c r="H55" s="37">
        <v>396.46666666666664</v>
      </c>
      <c r="I55" s="37">
        <v>400.23333333333341</v>
      </c>
      <c r="J55" s="37">
        <v>406.11666666666667</v>
      </c>
      <c r="K55" s="28">
        <v>394.35</v>
      </c>
      <c r="L55" s="28">
        <v>384.7</v>
      </c>
      <c r="M55" s="28">
        <v>46.929279999999999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16585.55</v>
      </c>
      <c r="D56" s="37">
        <v>16669.283333333336</v>
      </c>
      <c r="E56" s="37">
        <v>16465.316666666673</v>
      </c>
      <c r="F56" s="37">
        <v>16345.083333333336</v>
      </c>
      <c r="G56" s="37">
        <v>16141.116666666672</v>
      </c>
      <c r="H56" s="37">
        <v>16789.516666666674</v>
      </c>
      <c r="I56" s="37">
        <v>16993.483333333341</v>
      </c>
      <c r="J56" s="37">
        <v>17113.716666666674</v>
      </c>
      <c r="K56" s="28">
        <v>16873.25</v>
      </c>
      <c r="L56" s="28">
        <v>16549.05</v>
      </c>
      <c r="M56" s="28">
        <v>0.22184999999999999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3562.4</v>
      </c>
      <c r="D57" s="37">
        <v>3589.7999999999997</v>
      </c>
      <c r="E57" s="37">
        <v>3527.5999999999995</v>
      </c>
      <c r="F57" s="37">
        <v>3492.7999999999997</v>
      </c>
      <c r="G57" s="37">
        <v>3430.5999999999995</v>
      </c>
      <c r="H57" s="37">
        <v>3624.5999999999995</v>
      </c>
      <c r="I57" s="37">
        <v>3686.7999999999993</v>
      </c>
      <c r="J57" s="37">
        <v>3721.5999999999995</v>
      </c>
      <c r="K57" s="28">
        <v>3652</v>
      </c>
      <c r="L57" s="28">
        <v>3555</v>
      </c>
      <c r="M57" s="28">
        <v>2.0397500000000002</v>
      </c>
      <c r="N57" s="1"/>
      <c r="O57" s="1"/>
    </row>
    <row r="58" spans="1:15" ht="12.75" customHeight="1">
      <c r="A58" s="53">
        <v>49</v>
      </c>
      <c r="B58" s="28" t="s">
        <v>82</v>
      </c>
      <c r="C58" s="28">
        <v>407.7</v>
      </c>
      <c r="D58" s="37">
        <v>411.75</v>
      </c>
      <c r="E58" s="37">
        <v>402.95</v>
      </c>
      <c r="F58" s="37">
        <v>398.2</v>
      </c>
      <c r="G58" s="37">
        <v>389.4</v>
      </c>
      <c r="H58" s="37">
        <v>416.5</v>
      </c>
      <c r="I58" s="37">
        <v>425.29999999999995</v>
      </c>
      <c r="J58" s="37">
        <v>430.05</v>
      </c>
      <c r="K58" s="28">
        <v>420.55</v>
      </c>
      <c r="L58" s="28">
        <v>407</v>
      </c>
      <c r="M58" s="28">
        <v>34.2761</v>
      </c>
      <c r="N58" s="1"/>
      <c r="O58" s="1"/>
    </row>
    <row r="59" spans="1:15" ht="12.75" customHeight="1">
      <c r="A59" s="53">
        <v>50</v>
      </c>
      <c r="B59" s="28" t="s">
        <v>83</v>
      </c>
      <c r="C59" s="28">
        <v>264.89999999999998</v>
      </c>
      <c r="D59" s="37">
        <v>267.26666666666671</v>
      </c>
      <c r="E59" s="37">
        <v>261.73333333333341</v>
      </c>
      <c r="F59" s="37">
        <v>258.56666666666672</v>
      </c>
      <c r="G59" s="37">
        <v>253.03333333333342</v>
      </c>
      <c r="H59" s="37">
        <v>270.43333333333339</v>
      </c>
      <c r="I59" s="37">
        <v>275.9666666666667</v>
      </c>
      <c r="J59" s="37">
        <v>279.13333333333338</v>
      </c>
      <c r="K59" s="28">
        <v>272.8</v>
      </c>
      <c r="L59" s="28">
        <v>264.10000000000002</v>
      </c>
      <c r="M59" s="28">
        <v>167.75296</v>
      </c>
      <c r="N59" s="1"/>
      <c r="O59" s="1"/>
    </row>
    <row r="60" spans="1:15" ht="12.75" customHeight="1">
      <c r="A60" s="53">
        <v>51</v>
      </c>
      <c r="B60" s="28" t="s">
        <v>250</v>
      </c>
      <c r="C60" s="28">
        <v>122.55</v>
      </c>
      <c r="D60" s="37">
        <v>123.01666666666667</v>
      </c>
      <c r="E60" s="37">
        <v>121.83333333333333</v>
      </c>
      <c r="F60" s="37">
        <v>121.11666666666666</v>
      </c>
      <c r="G60" s="37">
        <v>119.93333333333332</v>
      </c>
      <c r="H60" s="37">
        <v>123.73333333333333</v>
      </c>
      <c r="I60" s="37">
        <v>124.91666666666667</v>
      </c>
      <c r="J60" s="37">
        <v>125.63333333333334</v>
      </c>
      <c r="K60" s="28">
        <v>124.2</v>
      </c>
      <c r="L60" s="28">
        <v>122.3</v>
      </c>
      <c r="M60" s="28">
        <v>5.3931199999999997</v>
      </c>
      <c r="N60" s="1"/>
      <c r="O60" s="1"/>
    </row>
    <row r="61" spans="1:15" ht="12.75" customHeight="1">
      <c r="A61" s="53">
        <v>52</v>
      </c>
      <c r="B61" s="28" t="s">
        <v>84</v>
      </c>
      <c r="C61" s="28">
        <v>642.75</v>
      </c>
      <c r="D61" s="37">
        <v>639.41666666666663</v>
      </c>
      <c r="E61" s="37">
        <v>633.33333333333326</v>
      </c>
      <c r="F61" s="37">
        <v>623.91666666666663</v>
      </c>
      <c r="G61" s="37">
        <v>617.83333333333326</v>
      </c>
      <c r="H61" s="37">
        <v>648.83333333333326</v>
      </c>
      <c r="I61" s="37">
        <v>654.91666666666652</v>
      </c>
      <c r="J61" s="37">
        <v>664.33333333333326</v>
      </c>
      <c r="K61" s="28">
        <v>645.5</v>
      </c>
      <c r="L61" s="28">
        <v>630</v>
      </c>
      <c r="M61" s="28">
        <v>22.71472</v>
      </c>
      <c r="N61" s="1"/>
      <c r="O61" s="1"/>
    </row>
    <row r="62" spans="1:15" ht="12.75" customHeight="1">
      <c r="A62" s="53">
        <v>53</v>
      </c>
      <c r="B62" s="28" t="s">
        <v>85</v>
      </c>
      <c r="C62" s="28">
        <v>952.75</v>
      </c>
      <c r="D62" s="37">
        <v>951.43333333333339</v>
      </c>
      <c r="E62" s="37">
        <v>945.86666666666679</v>
      </c>
      <c r="F62" s="37">
        <v>938.98333333333335</v>
      </c>
      <c r="G62" s="37">
        <v>933.41666666666674</v>
      </c>
      <c r="H62" s="37">
        <v>958.31666666666683</v>
      </c>
      <c r="I62" s="37">
        <v>963.88333333333344</v>
      </c>
      <c r="J62" s="37">
        <v>970.76666666666688</v>
      </c>
      <c r="K62" s="28">
        <v>957</v>
      </c>
      <c r="L62" s="28">
        <v>944.55</v>
      </c>
      <c r="M62" s="28">
        <v>11.16446</v>
      </c>
      <c r="N62" s="1"/>
      <c r="O62" s="1"/>
    </row>
    <row r="63" spans="1:15" ht="12.75" customHeight="1">
      <c r="A63" s="53">
        <v>54</v>
      </c>
      <c r="B63" s="28" t="s">
        <v>92</v>
      </c>
      <c r="C63" s="28">
        <v>144.69999999999999</v>
      </c>
      <c r="D63" s="37">
        <v>145.66666666666666</v>
      </c>
      <c r="E63" s="37">
        <v>143.33333333333331</v>
      </c>
      <c r="F63" s="37">
        <v>141.96666666666667</v>
      </c>
      <c r="G63" s="37">
        <v>139.63333333333333</v>
      </c>
      <c r="H63" s="37">
        <v>147.0333333333333</v>
      </c>
      <c r="I63" s="37">
        <v>149.36666666666662</v>
      </c>
      <c r="J63" s="37">
        <v>150.73333333333329</v>
      </c>
      <c r="K63" s="28">
        <v>148</v>
      </c>
      <c r="L63" s="28">
        <v>144.30000000000001</v>
      </c>
      <c r="M63" s="28">
        <v>30.737349999999999</v>
      </c>
      <c r="N63" s="1"/>
      <c r="O63" s="1"/>
    </row>
    <row r="64" spans="1:15" ht="12.75" customHeight="1">
      <c r="A64" s="53">
        <v>55</v>
      </c>
      <c r="B64" s="28" t="s">
        <v>86</v>
      </c>
      <c r="C64" s="28">
        <v>161.30000000000001</v>
      </c>
      <c r="D64" s="37">
        <v>162.01666666666668</v>
      </c>
      <c r="E64" s="37">
        <v>159.88333333333335</v>
      </c>
      <c r="F64" s="37">
        <v>158.46666666666667</v>
      </c>
      <c r="G64" s="37">
        <v>156.33333333333334</v>
      </c>
      <c r="H64" s="37">
        <v>163.43333333333337</v>
      </c>
      <c r="I64" s="37">
        <v>165.56666666666669</v>
      </c>
      <c r="J64" s="37">
        <v>166.98333333333338</v>
      </c>
      <c r="K64" s="28">
        <v>164.15</v>
      </c>
      <c r="L64" s="28">
        <v>160.6</v>
      </c>
      <c r="M64" s="28">
        <v>46.548850000000002</v>
      </c>
      <c r="N64" s="1"/>
      <c r="O64" s="1"/>
    </row>
    <row r="65" spans="1:15" ht="12.75" customHeight="1">
      <c r="A65" s="53">
        <v>56</v>
      </c>
      <c r="B65" s="28" t="s">
        <v>88</v>
      </c>
      <c r="C65" s="28">
        <v>4678.5</v>
      </c>
      <c r="D65" s="37">
        <v>4726.8499999999995</v>
      </c>
      <c r="E65" s="37">
        <v>4611.6999999999989</v>
      </c>
      <c r="F65" s="37">
        <v>4544.8999999999996</v>
      </c>
      <c r="G65" s="37">
        <v>4429.7499999999991</v>
      </c>
      <c r="H65" s="37">
        <v>4793.6499999999987</v>
      </c>
      <c r="I65" s="37">
        <v>4908.7999999999984</v>
      </c>
      <c r="J65" s="37">
        <v>4975.5999999999985</v>
      </c>
      <c r="K65" s="28">
        <v>4842</v>
      </c>
      <c r="L65" s="28">
        <v>4660.05</v>
      </c>
      <c r="M65" s="28">
        <v>3.4756900000000002</v>
      </c>
      <c r="N65" s="1"/>
      <c r="O65" s="1"/>
    </row>
    <row r="66" spans="1:15" ht="12.75" customHeight="1">
      <c r="A66" s="53">
        <v>57</v>
      </c>
      <c r="B66" s="28" t="s">
        <v>89</v>
      </c>
      <c r="C66" s="28">
        <v>1470.35</v>
      </c>
      <c r="D66" s="37">
        <v>1463.0333333333335</v>
      </c>
      <c r="E66" s="37">
        <v>1452.3166666666671</v>
      </c>
      <c r="F66" s="37">
        <v>1434.2833333333335</v>
      </c>
      <c r="G66" s="37">
        <v>1423.5666666666671</v>
      </c>
      <c r="H66" s="37">
        <v>1481.0666666666671</v>
      </c>
      <c r="I66" s="37">
        <v>1491.7833333333338</v>
      </c>
      <c r="J66" s="37">
        <v>1509.8166666666671</v>
      </c>
      <c r="K66" s="28">
        <v>1473.75</v>
      </c>
      <c r="L66" s="28">
        <v>1445</v>
      </c>
      <c r="M66" s="28">
        <v>3.86232</v>
      </c>
      <c r="N66" s="1"/>
      <c r="O66" s="1"/>
    </row>
    <row r="67" spans="1:15" ht="12.75" customHeight="1">
      <c r="A67" s="53">
        <v>58</v>
      </c>
      <c r="B67" s="28" t="s">
        <v>90</v>
      </c>
      <c r="C67" s="28">
        <v>660.95</v>
      </c>
      <c r="D67" s="37">
        <v>660.2166666666667</v>
      </c>
      <c r="E67" s="37">
        <v>656.23333333333335</v>
      </c>
      <c r="F67" s="37">
        <v>651.51666666666665</v>
      </c>
      <c r="G67" s="37">
        <v>647.5333333333333</v>
      </c>
      <c r="H67" s="37">
        <v>664.93333333333339</v>
      </c>
      <c r="I67" s="37">
        <v>668.91666666666674</v>
      </c>
      <c r="J67" s="37">
        <v>673.63333333333344</v>
      </c>
      <c r="K67" s="28">
        <v>664.2</v>
      </c>
      <c r="L67" s="28">
        <v>655.5</v>
      </c>
      <c r="M67" s="28">
        <v>8.1800599999999992</v>
      </c>
      <c r="N67" s="1"/>
      <c r="O67" s="1"/>
    </row>
    <row r="68" spans="1:15" ht="12.75" customHeight="1">
      <c r="A68" s="53">
        <v>59</v>
      </c>
      <c r="B68" s="28" t="s">
        <v>91</v>
      </c>
      <c r="C68" s="28">
        <v>820.55</v>
      </c>
      <c r="D68" s="37">
        <v>812.51666666666677</v>
      </c>
      <c r="E68" s="37">
        <v>793.03333333333353</v>
      </c>
      <c r="F68" s="37">
        <v>765.51666666666677</v>
      </c>
      <c r="G68" s="37">
        <v>746.03333333333353</v>
      </c>
      <c r="H68" s="37">
        <v>840.03333333333353</v>
      </c>
      <c r="I68" s="37">
        <v>859.51666666666688</v>
      </c>
      <c r="J68" s="37">
        <v>887.03333333333353</v>
      </c>
      <c r="K68" s="28">
        <v>832</v>
      </c>
      <c r="L68" s="28">
        <v>785</v>
      </c>
      <c r="M68" s="28">
        <v>8.03416</v>
      </c>
      <c r="N68" s="1"/>
      <c r="O68" s="1"/>
    </row>
    <row r="69" spans="1:15" ht="12.75" customHeight="1">
      <c r="A69" s="53">
        <v>60</v>
      </c>
      <c r="B69" s="28" t="s">
        <v>251</v>
      </c>
      <c r="C69" s="28">
        <v>411.65</v>
      </c>
      <c r="D69" s="37">
        <v>410.45</v>
      </c>
      <c r="E69" s="37">
        <v>406.9</v>
      </c>
      <c r="F69" s="37">
        <v>402.15</v>
      </c>
      <c r="G69" s="37">
        <v>398.59999999999997</v>
      </c>
      <c r="H69" s="37">
        <v>415.2</v>
      </c>
      <c r="I69" s="37">
        <v>418.75000000000006</v>
      </c>
      <c r="J69" s="37">
        <v>423.5</v>
      </c>
      <c r="K69" s="28">
        <v>414</v>
      </c>
      <c r="L69" s="28">
        <v>405.7</v>
      </c>
      <c r="M69" s="28">
        <v>16.573869999999999</v>
      </c>
      <c r="N69" s="1"/>
      <c r="O69" s="1"/>
    </row>
    <row r="70" spans="1:15" ht="12.75" customHeight="1">
      <c r="A70" s="53">
        <v>61</v>
      </c>
      <c r="B70" s="28" t="s">
        <v>93</v>
      </c>
      <c r="C70" s="28">
        <v>926.6</v>
      </c>
      <c r="D70" s="37">
        <v>933.80000000000007</v>
      </c>
      <c r="E70" s="37">
        <v>915.00000000000011</v>
      </c>
      <c r="F70" s="37">
        <v>903.40000000000009</v>
      </c>
      <c r="G70" s="37">
        <v>884.60000000000014</v>
      </c>
      <c r="H70" s="37">
        <v>945.40000000000009</v>
      </c>
      <c r="I70" s="37">
        <v>964.2</v>
      </c>
      <c r="J70" s="37">
        <v>975.80000000000007</v>
      </c>
      <c r="K70" s="28">
        <v>952.6</v>
      </c>
      <c r="L70" s="28">
        <v>922.2</v>
      </c>
      <c r="M70" s="28">
        <v>3.5929099999999998</v>
      </c>
      <c r="N70" s="1"/>
      <c r="O70" s="1"/>
    </row>
    <row r="71" spans="1:15" ht="12.75" customHeight="1">
      <c r="A71" s="53">
        <v>62</v>
      </c>
      <c r="B71" s="28" t="s">
        <v>98</v>
      </c>
      <c r="C71" s="28">
        <v>403.25</v>
      </c>
      <c r="D71" s="37">
        <v>403.91666666666669</v>
      </c>
      <c r="E71" s="37">
        <v>398.08333333333337</v>
      </c>
      <c r="F71" s="37">
        <v>392.91666666666669</v>
      </c>
      <c r="G71" s="37">
        <v>387.08333333333337</v>
      </c>
      <c r="H71" s="37">
        <v>409.08333333333337</v>
      </c>
      <c r="I71" s="37">
        <v>414.91666666666674</v>
      </c>
      <c r="J71" s="37">
        <v>420.08333333333337</v>
      </c>
      <c r="K71" s="28">
        <v>409.75</v>
      </c>
      <c r="L71" s="28">
        <v>398.75</v>
      </c>
      <c r="M71" s="28">
        <v>82.730019999999996</v>
      </c>
      <c r="N71" s="1"/>
      <c r="O71" s="1"/>
    </row>
    <row r="72" spans="1:15" ht="12.75" customHeight="1">
      <c r="A72" s="53">
        <v>63</v>
      </c>
      <c r="B72" s="28" t="s">
        <v>94</v>
      </c>
      <c r="C72" s="28">
        <v>556.45000000000005</v>
      </c>
      <c r="D72" s="37">
        <v>554.76666666666677</v>
      </c>
      <c r="E72" s="37">
        <v>550.33333333333348</v>
      </c>
      <c r="F72" s="37">
        <v>544.2166666666667</v>
      </c>
      <c r="G72" s="37">
        <v>539.78333333333342</v>
      </c>
      <c r="H72" s="37">
        <v>560.88333333333355</v>
      </c>
      <c r="I72" s="37">
        <v>565.31666666666672</v>
      </c>
      <c r="J72" s="37">
        <v>571.43333333333362</v>
      </c>
      <c r="K72" s="28">
        <v>559.20000000000005</v>
      </c>
      <c r="L72" s="28">
        <v>548.65</v>
      </c>
      <c r="M72" s="28">
        <v>17.98123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1941.7</v>
      </c>
      <c r="D73" s="37">
        <v>1939.6000000000001</v>
      </c>
      <c r="E73" s="37">
        <v>1908.5000000000002</v>
      </c>
      <c r="F73" s="37">
        <v>1875.3000000000002</v>
      </c>
      <c r="G73" s="37">
        <v>1844.2000000000003</v>
      </c>
      <c r="H73" s="37">
        <v>1972.8000000000002</v>
      </c>
      <c r="I73" s="37">
        <v>2003.9</v>
      </c>
      <c r="J73" s="37">
        <v>2037.1000000000001</v>
      </c>
      <c r="K73" s="28">
        <v>1970.7</v>
      </c>
      <c r="L73" s="28">
        <v>1906.4</v>
      </c>
      <c r="M73" s="28">
        <v>4.4239699999999997</v>
      </c>
      <c r="N73" s="1"/>
      <c r="O73" s="1"/>
    </row>
    <row r="74" spans="1:15" ht="12.75" customHeight="1">
      <c r="A74" s="53">
        <v>65</v>
      </c>
      <c r="B74" s="28" t="s">
        <v>95</v>
      </c>
      <c r="C74" s="28">
        <v>2338.75</v>
      </c>
      <c r="D74" s="37">
        <v>2344.85</v>
      </c>
      <c r="E74" s="37">
        <v>2316.2999999999997</v>
      </c>
      <c r="F74" s="37">
        <v>2293.85</v>
      </c>
      <c r="G74" s="37">
        <v>2265.2999999999997</v>
      </c>
      <c r="H74" s="37">
        <v>2367.2999999999997</v>
      </c>
      <c r="I74" s="37">
        <v>2395.85</v>
      </c>
      <c r="J74" s="37">
        <v>2418.2999999999997</v>
      </c>
      <c r="K74" s="28">
        <v>2373.4</v>
      </c>
      <c r="L74" s="28">
        <v>2322.4</v>
      </c>
      <c r="M74" s="28">
        <v>3.9319600000000001</v>
      </c>
      <c r="N74" s="1"/>
      <c r="O74" s="1"/>
    </row>
    <row r="75" spans="1:15" ht="12.75" customHeight="1">
      <c r="A75" s="53">
        <v>66</v>
      </c>
      <c r="B75" s="28" t="s">
        <v>253</v>
      </c>
      <c r="C75" s="28">
        <v>153.30000000000001</v>
      </c>
      <c r="D75" s="37">
        <v>147.33333333333334</v>
      </c>
      <c r="E75" s="37">
        <v>137.9666666666667</v>
      </c>
      <c r="F75" s="37">
        <v>122.63333333333335</v>
      </c>
      <c r="G75" s="37">
        <v>113.26666666666671</v>
      </c>
      <c r="H75" s="37">
        <v>162.66666666666669</v>
      </c>
      <c r="I75" s="37">
        <v>172.0333333333333</v>
      </c>
      <c r="J75" s="37">
        <v>187.36666666666667</v>
      </c>
      <c r="K75" s="28">
        <v>156.69999999999999</v>
      </c>
      <c r="L75" s="28">
        <v>132</v>
      </c>
      <c r="M75" s="28">
        <v>1059.3307500000001</v>
      </c>
      <c r="N75" s="1"/>
      <c r="O75" s="1"/>
    </row>
    <row r="76" spans="1:15" ht="12.75" customHeight="1">
      <c r="A76" s="53">
        <v>67</v>
      </c>
      <c r="B76" s="28" t="s">
        <v>96</v>
      </c>
      <c r="C76" s="28">
        <v>4262.45</v>
      </c>
      <c r="D76" s="37">
        <v>4246.4833333333336</v>
      </c>
      <c r="E76" s="37">
        <v>4218.9666666666672</v>
      </c>
      <c r="F76" s="37">
        <v>4175.4833333333336</v>
      </c>
      <c r="G76" s="37">
        <v>4147.9666666666672</v>
      </c>
      <c r="H76" s="37">
        <v>4289.9666666666672</v>
      </c>
      <c r="I76" s="37">
        <v>4317.4833333333336</v>
      </c>
      <c r="J76" s="37">
        <v>4360.9666666666672</v>
      </c>
      <c r="K76" s="28">
        <v>4274</v>
      </c>
      <c r="L76" s="28">
        <v>4203</v>
      </c>
      <c r="M76" s="28">
        <v>5.0498900000000004</v>
      </c>
      <c r="N76" s="1"/>
      <c r="O76" s="1"/>
    </row>
    <row r="77" spans="1:15" ht="12.75" customHeight="1">
      <c r="A77" s="53">
        <v>68</v>
      </c>
      <c r="B77" s="28" t="s">
        <v>254</v>
      </c>
      <c r="C77" s="28">
        <v>4525.05</v>
      </c>
      <c r="D77" s="37">
        <v>4561.3499999999995</v>
      </c>
      <c r="E77" s="37">
        <v>4463.6999999999989</v>
      </c>
      <c r="F77" s="37">
        <v>4402.3499999999995</v>
      </c>
      <c r="G77" s="37">
        <v>4304.6999999999989</v>
      </c>
      <c r="H77" s="37">
        <v>4622.6999999999989</v>
      </c>
      <c r="I77" s="37">
        <v>4720.3499999999985</v>
      </c>
      <c r="J77" s="37">
        <v>4781.6999999999989</v>
      </c>
      <c r="K77" s="28">
        <v>4659</v>
      </c>
      <c r="L77" s="28">
        <v>4500</v>
      </c>
      <c r="M77" s="28">
        <v>2.7502800000000001</v>
      </c>
      <c r="N77" s="1"/>
      <c r="O77" s="1"/>
    </row>
    <row r="78" spans="1:15" ht="12.75" customHeight="1">
      <c r="A78" s="53">
        <v>69</v>
      </c>
      <c r="B78" s="28" t="s">
        <v>144</v>
      </c>
      <c r="C78" s="28">
        <v>3101.25</v>
      </c>
      <c r="D78" s="37">
        <v>3138.3333333333335</v>
      </c>
      <c r="E78" s="37">
        <v>3042.916666666667</v>
      </c>
      <c r="F78" s="37">
        <v>2984.5833333333335</v>
      </c>
      <c r="G78" s="37">
        <v>2889.166666666667</v>
      </c>
      <c r="H78" s="37">
        <v>3196.666666666667</v>
      </c>
      <c r="I78" s="37">
        <v>3292.0833333333339</v>
      </c>
      <c r="J78" s="37">
        <v>3350.416666666667</v>
      </c>
      <c r="K78" s="28">
        <v>3233.75</v>
      </c>
      <c r="L78" s="28">
        <v>3080</v>
      </c>
      <c r="M78" s="28">
        <v>1.7420599999999999</v>
      </c>
      <c r="N78" s="1"/>
      <c r="O78" s="1"/>
    </row>
    <row r="79" spans="1:15" ht="12.75" customHeight="1">
      <c r="A79" s="53">
        <v>70</v>
      </c>
      <c r="B79" s="28" t="s">
        <v>99</v>
      </c>
      <c r="C79" s="28">
        <v>4374.6499999999996</v>
      </c>
      <c r="D79" s="37">
        <v>4390.5333333333328</v>
      </c>
      <c r="E79" s="37">
        <v>4344.1166666666659</v>
      </c>
      <c r="F79" s="37">
        <v>4313.583333333333</v>
      </c>
      <c r="G79" s="37">
        <v>4267.1666666666661</v>
      </c>
      <c r="H79" s="37">
        <v>4421.0666666666657</v>
      </c>
      <c r="I79" s="37">
        <v>4467.4833333333336</v>
      </c>
      <c r="J79" s="37">
        <v>4498.0166666666655</v>
      </c>
      <c r="K79" s="28">
        <v>4436.95</v>
      </c>
      <c r="L79" s="28">
        <v>4360</v>
      </c>
      <c r="M79" s="28">
        <v>2.2153700000000001</v>
      </c>
      <c r="N79" s="1"/>
      <c r="O79" s="1"/>
    </row>
    <row r="80" spans="1:15" ht="12.75" customHeight="1">
      <c r="A80" s="53">
        <v>71</v>
      </c>
      <c r="B80" s="28" t="s">
        <v>100</v>
      </c>
      <c r="C80" s="28">
        <v>2670.85</v>
      </c>
      <c r="D80" s="37">
        <v>2673.5666666666666</v>
      </c>
      <c r="E80" s="37">
        <v>2637.2833333333333</v>
      </c>
      <c r="F80" s="37">
        <v>2603.7166666666667</v>
      </c>
      <c r="G80" s="37">
        <v>2567.4333333333334</v>
      </c>
      <c r="H80" s="37">
        <v>2707.1333333333332</v>
      </c>
      <c r="I80" s="37">
        <v>2743.4166666666661</v>
      </c>
      <c r="J80" s="37">
        <v>2776.9833333333331</v>
      </c>
      <c r="K80" s="28">
        <v>2709.85</v>
      </c>
      <c r="L80" s="28">
        <v>2640</v>
      </c>
      <c r="M80" s="28">
        <v>6.6462500000000002</v>
      </c>
      <c r="N80" s="1"/>
      <c r="O80" s="1"/>
    </row>
    <row r="81" spans="1:15" ht="12.75" customHeight="1">
      <c r="A81" s="53">
        <v>72</v>
      </c>
      <c r="B81" s="28" t="s">
        <v>255</v>
      </c>
      <c r="C81" s="28">
        <v>497.8</v>
      </c>
      <c r="D81" s="37">
        <v>502.15000000000003</v>
      </c>
      <c r="E81" s="37">
        <v>491.15000000000009</v>
      </c>
      <c r="F81" s="37">
        <v>484.50000000000006</v>
      </c>
      <c r="G81" s="37">
        <v>473.50000000000011</v>
      </c>
      <c r="H81" s="37">
        <v>508.80000000000007</v>
      </c>
      <c r="I81" s="37">
        <v>519.79999999999995</v>
      </c>
      <c r="J81" s="37">
        <v>526.45000000000005</v>
      </c>
      <c r="K81" s="28">
        <v>513.15</v>
      </c>
      <c r="L81" s="28">
        <v>495.5</v>
      </c>
      <c r="M81" s="28">
        <v>4.0288899999999996</v>
      </c>
      <c r="N81" s="1"/>
      <c r="O81" s="1"/>
    </row>
    <row r="82" spans="1:15" ht="12.75" customHeight="1">
      <c r="A82" s="53">
        <v>73</v>
      </c>
      <c r="B82" s="28" t="s">
        <v>256</v>
      </c>
      <c r="C82" s="28">
        <v>1594.25</v>
      </c>
      <c r="D82" s="37">
        <v>1605.9166666666667</v>
      </c>
      <c r="E82" s="37">
        <v>1574.3333333333335</v>
      </c>
      <c r="F82" s="37">
        <v>1554.4166666666667</v>
      </c>
      <c r="G82" s="37">
        <v>1522.8333333333335</v>
      </c>
      <c r="H82" s="37">
        <v>1625.8333333333335</v>
      </c>
      <c r="I82" s="37">
        <v>1657.416666666667</v>
      </c>
      <c r="J82" s="37">
        <v>1677.3333333333335</v>
      </c>
      <c r="K82" s="28">
        <v>1637.5</v>
      </c>
      <c r="L82" s="28">
        <v>1586</v>
      </c>
      <c r="M82" s="28">
        <v>0.28689999999999999</v>
      </c>
      <c r="N82" s="1"/>
      <c r="O82" s="1"/>
    </row>
    <row r="83" spans="1:15" ht="12.75" customHeight="1">
      <c r="A83" s="53">
        <v>74</v>
      </c>
      <c r="B83" s="28" t="s">
        <v>101</v>
      </c>
      <c r="C83" s="28">
        <v>1858.95</v>
      </c>
      <c r="D83" s="37">
        <v>1864.5</v>
      </c>
      <c r="E83" s="37">
        <v>1846.9</v>
      </c>
      <c r="F83" s="37">
        <v>1834.8500000000001</v>
      </c>
      <c r="G83" s="37">
        <v>1817.2500000000002</v>
      </c>
      <c r="H83" s="37">
        <v>1876.55</v>
      </c>
      <c r="I83" s="37">
        <v>1894.1499999999999</v>
      </c>
      <c r="J83" s="37">
        <v>1906.1999999999998</v>
      </c>
      <c r="K83" s="28">
        <v>1882.1</v>
      </c>
      <c r="L83" s="28">
        <v>1852.45</v>
      </c>
      <c r="M83" s="28">
        <v>9.1895100000000003</v>
      </c>
      <c r="N83" s="1"/>
      <c r="O83" s="1"/>
    </row>
    <row r="84" spans="1:15" ht="12.75" customHeight="1">
      <c r="A84" s="53">
        <v>75</v>
      </c>
      <c r="B84" s="28" t="s">
        <v>102</v>
      </c>
      <c r="C84" s="28">
        <v>173.55</v>
      </c>
      <c r="D84" s="37">
        <v>174.33333333333334</v>
      </c>
      <c r="E84" s="37">
        <v>172.31666666666669</v>
      </c>
      <c r="F84" s="37">
        <v>171.08333333333334</v>
      </c>
      <c r="G84" s="37">
        <v>169.06666666666669</v>
      </c>
      <c r="H84" s="37">
        <v>175.56666666666669</v>
      </c>
      <c r="I84" s="37">
        <v>177.58333333333334</v>
      </c>
      <c r="J84" s="37">
        <v>178.81666666666669</v>
      </c>
      <c r="K84" s="28">
        <v>176.35</v>
      </c>
      <c r="L84" s="28">
        <v>173.1</v>
      </c>
      <c r="M84" s="28">
        <v>15.37584</v>
      </c>
      <c r="N84" s="1"/>
      <c r="O84" s="1"/>
    </row>
    <row r="85" spans="1:15" ht="12.75" customHeight="1">
      <c r="A85" s="53">
        <v>76</v>
      </c>
      <c r="B85" s="28" t="s">
        <v>103</v>
      </c>
      <c r="C85" s="28">
        <v>101</v>
      </c>
      <c r="D85" s="37">
        <v>101.23333333333333</v>
      </c>
      <c r="E85" s="37">
        <v>100.56666666666666</v>
      </c>
      <c r="F85" s="37">
        <v>100.13333333333333</v>
      </c>
      <c r="G85" s="37">
        <v>99.466666666666654</v>
      </c>
      <c r="H85" s="37">
        <v>101.66666666666667</v>
      </c>
      <c r="I85" s="37">
        <v>102.33333333333333</v>
      </c>
      <c r="J85" s="37">
        <v>102.76666666666668</v>
      </c>
      <c r="K85" s="28">
        <v>101.9</v>
      </c>
      <c r="L85" s="28">
        <v>100.8</v>
      </c>
      <c r="M85" s="28">
        <v>102.6935</v>
      </c>
      <c r="N85" s="1"/>
      <c r="O85" s="1"/>
    </row>
    <row r="86" spans="1:15" ht="12.75" customHeight="1">
      <c r="A86" s="53">
        <v>77</v>
      </c>
      <c r="B86" s="28" t="s">
        <v>257</v>
      </c>
      <c r="C86" s="28">
        <v>268.5</v>
      </c>
      <c r="D86" s="37">
        <v>271.33333333333331</v>
      </c>
      <c r="E86" s="37">
        <v>265.16666666666663</v>
      </c>
      <c r="F86" s="37">
        <v>261.83333333333331</v>
      </c>
      <c r="G86" s="37">
        <v>255.66666666666663</v>
      </c>
      <c r="H86" s="37">
        <v>274.66666666666663</v>
      </c>
      <c r="I86" s="37">
        <v>280.83333333333326</v>
      </c>
      <c r="J86" s="37">
        <v>284.16666666666663</v>
      </c>
      <c r="K86" s="28">
        <v>277.5</v>
      </c>
      <c r="L86" s="28">
        <v>268</v>
      </c>
      <c r="M86" s="28">
        <v>11.190009999999999</v>
      </c>
      <c r="N86" s="1"/>
      <c r="O86" s="1"/>
    </row>
    <row r="87" spans="1:15" ht="12.75" customHeight="1">
      <c r="A87" s="53">
        <v>78</v>
      </c>
      <c r="B87" s="28" t="s">
        <v>104</v>
      </c>
      <c r="C87" s="28">
        <v>147.4</v>
      </c>
      <c r="D87" s="37">
        <v>147.23333333333335</v>
      </c>
      <c r="E87" s="37">
        <v>145.16666666666669</v>
      </c>
      <c r="F87" s="37">
        <v>142.93333333333334</v>
      </c>
      <c r="G87" s="37">
        <v>140.86666666666667</v>
      </c>
      <c r="H87" s="37">
        <v>149.4666666666667</v>
      </c>
      <c r="I87" s="37">
        <v>151.53333333333336</v>
      </c>
      <c r="J87" s="37">
        <v>153.76666666666671</v>
      </c>
      <c r="K87" s="28">
        <v>149.30000000000001</v>
      </c>
      <c r="L87" s="28">
        <v>145</v>
      </c>
      <c r="M87" s="28">
        <v>160.96878000000001</v>
      </c>
      <c r="N87" s="1"/>
      <c r="O87" s="1"/>
    </row>
    <row r="88" spans="1:15" ht="12.75" customHeight="1">
      <c r="A88" s="53">
        <v>79</v>
      </c>
      <c r="B88" s="28" t="s">
        <v>107</v>
      </c>
      <c r="C88" s="28">
        <v>44.15</v>
      </c>
      <c r="D88" s="37">
        <v>44.033333333333339</v>
      </c>
      <c r="E88" s="37">
        <v>43.566666666666677</v>
      </c>
      <c r="F88" s="37">
        <v>42.983333333333341</v>
      </c>
      <c r="G88" s="37">
        <v>42.51666666666668</v>
      </c>
      <c r="H88" s="37">
        <v>44.616666666666674</v>
      </c>
      <c r="I88" s="37">
        <v>45.083333333333329</v>
      </c>
      <c r="J88" s="37">
        <v>45.666666666666671</v>
      </c>
      <c r="K88" s="28">
        <v>44.5</v>
      </c>
      <c r="L88" s="28">
        <v>43.45</v>
      </c>
      <c r="M88" s="28">
        <v>184.09475</v>
      </c>
      <c r="N88" s="1"/>
      <c r="O88" s="1"/>
    </row>
    <row r="89" spans="1:15" ht="12.75" customHeight="1">
      <c r="A89" s="53">
        <v>80</v>
      </c>
      <c r="B89" s="28" t="s">
        <v>258</v>
      </c>
      <c r="C89" s="28">
        <v>3579.5</v>
      </c>
      <c r="D89" s="37">
        <v>3538.7000000000003</v>
      </c>
      <c r="E89" s="37">
        <v>3480.4000000000005</v>
      </c>
      <c r="F89" s="37">
        <v>3381.3</v>
      </c>
      <c r="G89" s="37">
        <v>3323.0000000000005</v>
      </c>
      <c r="H89" s="37">
        <v>3637.8000000000006</v>
      </c>
      <c r="I89" s="37">
        <v>3696.1000000000008</v>
      </c>
      <c r="J89" s="37">
        <v>3795.2000000000007</v>
      </c>
      <c r="K89" s="28">
        <v>3597</v>
      </c>
      <c r="L89" s="28">
        <v>3439.6</v>
      </c>
      <c r="M89" s="28">
        <v>1.4836499999999999</v>
      </c>
      <c r="N89" s="1"/>
      <c r="O89" s="1"/>
    </row>
    <row r="90" spans="1:15" ht="12.75" customHeight="1">
      <c r="A90" s="53">
        <v>81</v>
      </c>
      <c r="B90" s="28" t="s">
        <v>105</v>
      </c>
      <c r="C90" s="28">
        <v>495.75</v>
      </c>
      <c r="D90" s="37">
        <v>497.68333333333334</v>
      </c>
      <c r="E90" s="37">
        <v>490.61666666666667</v>
      </c>
      <c r="F90" s="37">
        <v>485.48333333333335</v>
      </c>
      <c r="G90" s="37">
        <v>478.41666666666669</v>
      </c>
      <c r="H90" s="37">
        <v>502.81666666666666</v>
      </c>
      <c r="I90" s="37">
        <v>509.88333333333338</v>
      </c>
      <c r="J90" s="37">
        <v>515.01666666666665</v>
      </c>
      <c r="K90" s="28">
        <v>504.75</v>
      </c>
      <c r="L90" s="28">
        <v>492.55</v>
      </c>
      <c r="M90" s="28">
        <v>3.25299</v>
      </c>
      <c r="N90" s="1"/>
      <c r="O90" s="1"/>
    </row>
    <row r="91" spans="1:15" ht="12.75" customHeight="1">
      <c r="A91" s="53">
        <v>82</v>
      </c>
      <c r="B91" s="28" t="s">
        <v>108</v>
      </c>
      <c r="C91" s="28">
        <v>923.3</v>
      </c>
      <c r="D91" s="37">
        <v>919.30000000000007</v>
      </c>
      <c r="E91" s="37">
        <v>909.10000000000014</v>
      </c>
      <c r="F91" s="37">
        <v>894.90000000000009</v>
      </c>
      <c r="G91" s="37">
        <v>884.70000000000016</v>
      </c>
      <c r="H91" s="37">
        <v>933.50000000000011</v>
      </c>
      <c r="I91" s="37">
        <v>943.70000000000016</v>
      </c>
      <c r="J91" s="37">
        <v>957.90000000000009</v>
      </c>
      <c r="K91" s="28">
        <v>929.5</v>
      </c>
      <c r="L91" s="28">
        <v>905.1</v>
      </c>
      <c r="M91" s="28">
        <v>8.8488600000000002</v>
      </c>
      <c r="N91" s="1"/>
      <c r="O91" s="1"/>
    </row>
    <row r="92" spans="1:15" ht="12.75" customHeight="1">
      <c r="A92" s="53">
        <v>83</v>
      </c>
      <c r="B92" s="28" t="s">
        <v>260</v>
      </c>
      <c r="C92" s="28">
        <v>608.25</v>
      </c>
      <c r="D92" s="37">
        <v>611.36666666666667</v>
      </c>
      <c r="E92" s="37">
        <v>603.0333333333333</v>
      </c>
      <c r="F92" s="37">
        <v>597.81666666666661</v>
      </c>
      <c r="G92" s="37">
        <v>589.48333333333323</v>
      </c>
      <c r="H92" s="37">
        <v>616.58333333333337</v>
      </c>
      <c r="I92" s="37">
        <v>624.91666666666663</v>
      </c>
      <c r="J92" s="37">
        <v>630.13333333333344</v>
      </c>
      <c r="K92" s="28">
        <v>619.70000000000005</v>
      </c>
      <c r="L92" s="28">
        <v>606.15</v>
      </c>
      <c r="M92" s="28">
        <v>0.46495999999999998</v>
      </c>
      <c r="N92" s="1"/>
      <c r="O92" s="1"/>
    </row>
    <row r="93" spans="1:15" ht="12.75" customHeight="1">
      <c r="A93" s="53">
        <v>84</v>
      </c>
      <c r="B93" s="28" t="s">
        <v>109</v>
      </c>
      <c r="C93" s="28">
        <v>1667.85</v>
      </c>
      <c r="D93" s="37">
        <v>1703.8500000000001</v>
      </c>
      <c r="E93" s="37">
        <v>1615.7000000000003</v>
      </c>
      <c r="F93" s="37">
        <v>1563.5500000000002</v>
      </c>
      <c r="G93" s="37">
        <v>1475.4000000000003</v>
      </c>
      <c r="H93" s="37">
        <v>1756.0000000000002</v>
      </c>
      <c r="I93" s="37">
        <v>1844.1500000000003</v>
      </c>
      <c r="J93" s="37">
        <v>1896.3000000000002</v>
      </c>
      <c r="K93" s="28">
        <v>1792</v>
      </c>
      <c r="L93" s="28">
        <v>1651.7</v>
      </c>
      <c r="M93" s="28">
        <v>30.444559999999999</v>
      </c>
      <c r="N93" s="1"/>
      <c r="O93" s="1"/>
    </row>
    <row r="94" spans="1:15" ht="12.75" customHeight="1">
      <c r="A94" s="53">
        <v>85</v>
      </c>
      <c r="B94" s="28" t="s">
        <v>111</v>
      </c>
      <c r="C94" s="28">
        <v>1732.7</v>
      </c>
      <c r="D94" s="37">
        <v>1746.8999999999999</v>
      </c>
      <c r="E94" s="37">
        <v>1707.7999999999997</v>
      </c>
      <c r="F94" s="37">
        <v>1682.8999999999999</v>
      </c>
      <c r="G94" s="37">
        <v>1643.7999999999997</v>
      </c>
      <c r="H94" s="37">
        <v>1771.7999999999997</v>
      </c>
      <c r="I94" s="37">
        <v>1810.8999999999996</v>
      </c>
      <c r="J94" s="37">
        <v>1835.7999999999997</v>
      </c>
      <c r="K94" s="28">
        <v>1786</v>
      </c>
      <c r="L94" s="28">
        <v>1722</v>
      </c>
      <c r="M94" s="28">
        <v>4.8043399999999998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678.6</v>
      </c>
      <c r="D95" s="37">
        <v>684.20000000000016</v>
      </c>
      <c r="E95" s="37">
        <v>669.70000000000027</v>
      </c>
      <c r="F95" s="37">
        <v>660.80000000000007</v>
      </c>
      <c r="G95" s="37">
        <v>646.30000000000018</v>
      </c>
      <c r="H95" s="37">
        <v>693.10000000000036</v>
      </c>
      <c r="I95" s="37">
        <v>707.60000000000014</v>
      </c>
      <c r="J95" s="37">
        <v>716.50000000000045</v>
      </c>
      <c r="K95" s="28">
        <v>698.7</v>
      </c>
      <c r="L95" s="28">
        <v>675.3</v>
      </c>
      <c r="M95" s="28">
        <v>6.3179699999999999</v>
      </c>
      <c r="N95" s="1"/>
      <c r="O95" s="1"/>
    </row>
    <row r="96" spans="1:15" ht="12.75" customHeight="1">
      <c r="A96" s="53">
        <v>87</v>
      </c>
      <c r="B96" s="28" t="s">
        <v>261</v>
      </c>
      <c r="C96" s="28">
        <v>317.7</v>
      </c>
      <c r="D96" s="37">
        <v>320.25</v>
      </c>
      <c r="E96" s="37">
        <v>312.5</v>
      </c>
      <c r="F96" s="37">
        <v>307.3</v>
      </c>
      <c r="G96" s="37">
        <v>299.55</v>
      </c>
      <c r="H96" s="37">
        <v>325.45</v>
      </c>
      <c r="I96" s="37">
        <v>333.2</v>
      </c>
      <c r="J96" s="37">
        <v>338.4</v>
      </c>
      <c r="K96" s="28">
        <v>328</v>
      </c>
      <c r="L96" s="28">
        <v>315.05</v>
      </c>
      <c r="M96" s="28">
        <v>32.359789999999997</v>
      </c>
      <c r="N96" s="1"/>
      <c r="O96" s="1"/>
    </row>
    <row r="97" spans="1:15" ht="12.75" customHeight="1">
      <c r="A97" s="53">
        <v>88</v>
      </c>
      <c r="B97" s="28" t="s">
        <v>114</v>
      </c>
      <c r="C97" s="28">
        <v>1156.75</v>
      </c>
      <c r="D97" s="37">
        <v>1159.5333333333333</v>
      </c>
      <c r="E97" s="37">
        <v>1148.2166666666667</v>
      </c>
      <c r="F97" s="37">
        <v>1139.6833333333334</v>
      </c>
      <c r="G97" s="37">
        <v>1128.3666666666668</v>
      </c>
      <c r="H97" s="37">
        <v>1168.0666666666666</v>
      </c>
      <c r="I97" s="37">
        <v>1179.3833333333332</v>
      </c>
      <c r="J97" s="37">
        <v>1187.9166666666665</v>
      </c>
      <c r="K97" s="28">
        <v>1170.8499999999999</v>
      </c>
      <c r="L97" s="28">
        <v>1151</v>
      </c>
      <c r="M97" s="28">
        <v>41.697940000000003</v>
      </c>
      <c r="N97" s="1"/>
      <c r="O97" s="1"/>
    </row>
    <row r="98" spans="1:15" ht="12.75" customHeight="1">
      <c r="A98" s="53">
        <v>89</v>
      </c>
      <c r="B98" s="28" t="s">
        <v>116</v>
      </c>
      <c r="C98" s="28">
        <v>2308.75</v>
      </c>
      <c r="D98" s="37">
        <v>2307.6</v>
      </c>
      <c r="E98" s="37">
        <v>2282.1499999999996</v>
      </c>
      <c r="F98" s="37">
        <v>2255.5499999999997</v>
      </c>
      <c r="G98" s="37">
        <v>2230.0999999999995</v>
      </c>
      <c r="H98" s="37">
        <v>2334.1999999999998</v>
      </c>
      <c r="I98" s="37">
        <v>2359.6499999999996</v>
      </c>
      <c r="J98" s="37">
        <v>2386.25</v>
      </c>
      <c r="K98" s="28">
        <v>2333.0500000000002</v>
      </c>
      <c r="L98" s="28">
        <v>2281</v>
      </c>
      <c r="M98" s="28">
        <v>3.5432299999999999</v>
      </c>
      <c r="N98" s="1"/>
      <c r="O98" s="1"/>
    </row>
    <row r="99" spans="1:15" ht="12.75" customHeight="1">
      <c r="A99" s="53">
        <v>90</v>
      </c>
      <c r="B99" s="28" t="s">
        <v>117</v>
      </c>
      <c r="C99" s="28">
        <v>1515.35</v>
      </c>
      <c r="D99" s="37">
        <v>1521.4333333333334</v>
      </c>
      <c r="E99" s="37">
        <v>1502.9166666666667</v>
      </c>
      <c r="F99" s="37">
        <v>1490.4833333333333</v>
      </c>
      <c r="G99" s="37">
        <v>1471.9666666666667</v>
      </c>
      <c r="H99" s="37">
        <v>1533.8666666666668</v>
      </c>
      <c r="I99" s="37">
        <v>1552.3833333333332</v>
      </c>
      <c r="J99" s="37">
        <v>1564.8166666666668</v>
      </c>
      <c r="K99" s="28">
        <v>1539.95</v>
      </c>
      <c r="L99" s="28">
        <v>1509</v>
      </c>
      <c r="M99" s="28">
        <v>52.823810000000002</v>
      </c>
      <c r="N99" s="1"/>
      <c r="O99" s="1"/>
    </row>
    <row r="100" spans="1:15" ht="12.75" customHeight="1">
      <c r="A100" s="53">
        <v>91</v>
      </c>
      <c r="B100" s="28" t="s">
        <v>118</v>
      </c>
      <c r="C100" s="28">
        <v>634.4</v>
      </c>
      <c r="D100" s="37">
        <v>637.58333333333326</v>
      </c>
      <c r="E100" s="37">
        <v>627.86666666666656</v>
      </c>
      <c r="F100" s="37">
        <v>621.33333333333326</v>
      </c>
      <c r="G100" s="37">
        <v>611.61666666666656</v>
      </c>
      <c r="H100" s="37">
        <v>644.11666666666656</v>
      </c>
      <c r="I100" s="37">
        <v>653.83333333333326</v>
      </c>
      <c r="J100" s="37">
        <v>660.36666666666656</v>
      </c>
      <c r="K100" s="28">
        <v>647.29999999999995</v>
      </c>
      <c r="L100" s="28">
        <v>631.04999999999995</v>
      </c>
      <c r="M100" s="28">
        <v>20.769300000000001</v>
      </c>
      <c r="N100" s="1"/>
      <c r="O100" s="1"/>
    </row>
    <row r="101" spans="1:15" ht="12.75" customHeight="1">
      <c r="A101" s="53">
        <v>92</v>
      </c>
      <c r="B101" s="28" t="s">
        <v>113</v>
      </c>
      <c r="C101" s="28">
        <v>1206.6500000000001</v>
      </c>
      <c r="D101" s="37">
        <v>1207.5</v>
      </c>
      <c r="E101" s="37">
        <v>1196.2</v>
      </c>
      <c r="F101" s="37">
        <v>1185.75</v>
      </c>
      <c r="G101" s="37">
        <v>1174.45</v>
      </c>
      <c r="H101" s="37">
        <v>1217.95</v>
      </c>
      <c r="I101" s="37">
        <v>1229.2500000000002</v>
      </c>
      <c r="J101" s="37">
        <v>1239.7</v>
      </c>
      <c r="K101" s="28">
        <v>1218.8</v>
      </c>
      <c r="L101" s="28">
        <v>1197.05</v>
      </c>
      <c r="M101" s="28">
        <v>8.0913799999999991</v>
      </c>
      <c r="N101" s="1"/>
      <c r="O101" s="1"/>
    </row>
    <row r="102" spans="1:15" ht="12.75" customHeight="1">
      <c r="A102" s="53">
        <v>93</v>
      </c>
      <c r="B102" s="28" t="s">
        <v>119</v>
      </c>
      <c r="C102" s="28">
        <v>2781.5</v>
      </c>
      <c r="D102" s="37">
        <v>2761.15</v>
      </c>
      <c r="E102" s="37">
        <v>2704.3500000000004</v>
      </c>
      <c r="F102" s="37">
        <v>2627.2000000000003</v>
      </c>
      <c r="G102" s="37">
        <v>2570.4000000000005</v>
      </c>
      <c r="H102" s="37">
        <v>2838.3</v>
      </c>
      <c r="I102" s="37">
        <v>2895.1000000000004</v>
      </c>
      <c r="J102" s="37">
        <v>2972.25</v>
      </c>
      <c r="K102" s="28">
        <v>2817.95</v>
      </c>
      <c r="L102" s="28">
        <v>2684</v>
      </c>
      <c r="M102" s="28">
        <v>14.36881</v>
      </c>
      <c r="N102" s="1"/>
      <c r="O102" s="1"/>
    </row>
    <row r="103" spans="1:15" ht="12.75" customHeight="1">
      <c r="A103" s="53">
        <v>94</v>
      </c>
      <c r="B103" s="28" t="s">
        <v>121</v>
      </c>
      <c r="C103" s="28">
        <v>512.65</v>
      </c>
      <c r="D103" s="37">
        <v>512.7166666666667</v>
      </c>
      <c r="E103" s="37">
        <v>508.93333333333339</v>
      </c>
      <c r="F103" s="37">
        <v>505.2166666666667</v>
      </c>
      <c r="G103" s="37">
        <v>501.43333333333339</v>
      </c>
      <c r="H103" s="37">
        <v>516.43333333333339</v>
      </c>
      <c r="I103" s="37">
        <v>520.2166666666667</v>
      </c>
      <c r="J103" s="37">
        <v>523.93333333333339</v>
      </c>
      <c r="K103" s="28">
        <v>516.5</v>
      </c>
      <c r="L103" s="28">
        <v>509</v>
      </c>
      <c r="M103" s="28">
        <v>50.78613</v>
      </c>
      <c r="N103" s="1"/>
      <c r="O103" s="1"/>
    </row>
    <row r="104" spans="1:15" ht="12.75" customHeight="1">
      <c r="A104" s="53">
        <v>95</v>
      </c>
      <c r="B104" s="28" t="s">
        <v>262</v>
      </c>
      <c r="C104" s="28">
        <v>1416.65</v>
      </c>
      <c r="D104" s="37">
        <v>1425.8833333333332</v>
      </c>
      <c r="E104" s="37">
        <v>1397.7666666666664</v>
      </c>
      <c r="F104" s="37">
        <v>1378.8833333333332</v>
      </c>
      <c r="G104" s="37">
        <v>1350.7666666666664</v>
      </c>
      <c r="H104" s="37">
        <v>1444.7666666666664</v>
      </c>
      <c r="I104" s="37">
        <v>1472.8833333333332</v>
      </c>
      <c r="J104" s="37">
        <v>1491.7666666666664</v>
      </c>
      <c r="K104" s="28">
        <v>1454</v>
      </c>
      <c r="L104" s="28">
        <v>1407</v>
      </c>
      <c r="M104" s="28">
        <v>7.41303</v>
      </c>
      <c r="N104" s="1"/>
      <c r="O104" s="1"/>
    </row>
    <row r="105" spans="1:15" ht="12.75" customHeight="1">
      <c r="A105" s="53">
        <v>96</v>
      </c>
      <c r="B105" s="28" t="s">
        <v>391</v>
      </c>
      <c r="C105" s="28">
        <v>129.35</v>
      </c>
      <c r="D105" s="37">
        <v>129.06666666666666</v>
      </c>
      <c r="E105" s="37">
        <v>127.73333333333332</v>
      </c>
      <c r="F105" s="37">
        <v>126.11666666666666</v>
      </c>
      <c r="G105" s="37">
        <v>124.78333333333332</v>
      </c>
      <c r="H105" s="37">
        <v>130.68333333333334</v>
      </c>
      <c r="I105" s="37">
        <v>132.01666666666671</v>
      </c>
      <c r="J105" s="37">
        <v>133.63333333333333</v>
      </c>
      <c r="K105" s="28">
        <v>130.4</v>
      </c>
      <c r="L105" s="28">
        <v>127.45</v>
      </c>
      <c r="M105" s="28">
        <v>56.222160000000002</v>
      </c>
      <c r="N105" s="1"/>
      <c r="O105" s="1"/>
    </row>
    <row r="106" spans="1:15" ht="12.75" customHeight="1">
      <c r="A106" s="53">
        <v>97</v>
      </c>
      <c r="B106" s="28" t="s">
        <v>122</v>
      </c>
      <c r="C106" s="28">
        <v>284.55</v>
      </c>
      <c r="D106" s="37">
        <v>286.63333333333333</v>
      </c>
      <c r="E106" s="37">
        <v>281.81666666666666</v>
      </c>
      <c r="F106" s="37">
        <v>279.08333333333331</v>
      </c>
      <c r="G106" s="37">
        <v>274.26666666666665</v>
      </c>
      <c r="H106" s="37">
        <v>289.36666666666667</v>
      </c>
      <c r="I106" s="37">
        <v>294.18333333333328</v>
      </c>
      <c r="J106" s="37">
        <v>296.91666666666669</v>
      </c>
      <c r="K106" s="28">
        <v>291.45</v>
      </c>
      <c r="L106" s="28">
        <v>283.89999999999998</v>
      </c>
      <c r="M106" s="28">
        <v>38.479640000000003</v>
      </c>
      <c r="N106" s="1"/>
      <c r="O106" s="1"/>
    </row>
    <row r="107" spans="1:15" ht="12.75" customHeight="1">
      <c r="A107" s="53">
        <v>98</v>
      </c>
      <c r="B107" s="28" t="s">
        <v>123</v>
      </c>
      <c r="C107" s="28">
        <v>2298.15</v>
      </c>
      <c r="D107" s="37">
        <v>2306.7000000000003</v>
      </c>
      <c r="E107" s="37">
        <v>2281.4500000000007</v>
      </c>
      <c r="F107" s="37">
        <v>2264.7500000000005</v>
      </c>
      <c r="G107" s="37">
        <v>2239.5000000000009</v>
      </c>
      <c r="H107" s="37">
        <v>2323.4000000000005</v>
      </c>
      <c r="I107" s="37">
        <v>2348.6499999999996</v>
      </c>
      <c r="J107" s="37">
        <v>2365.3500000000004</v>
      </c>
      <c r="K107" s="28">
        <v>2331.9499999999998</v>
      </c>
      <c r="L107" s="28">
        <v>2290</v>
      </c>
      <c r="M107" s="28">
        <v>14.48039</v>
      </c>
      <c r="N107" s="1"/>
      <c r="O107" s="1"/>
    </row>
    <row r="108" spans="1:15" ht="12.75" customHeight="1">
      <c r="A108" s="53">
        <v>99</v>
      </c>
      <c r="B108" s="28" t="s">
        <v>263</v>
      </c>
      <c r="C108" s="28">
        <v>323.3</v>
      </c>
      <c r="D108" s="37">
        <v>323.59999999999997</v>
      </c>
      <c r="E108" s="37">
        <v>320.69999999999993</v>
      </c>
      <c r="F108" s="37">
        <v>318.09999999999997</v>
      </c>
      <c r="G108" s="37">
        <v>315.19999999999993</v>
      </c>
      <c r="H108" s="37">
        <v>326.19999999999993</v>
      </c>
      <c r="I108" s="37">
        <v>329.09999999999991</v>
      </c>
      <c r="J108" s="37">
        <v>331.69999999999993</v>
      </c>
      <c r="K108" s="28">
        <v>326.5</v>
      </c>
      <c r="L108" s="28">
        <v>321</v>
      </c>
      <c r="M108" s="28">
        <v>6.1974099999999996</v>
      </c>
      <c r="N108" s="1"/>
      <c r="O108" s="1"/>
    </row>
    <row r="109" spans="1:15" ht="12.75" customHeight="1">
      <c r="A109" s="53">
        <v>100</v>
      </c>
      <c r="B109" s="28" t="s">
        <v>115</v>
      </c>
      <c r="C109" s="28">
        <v>2527.8000000000002</v>
      </c>
      <c r="D109" s="37">
        <v>2555.9333333333334</v>
      </c>
      <c r="E109" s="37">
        <v>2491.8666666666668</v>
      </c>
      <c r="F109" s="37">
        <v>2455.9333333333334</v>
      </c>
      <c r="G109" s="37">
        <v>2391.8666666666668</v>
      </c>
      <c r="H109" s="37">
        <v>2591.8666666666668</v>
      </c>
      <c r="I109" s="37">
        <v>2655.9333333333334</v>
      </c>
      <c r="J109" s="37">
        <v>2691.8666666666668</v>
      </c>
      <c r="K109" s="28">
        <v>2620</v>
      </c>
      <c r="L109" s="28">
        <v>2520</v>
      </c>
      <c r="M109" s="28">
        <v>46.470889999999997</v>
      </c>
      <c r="N109" s="1"/>
      <c r="O109" s="1"/>
    </row>
    <row r="110" spans="1:15" ht="12.75" customHeight="1">
      <c r="A110" s="53">
        <v>101</v>
      </c>
      <c r="B110" s="28" t="s">
        <v>125</v>
      </c>
      <c r="C110" s="28">
        <v>808.95</v>
      </c>
      <c r="D110" s="37">
        <v>811.11666666666667</v>
      </c>
      <c r="E110" s="37">
        <v>803.83333333333337</v>
      </c>
      <c r="F110" s="37">
        <v>798.7166666666667</v>
      </c>
      <c r="G110" s="37">
        <v>791.43333333333339</v>
      </c>
      <c r="H110" s="37">
        <v>816.23333333333335</v>
      </c>
      <c r="I110" s="37">
        <v>823.51666666666665</v>
      </c>
      <c r="J110" s="37">
        <v>828.63333333333333</v>
      </c>
      <c r="K110" s="28">
        <v>818.4</v>
      </c>
      <c r="L110" s="28">
        <v>806</v>
      </c>
      <c r="M110" s="28">
        <v>97.553349999999995</v>
      </c>
      <c r="N110" s="1"/>
      <c r="O110" s="1"/>
    </row>
    <row r="111" spans="1:15" ht="12.75" customHeight="1">
      <c r="A111" s="53">
        <v>102</v>
      </c>
      <c r="B111" s="28" t="s">
        <v>126</v>
      </c>
      <c r="C111" s="28">
        <v>1384.4</v>
      </c>
      <c r="D111" s="37">
        <v>1380.7</v>
      </c>
      <c r="E111" s="37">
        <v>1370.4</v>
      </c>
      <c r="F111" s="37">
        <v>1356.4</v>
      </c>
      <c r="G111" s="37">
        <v>1346.1000000000001</v>
      </c>
      <c r="H111" s="37">
        <v>1394.7</v>
      </c>
      <c r="I111" s="37">
        <v>1404.9999999999998</v>
      </c>
      <c r="J111" s="37">
        <v>1419</v>
      </c>
      <c r="K111" s="28">
        <v>1391</v>
      </c>
      <c r="L111" s="28">
        <v>1366.7</v>
      </c>
      <c r="M111" s="28">
        <v>3.1653500000000001</v>
      </c>
      <c r="N111" s="1"/>
      <c r="O111" s="1"/>
    </row>
    <row r="112" spans="1:15" ht="12.75" customHeight="1">
      <c r="A112" s="53">
        <v>103</v>
      </c>
      <c r="B112" s="28" t="s">
        <v>127</v>
      </c>
      <c r="C112" s="28">
        <v>544.20000000000005</v>
      </c>
      <c r="D112" s="37">
        <v>546.66666666666663</v>
      </c>
      <c r="E112" s="37">
        <v>537.5333333333333</v>
      </c>
      <c r="F112" s="37">
        <v>530.86666666666667</v>
      </c>
      <c r="G112" s="37">
        <v>521.73333333333335</v>
      </c>
      <c r="H112" s="37">
        <v>553.33333333333326</v>
      </c>
      <c r="I112" s="37">
        <v>562.4666666666667</v>
      </c>
      <c r="J112" s="37">
        <v>569.13333333333321</v>
      </c>
      <c r="K112" s="28">
        <v>555.79999999999995</v>
      </c>
      <c r="L112" s="28">
        <v>540</v>
      </c>
      <c r="M112" s="28">
        <v>7.15909</v>
      </c>
      <c r="N112" s="1"/>
      <c r="O112" s="1"/>
    </row>
    <row r="113" spans="1:15" ht="12.75" customHeight="1">
      <c r="A113" s="53">
        <v>104</v>
      </c>
      <c r="B113" s="28" t="s">
        <v>264</v>
      </c>
      <c r="C113" s="28">
        <v>725.15</v>
      </c>
      <c r="D113" s="37">
        <v>732.7166666666667</v>
      </c>
      <c r="E113" s="37">
        <v>715.43333333333339</v>
      </c>
      <c r="F113" s="37">
        <v>705.7166666666667</v>
      </c>
      <c r="G113" s="37">
        <v>688.43333333333339</v>
      </c>
      <c r="H113" s="37">
        <v>742.43333333333339</v>
      </c>
      <c r="I113" s="37">
        <v>759.7166666666667</v>
      </c>
      <c r="J113" s="37">
        <v>769.43333333333339</v>
      </c>
      <c r="K113" s="28">
        <v>750</v>
      </c>
      <c r="L113" s="28">
        <v>723</v>
      </c>
      <c r="M113" s="28">
        <v>3.1286399999999999</v>
      </c>
      <c r="N113" s="1"/>
      <c r="O113" s="1"/>
    </row>
    <row r="114" spans="1:15" ht="12.75" customHeight="1">
      <c r="A114" s="53">
        <v>105</v>
      </c>
      <c r="B114" s="28" t="s">
        <v>129</v>
      </c>
      <c r="C114" s="28">
        <v>48.4</v>
      </c>
      <c r="D114" s="37">
        <v>48.666666666666664</v>
      </c>
      <c r="E114" s="37">
        <v>47.93333333333333</v>
      </c>
      <c r="F114" s="37">
        <v>47.466666666666669</v>
      </c>
      <c r="G114" s="37">
        <v>46.733333333333334</v>
      </c>
      <c r="H114" s="37">
        <v>49.133333333333326</v>
      </c>
      <c r="I114" s="37">
        <v>49.86666666666666</v>
      </c>
      <c r="J114" s="37">
        <v>50.333333333333321</v>
      </c>
      <c r="K114" s="28">
        <v>49.4</v>
      </c>
      <c r="L114" s="28">
        <v>48.2</v>
      </c>
      <c r="M114" s="28">
        <v>192.39519999999999</v>
      </c>
      <c r="N114" s="1"/>
      <c r="O114" s="1"/>
    </row>
    <row r="115" spans="1:15" ht="12.75" customHeight="1">
      <c r="A115" s="53">
        <v>106</v>
      </c>
      <c r="B115" s="28" t="s">
        <v>138</v>
      </c>
      <c r="C115" s="28">
        <v>234.45</v>
      </c>
      <c r="D115" s="37">
        <v>233.81666666666669</v>
      </c>
      <c r="E115" s="37">
        <v>232.43333333333339</v>
      </c>
      <c r="F115" s="37">
        <v>230.41666666666671</v>
      </c>
      <c r="G115" s="37">
        <v>229.03333333333342</v>
      </c>
      <c r="H115" s="37">
        <v>235.83333333333337</v>
      </c>
      <c r="I115" s="37">
        <v>237.21666666666664</v>
      </c>
      <c r="J115" s="37">
        <v>239.23333333333335</v>
      </c>
      <c r="K115" s="28">
        <v>235.2</v>
      </c>
      <c r="L115" s="28">
        <v>231.8</v>
      </c>
      <c r="M115" s="28">
        <v>278.45963</v>
      </c>
      <c r="N115" s="1"/>
      <c r="O115" s="1"/>
    </row>
    <row r="116" spans="1:15" ht="12.75" customHeight="1">
      <c r="A116" s="53">
        <v>107</v>
      </c>
      <c r="B116" s="28" t="s">
        <v>265</v>
      </c>
      <c r="C116" s="28">
        <v>5182.8999999999996</v>
      </c>
      <c r="D116" s="37">
        <v>5190.3833333333332</v>
      </c>
      <c r="E116" s="37">
        <v>5107.5166666666664</v>
      </c>
      <c r="F116" s="37">
        <v>5032.1333333333332</v>
      </c>
      <c r="G116" s="37">
        <v>4949.2666666666664</v>
      </c>
      <c r="H116" s="37">
        <v>5265.7666666666664</v>
      </c>
      <c r="I116" s="37">
        <v>5348.6333333333332</v>
      </c>
      <c r="J116" s="37">
        <v>5424.0166666666664</v>
      </c>
      <c r="K116" s="28">
        <v>5273.25</v>
      </c>
      <c r="L116" s="28">
        <v>5115</v>
      </c>
      <c r="M116" s="28">
        <v>1.5530200000000001</v>
      </c>
      <c r="N116" s="1"/>
      <c r="O116" s="1"/>
    </row>
    <row r="117" spans="1:15" ht="12.75" customHeight="1">
      <c r="A117" s="53">
        <v>108</v>
      </c>
      <c r="B117" s="28" t="s">
        <v>406</v>
      </c>
      <c r="C117" s="28">
        <v>168.05</v>
      </c>
      <c r="D117" s="37">
        <v>168.53333333333333</v>
      </c>
      <c r="E117" s="37">
        <v>165.11666666666667</v>
      </c>
      <c r="F117" s="37">
        <v>162.18333333333334</v>
      </c>
      <c r="G117" s="37">
        <v>158.76666666666668</v>
      </c>
      <c r="H117" s="37">
        <v>171.46666666666667</v>
      </c>
      <c r="I117" s="37">
        <v>174.88333333333335</v>
      </c>
      <c r="J117" s="37">
        <v>177.81666666666666</v>
      </c>
      <c r="K117" s="28">
        <v>171.95</v>
      </c>
      <c r="L117" s="28">
        <v>165.6</v>
      </c>
      <c r="M117" s="28">
        <v>71.379490000000004</v>
      </c>
      <c r="N117" s="1"/>
      <c r="O117" s="1"/>
    </row>
    <row r="118" spans="1:15" ht="12.75" customHeight="1">
      <c r="A118" s="53">
        <v>109</v>
      </c>
      <c r="B118" s="28" t="s">
        <v>131</v>
      </c>
      <c r="C118" s="28">
        <v>218.85</v>
      </c>
      <c r="D118" s="37">
        <v>218.86666666666667</v>
      </c>
      <c r="E118" s="37">
        <v>216.88333333333335</v>
      </c>
      <c r="F118" s="37">
        <v>214.91666666666669</v>
      </c>
      <c r="G118" s="37">
        <v>212.93333333333337</v>
      </c>
      <c r="H118" s="37">
        <v>220.83333333333334</v>
      </c>
      <c r="I118" s="37">
        <v>222.81666666666669</v>
      </c>
      <c r="J118" s="37">
        <v>224.78333333333333</v>
      </c>
      <c r="K118" s="28">
        <v>220.85</v>
      </c>
      <c r="L118" s="28">
        <v>216.9</v>
      </c>
      <c r="M118" s="28">
        <v>40.930709999999998</v>
      </c>
      <c r="N118" s="1"/>
      <c r="O118" s="1"/>
    </row>
    <row r="119" spans="1:15" ht="12.75" customHeight="1">
      <c r="A119" s="53">
        <v>110</v>
      </c>
      <c r="B119" s="28" t="s">
        <v>136</v>
      </c>
      <c r="C119" s="28">
        <v>124.65</v>
      </c>
      <c r="D119" s="37">
        <v>124.88333333333333</v>
      </c>
      <c r="E119" s="37">
        <v>123.91666666666666</v>
      </c>
      <c r="F119" s="37">
        <v>123.18333333333334</v>
      </c>
      <c r="G119" s="37">
        <v>122.21666666666667</v>
      </c>
      <c r="H119" s="37">
        <v>125.61666666666665</v>
      </c>
      <c r="I119" s="37">
        <v>126.58333333333331</v>
      </c>
      <c r="J119" s="37">
        <v>127.31666666666663</v>
      </c>
      <c r="K119" s="28">
        <v>125.85</v>
      </c>
      <c r="L119" s="28">
        <v>124.15</v>
      </c>
      <c r="M119" s="28">
        <v>87.447590000000005</v>
      </c>
      <c r="N119" s="1"/>
      <c r="O119" s="1"/>
    </row>
    <row r="120" spans="1:15" ht="12.75" customHeight="1">
      <c r="A120" s="53">
        <v>111</v>
      </c>
      <c r="B120" s="28" t="s">
        <v>137</v>
      </c>
      <c r="C120" s="28">
        <v>860.65</v>
      </c>
      <c r="D120" s="37">
        <v>863.16666666666663</v>
      </c>
      <c r="E120" s="37">
        <v>854.48333333333323</v>
      </c>
      <c r="F120" s="37">
        <v>848.31666666666661</v>
      </c>
      <c r="G120" s="37">
        <v>839.63333333333321</v>
      </c>
      <c r="H120" s="37">
        <v>869.33333333333326</v>
      </c>
      <c r="I120" s="37">
        <v>878.01666666666665</v>
      </c>
      <c r="J120" s="37">
        <v>884.18333333333328</v>
      </c>
      <c r="K120" s="28">
        <v>871.85</v>
      </c>
      <c r="L120" s="28">
        <v>857</v>
      </c>
      <c r="M120" s="28">
        <v>26.037700000000001</v>
      </c>
      <c r="N120" s="1"/>
      <c r="O120" s="1"/>
    </row>
    <row r="121" spans="1:15" ht="12.75" customHeight="1">
      <c r="A121" s="53">
        <v>112</v>
      </c>
      <c r="B121" s="28" t="s">
        <v>832</v>
      </c>
      <c r="C121" s="28">
        <v>23.2</v>
      </c>
      <c r="D121" s="37">
        <v>23.233333333333331</v>
      </c>
      <c r="E121" s="37">
        <v>23.11666666666666</v>
      </c>
      <c r="F121" s="37">
        <v>23.033333333333328</v>
      </c>
      <c r="G121" s="37">
        <v>22.916666666666657</v>
      </c>
      <c r="H121" s="37">
        <v>23.316666666666663</v>
      </c>
      <c r="I121" s="37">
        <v>23.43333333333333</v>
      </c>
      <c r="J121" s="37">
        <v>23.516666666666666</v>
      </c>
      <c r="K121" s="28">
        <v>23.35</v>
      </c>
      <c r="L121" s="28">
        <v>23.15</v>
      </c>
      <c r="M121" s="28">
        <v>41.518889999999999</v>
      </c>
      <c r="N121" s="1"/>
      <c r="O121" s="1"/>
    </row>
    <row r="122" spans="1:15" ht="12.75" customHeight="1">
      <c r="A122" s="53">
        <v>113</v>
      </c>
      <c r="B122" s="28" t="s">
        <v>130</v>
      </c>
      <c r="C122" s="28">
        <v>401.15</v>
      </c>
      <c r="D122" s="37">
        <v>403.7166666666667</v>
      </c>
      <c r="E122" s="37">
        <v>396.43333333333339</v>
      </c>
      <c r="F122" s="37">
        <v>391.7166666666667</v>
      </c>
      <c r="G122" s="37">
        <v>384.43333333333339</v>
      </c>
      <c r="H122" s="37">
        <v>408.43333333333339</v>
      </c>
      <c r="I122" s="37">
        <v>415.7166666666667</v>
      </c>
      <c r="J122" s="37">
        <v>420.43333333333339</v>
      </c>
      <c r="K122" s="28">
        <v>411</v>
      </c>
      <c r="L122" s="28">
        <v>399</v>
      </c>
      <c r="M122" s="28">
        <v>19.136700000000001</v>
      </c>
      <c r="N122" s="1"/>
      <c r="O122" s="1"/>
    </row>
    <row r="123" spans="1:15" ht="12.75" customHeight="1">
      <c r="A123" s="53">
        <v>114</v>
      </c>
      <c r="B123" s="28" t="s">
        <v>134</v>
      </c>
      <c r="C123" s="28">
        <v>257.35000000000002</v>
      </c>
      <c r="D123" s="37">
        <v>257.93333333333334</v>
      </c>
      <c r="E123" s="37">
        <v>254.76666666666665</v>
      </c>
      <c r="F123" s="37">
        <v>252.18333333333331</v>
      </c>
      <c r="G123" s="37">
        <v>249.01666666666662</v>
      </c>
      <c r="H123" s="37">
        <v>260.51666666666665</v>
      </c>
      <c r="I123" s="37">
        <v>263.68333333333328</v>
      </c>
      <c r="J123" s="37">
        <v>266.26666666666671</v>
      </c>
      <c r="K123" s="28">
        <v>261.10000000000002</v>
      </c>
      <c r="L123" s="28">
        <v>255.35</v>
      </c>
      <c r="M123" s="28">
        <v>10.904669999999999</v>
      </c>
      <c r="N123" s="1"/>
      <c r="O123" s="1"/>
    </row>
    <row r="124" spans="1:15" ht="12.75" customHeight="1">
      <c r="A124" s="53">
        <v>115</v>
      </c>
      <c r="B124" s="28" t="s">
        <v>133</v>
      </c>
      <c r="C124" s="28">
        <v>958.35</v>
      </c>
      <c r="D124" s="37">
        <v>964.16666666666663</v>
      </c>
      <c r="E124" s="37">
        <v>948.63333333333321</v>
      </c>
      <c r="F124" s="37">
        <v>938.91666666666663</v>
      </c>
      <c r="G124" s="37">
        <v>923.38333333333321</v>
      </c>
      <c r="H124" s="37">
        <v>973.88333333333321</v>
      </c>
      <c r="I124" s="37">
        <v>989.41666666666674</v>
      </c>
      <c r="J124" s="37">
        <v>999.13333333333321</v>
      </c>
      <c r="K124" s="28">
        <v>979.7</v>
      </c>
      <c r="L124" s="28">
        <v>954.45</v>
      </c>
      <c r="M124" s="28">
        <v>56.236109999999996</v>
      </c>
      <c r="N124" s="1"/>
      <c r="O124" s="1"/>
    </row>
    <row r="125" spans="1:15" ht="12.75" customHeight="1">
      <c r="A125" s="53">
        <v>116</v>
      </c>
      <c r="B125" s="28" t="s">
        <v>166</v>
      </c>
      <c r="C125" s="28">
        <v>4995.5</v>
      </c>
      <c r="D125" s="37">
        <v>5021.8166666666666</v>
      </c>
      <c r="E125" s="37">
        <v>4933.6833333333334</v>
      </c>
      <c r="F125" s="37">
        <v>4871.8666666666668</v>
      </c>
      <c r="G125" s="37">
        <v>4783.7333333333336</v>
      </c>
      <c r="H125" s="37">
        <v>5083.6333333333332</v>
      </c>
      <c r="I125" s="37">
        <v>5171.7666666666664</v>
      </c>
      <c r="J125" s="37">
        <v>5233.583333333333</v>
      </c>
      <c r="K125" s="28">
        <v>5109.95</v>
      </c>
      <c r="L125" s="28">
        <v>4960</v>
      </c>
      <c r="M125" s="28">
        <v>3.7526700000000002</v>
      </c>
      <c r="N125" s="1"/>
      <c r="O125" s="1"/>
    </row>
    <row r="126" spans="1:15" ht="12.75" customHeight="1">
      <c r="A126" s="53">
        <v>117</v>
      </c>
      <c r="B126" s="28" t="s">
        <v>135</v>
      </c>
      <c r="C126" s="28">
        <v>1738.55</v>
      </c>
      <c r="D126" s="37">
        <v>1750.5166666666667</v>
      </c>
      <c r="E126" s="37">
        <v>1722.0333333333333</v>
      </c>
      <c r="F126" s="37">
        <v>1705.5166666666667</v>
      </c>
      <c r="G126" s="37">
        <v>1677.0333333333333</v>
      </c>
      <c r="H126" s="37">
        <v>1767.0333333333333</v>
      </c>
      <c r="I126" s="37">
        <v>1795.5166666666664</v>
      </c>
      <c r="J126" s="37">
        <v>1812.0333333333333</v>
      </c>
      <c r="K126" s="28">
        <v>1779</v>
      </c>
      <c r="L126" s="28">
        <v>1734</v>
      </c>
      <c r="M126" s="28">
        <v>38.329219999999999</v>
      </c>
      <c r="N126" s="1"/>
      <c r="O126" s="1"/>
    </row>
    <row r="127" spans="1:15" ht="12.75" customHeight="1">
      <c r="A127" s="53">
        <v>118</v>
      </c>
      <c r="B127" s="28" t="s">
        <v>132</v>
      </c>
      <c r="C127" s="28">
        <v>1941.5</v>
      </c>
      <c r="D127" s="37">
        <v>1940.3</v>
      </c>
      <c r="E127" s="37">
        <v>1921.1999999999998</v>
      </c>
      <c r="F127" s="37">
        <v>1900.8999999999999</v>
      </c>
      <c r="G127" s="37">
        <v>1881.7999999999997</v>
      </c>
      <c r="H127" s="37">
        <v>1960.6</v>
      </c>
      <c r="I127" s="37">
        <v>1979.6999999999998</v>
      </c>
      <c r="J127" s="37">
        <v>2000</v>
      </c>
      <c r="K127" s="28">
        <v>1959.4</v>
      </c>
      <c r="L127" s="28">
        <v>1920</v>
      </c>
      <c r="M127" s="28">
        <v>2.5863299999999998</v>
      </c>
      <c r="N127" s="1"/>
      <c r="O127" s="1"/>
    </row>
    <row r="128" spans="1:15" ht="12.75" customHeight="1">
      <c r="A128" s="53">
        <v>119</v>
      </c>
      <c r="B128" s="28" t="s">
        <v>266</v>
      </c>
      <c r="C128" s="28">
        <v>1045.7</v>
      </c>
      <c r="D128" s="37">
        <v>1051.1166666666668</v>
      </c>
      <c r="E128" s="37">
        <v>1034.5833333333335</v>
      </c>
      <c r="F128" s="37">
        <v>1023.4666666666667</v>
      </c>
      <c r="G128" s="37">
        <v>1006.9333333333334</v>
      </c>
      <c r="H128" s="37">
        <v>1062.2333333333336</v>
      </c>
      <c r="I128" s="37">
        <v>1078.7666666666669</v>
      </c>
      <c r="J128" s="37">
        <v>1089.8833333333337</v>
      </c>
      <c r="K128" s="28">
        <v>1067.6500000000001</v>
      </c>
      <c r="L128" s="28">
        <v>1040</v>
      </c>
      <c r="M128" s="28">
        <v>1.2505500000000001</v>
      </c>
      <c r="N128" s="1"/>
      <c r="O128" s="1"/>
    </row>
    <row r="129" spans="1:15" ht="12.75" customHeight="1">
      <c r="A129" s="53">
        <v>120</v>
      </c>
      <c r="B129" s="28" t="s">
        <v>267</v>
      </c>
      <c r="C129" s="28">
        <v>301.60000000000002</v>
      </c>
      <c r="D129" s="37">
        <v>301.53333333333336</v>
      </c>
      <c r="E129" s="37">
        <v>298.06666666666672</v>
      </c>
      <c r="F129" s="37">
        <v>294.53333333333336</v>
      </c>
      <c r="G129" s="37">
        <v>291.06666666666672</v>
      </c>
      <c r="H129" s="37">
        <v>305.06666666666672</v>
      </c>
      <c r="I129" s="37">
        <v>308.5333333333333</v>
      </c>
      <c r="J129" s="37">
        <v>312.06666666666672</v>
      </c>
      <c r="K129" s="28">
        <v>305</v>
      </c>
      <c r="L129" s="28">
        <v>298</v>
      </c>
      <c r="M129" s="28">
        <v>1.8762099999999999</v>
      </c>
      <c r="N129" s="1"/>
      <c r="O129" s="1"/>
    </row>
    <row r="130" spans="1:15" ht="12.75" customHeight="1">
      <c r="A130" s="53">
        <v>121</v>
      </c>
      <c r="B130" s="28" t="s">
        <v>140</v>
      </c>
      <c r="C130" s="28">
        <v>653.15</v>
      </c>
      <c r="D130" s="37">
        <v>656.85</v>
      </c>
      <c r="E130" s="37">
        <v>646.30000000000007</v>
      </c>
      <c r="F130" s="37">
        <v>639.45000000000005</v>
      </c>
      <c r="G130" s="37">
        <v>628.90000000000009</v>
      </c>
      <c r="H130" s="37">
        <v>663.7</v>
      </c>
      <c r="I130" s="37">
        <v>674.25</v>
      </c>
      <c r="J130" s="37">
        <v>681.1</v>
      </c>
      <c r="K130" s="28">
        <v>667.4</v>
      </c>
      <c r="L130" s="28">
        <v>650</v>
      </c>
      <c r="M130" s="28">
        <v>24.562280000000001</v>
      </c>
      <c r="N130" s="1"/>
      <c r="O130" s="1"/>
    </row>
    <row r="131" spans="1:15" ht="12.75" customHeight="1">
      <c r="A131" s="53">
        <v>122</v>
      </c>
      <c r="B131" s="28" t="s">
        <v>139</v>
      </c>
      <c r="C131" s="28">
        <v>417.5</v>
      </c>
      <c r="D131" s="37">
        <v>418.84999999999997</v>
      </c>
      <c r="E131" s="37">
        <v>411.94999999999993</v>
      </c>
      <c r="F131" s="37">
        <v>406.4</v>
      </c>
      <c r="G131" s="37">
        <v>399.49999999999994</v>
      </c>
      <c r="H131" s="37">
        <v>424.39999999999992</v>
      </c>
      <c r="I131" s="37">
        <v>431.2999999999999</v>
      </c>
      <c r="J131" s="37">
        <v>436.84999999999991</v>
      </c>
      <c r="K131" s="28">
        <v>425.75</v>
      </c>
      <c r="L131" s="28">
        <v>413.3</v>
      </c>
      <c r="M131" s="28">
        <v>66.237409999999997</v>
      </c>
      <c r="N131" s="1"/>
      <c r="O131" s="1"/>
    </row>
    <row r="132" spans="1:15" ht="12.75" customHeight="1">
      <c r="A132" s="53">
        <v>123</v>
      </c>
      <c r="B132" s="28" t="s">
        <v>141</v>
      </c>
      <c r="C132" s="28">
        <v>3187.5</v>
      </c>
      <c r="D132" s="37">
        <v>3204.3833333333332</v>
      </c>
      <c r="E132" s="37">
        <v>3072.7666666666664</v>
      </c>
      <c r="F132" s="37">
        <v>2958.0333333333333</v>
      </c>
      <c r="G132" s="37">
        <v>2826.4166666666665</v>
      </c>
      <c r="H132" s="37">
        <v>3319.1166666666663</v>
      </c>
      <c r="I132" s="37">
        <v>3450.7333333333331</v>
      </c>
      <c r="J132" s="37">
        <v>3565.4666666666662</v>
      </c>
      <c r="K132" s="28">
        <v>3336</v>
      </c>
      <c r="L132" s="28">
        <v>3089.65</v>
      </c>
      <c r="M132" s="28">
        <v>34.608240000000002</v>
      </c>
      <c r="N132" s="1"/>
      <c r="O132" s="1"/>
    </row>
    <row r="133" spans="1:15" ht="12.75" customHeight="1">
      <c r="A133" s="53">
        <v>124</v>
      </c>
      <c r="B133" s="28" t="s">
        <v>142</v>
      </c>
      <c r="C133" s="28">
        <v>1909.05</v>
      </c>
      <c r="D133" s="37">
        <v>1915.8500000000001</v>
      </c>
      <c r="E133" s="37">
        <v>1889.2500000000002</v>
      </c>
      <c r="F133" s="37">
        <v>1869.45</v>
      </c>
      <c r="G133" s="37">
        <v>1842.8500000000001</v>
      </c>
      <c r="H133" s="37">
        <v>1935.6500000000003</v>
      </c>
      <c r="I133" s="37">
        <v>1962.2500000000002</v>
      </c>
      <c r="J133" s="37">
        <v>1982.0500000000004</v>
      </c>
      <c r="K133" s="28">
        <v>1942.45</v>
      </c>
      <c r="L133" s="28">
        <v>1896.05</v>
      </c>
      <c r="M133" s="28">
        <v>22.397130000000001</v>
      </c>
      <c r="N133" s="1"/>
      <c r="O133" s="1"/>
    </row>
    <row r="134" spans="1:15" ht="12.75" customHeight="1">
      <c r="A134" s="53">
        <v>125</v>
      </c>
      <c r="B134" s="28" t="s">
        <v>143</v>
      </c>
      <c r="C134" s="28">
        <v>76.400000000000006</v>
      </c>
      <c r="D134" s="37">
        <v>76.7</v>
      </c>
      <c r="E134" s="37">
        <v>75.900000000000006</v>
      </c>
      <c r="F134" s="37">
        <v>75.400000000000006</v>
      </c>
      <c r="G134" s="37">
        <v>74.600000000000009</v>
      </c>
      <c r="H134" s="37">
        <v>77.2</v>
      </c>
      <c r="I134" s="37">
        <v>77.999999999999986</v>
      </c>
      <c r="J134" s="37">
        <v>78.5</v>
      </c>
      <c r="K134" s="28">
        <v>77.5</v>
      </c>
      <c r="L134" s="28">
        <v>76.2</v>
      </c>
      <c r="M134" s="28">
        <v>25.79279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4591.95</v>
      </c>
      <c r="D135" s="37">
        <v>4639.3166666666666</v>
      </c>
      <c r="E135" s="37">
        <v>4528.6333333333332</v>
      </c>
      <c r="F135" s="37">
        <v>4465.3166666666666</v>
      </c>
      <c r="G135" s="37">
        <v>4354.6333333333332</v>
      </c>
      <c r="H135" s="37">
        <v>4702.6333333333332</v>
      </c>
      <c r="I135" s="37">
        <v>4813.3166666666657</v>
      </c>
      <c r="J135" s="37">
        <v>4876.6333333333332</v>
      </c>
      <c r="K135" s="28">
        <v>4750</v>
      </c>
      <c r="L135" s="28">
        <v>4576</v>
      </c>
      <c r="M135" s="28">
        <v>2.5363899999999999</v>
      </c>
      <c r="N135" s="1"/>
      <c r="O135" s="1"/>
    </row>
    <row r="136" spans="1:15" ht="12.75" customHeight="1">
      <c r="A136" s="53">
        <v>127</v>
      </c>
      <c r="B136" s="28" t="s">
        <v>145</v>
      </c>
      <c r="C136" s="28">
        <v>399.15</v>
      </c>
      <c r="D136" s="37">
        <v>400.66666666666669</v>
      </c>
      <c r="E136" s="37">
        <v>395.83333333333337</v>
      </c>
      <c r="F136" s="37">
        <v>392.51666666666671</v>
      </c>
      <c r="G136" s="37">
        <v>387.68333333333339</v>
      </c>
      <c r="H136" s="37">
        <v>403.98333333333335</v>
      </c>
      <c r="I136" s="37">
        <v>408.81666666666672</v>
      </c>
      <c r="J136" s="37">
        <v>412.13333333333333</v>
      </c>
      <c r="K136" s="28">
        <v>405.5</v>
      </c>
      <c r="L136" s="28">
        <v>397.35</v>
      </c>
      <c r="M136" s="28">
        <v>35.097090000000001</v>
      </c>
      <c r="N136" s="1"/>
      <c r="O136" s="1"/>
    </row>
    <row r="137" spans="1:15" ht="12.75" customHeight="1">
      <c r="A137" s="53">
        <v>128</v>
      </c>
      <c r="B137" s="28" t="s">
        <v>147</v>
      </c>
      <c r="C137" s="28">
        <v>6198.3</v>
      </c>
      <c r="D137" s="37">
        <v>6251.9666666666672</v>
      </c>
      <c r="E137" s="37">
        <v>6125.9333333333343</v>
      </c>
      <c r="F137" s="37">
        <v>6053.5666666666675</v>
      </c>
      <c r="G137" s="37">
        <v>5927.5333333333347</v>
      </c>
      <c r="H137" s="37">
        <v>6324.3333333333339</v>
      </c>
      <c r="I137" s="37">
        <v>6450.3666666666668</v>
      </c>
      <c r="J137" s="37">
        <v>6522.7333333333336</v>
      </c>
      <c r="K137" s="28">
        <v>6378</v>
      </c>
      <c r="L137" s="28">
        <v>6179.6</v>
      </c>
      <c r="M137" s="28">
        <v>2.2430400000000001</v>
      </c>
      <c r="N137" s="1"/>
      <c r="O137" s="1"/>
    </row>
    <row r="138" spans="1:15" ht="12.75" customHeight="1">
      <c r="A138" s="53">
        <v>129</v>
      </c>
      <c r="B138" s="28" t="s">
        <v>146</v>
      </c>
      <c r="C138" s="28">
        <v>1933.65</v>
      </c>
      <c r="D138" s="37">
        <v>1949.55</v>
      </c>
      <c r="E138" s="37">
        <v>1914.1</v>
      </c>
      <c r="F138" s="37">
        <v>1894.55</v>
      </c>
      <c r="G138" s="37">
        <v>1859.1</v>
      </c>
      <c r="H138" s="37">
        <v>1969.1</v>
      </c>
      <c r="I138" s="37">
        <v>2004.5500000000002</v>
      </c>
      <c r="J138" s="37">
        <v>2024.1</v>
      </c>
      <c r="K138" s="28">
        <v>1985</v>
      </c>
      <c r="L138" s="28">
        <v>1930</v>
      </c>
      <c r="M138" s="28">
        <v>22.622170000000001</v>
      </c>
      <c r="N138" s="1"/>
      <c r="O138" s="1"/>
    </row>
    <row r="139" spans="1:15" ht="12.75" customHeight="1">
      <c r="A139" s="53">
        <v>130</v>
      </c>
      <c r="B139" s="28" t="s">
        <v>268</v>
      </c>
      <c r="C139" s="28">
        <v>532.79999999999995</v>
      </c>
      <c r="D139" s="37">
        <v>531.13333333333333</v>
      </c>
      <c r="E139" s="37">
        <v>522.4666666666667</v>
      </c>
      <c r="F139" s="37">
        <v>512.13333333333333</v>
      </c>
      <c r="G139" s="37">
        <v>503.4666666666667</v>
      </c>
      <c r="H139" s="37">
        <v>541.4666666666667</v>
      </c>
      <c r="I139" s="37">
        <v>550.13333333333344</v>
      </c>
      <c r="J139" s="37">
        <v>560.4666666666667</v>
      </c>
      <c r="K139" s="28">
        <v>539.79999999999995</v>
      </c>
      <c r="L139" s="28">
        <v>520.79999999999995</v>
      </c>
      <c r="M139" s="28">
        <v>33.580069999999999</v>
      </c>
      <c r="N139" s="1"/>
      <c r="O139" s="1"/>
    </row>
    <row r="140" spans="1:15" ht="12.75" customHeight="1">
      <c r="A140" s="53">
        <v>131</v>
      </c>
      <c r="B140" s="28" t="s">
        <v>149</v>
      </c>
      <c r="C140" s="28">
        <v>900</v>
      </c>
      <c r="D140" s="37">
        <v>903.05000000000007</v>
      </c>
      <c r="E140" s="37">
        <v>892.95000000000016</v>
      </c>
      <c r="F140" s="37">
        <v>885.90000000000009</v>
      </c>
      <c r="G140" s="37">
        <v>875.80000000000018</v>
      </c>
      <c r="H140" s="37">
        <v>910.10000000000014</v>
      </c>
      <c r="I140" s="37">
        <v>920.2</v>
      </c>
      <c r="J140" s="37">
        <v>927.25000000000011</v>
      </c>
      <c r="K140" s="28">
        <v>913.15</v>
      </c>
      <c r="L140" s="28">
        <v>896</v>
      </c>
      <c r="M140" s="28">
        <v>14.20412</v>
      </c>
      <c r="N140" s="1"/>
      <c r="O140" s="1"/>
    </row>
    <row r="141" spans="1:15" ht="12.75" customHeight="1">
      <c r="A141" s="53">
        <v>132</v>
      </c>
      <c r="B141" s="28" t="s">
        <v>162</v>
      </c>
      <c r="C141" s="28">
        <v>70987.149999999994</v>
      </c>
      <c r="D141" s="37">
        <v>71009.483333333337</v>
      </c>
      <c r="E141" s="37">
        <v>70088.966666666674</v>
      </c>
      <c r="F141" s="37">
        <v>69190.78333333334</v>
      </c>
      <c r="G141" s="37">
        <v>68270.266666666677</v>
      </c>
      <c r="H141" s="37">
        <v>71907.666666666672</v>
      </c>
      <c r="I141" s="37">
        <v>72828.183333333334</v>
      </c>
      <c r="J141" s="37">
        <v>73726.366666666669</v>
      </c>
      <c r="K141" s="28">
        <v>71930</v>
      </c>
      <c r="L141" s="28">
        <v>70111.3</v>
      </c>
      <c r="M141" s="28">
        <v>0.10786</v>
      </c>
      <c r="N141" s="1"/>
      <c r="O141" s="1"/>
    </row>
    <row r="142" spans="1:15" ht="12.75" customHeight="1">
      <c r="A142" s="53">
        <v>133</v>
      </c>
      <c r="B142" s="28" t="s">
        <v>158</v>
      </c>
      <c r="C142" s="28">
        <v>851.15</v>
      </c>
      <c r="D142" s="37">
        <v>849.43333333333339</v>
      </c>
      <c r="E142" s="37">
        <v>843.91666666666674</v>
      </c>
      <c r="F142" s="37">
        <v>836.68333333333339</v>
      </c>
      <c r="G142" s="37">
        <v>831.16666666666674</v>
      </c>
      <c r="H142" s="37">
        <v>856.66666666666674</v>
      </c>
      <c r="I142" s="37">
        <v>862.18333333333339</v>
      </c>
      <c r="J142" s="37">
        <v>869.41666666666674</v>
      </c>
      <c r="K142" s="28">
        <v>854.95</v>
      </c>
      <c r="L142" s="28">
        <v>842.2</v>
      </c>
      <c r="M142" s="28">
        <v>3.0009100000000002</v>
      </c>
      <c r="N142" s="1"/>
      <c r="O142" s="1"/>
    </row>
    <row r="143" spans="1:15" ht="12.75" customHeight="1">
      <c r="A143" s="53">
        <v>134</v>
      </c>
      <c r="B143" s="28" t="s">
        <v>151</v>
      </c>
      <c r="C143" s="28">
        <v>160.1</v>
      </c>
      <c r="D143" s="37">
        <v>160.21666666666667</v>
      </c>
      <c r="E143" s="37">
        <v>156.03333333333333</v>
      </c>
      <c r="F143" s="37">
        <v>151.96666666666667</v>
      </c>
      <c r="G143" s="37">
        <v>147.78333333333333</v>
      </c>
      <c r="H143" s="37">
        <v>164.28333333333333</v>
      </c>
      <c r="I143" s="37">
        <v>168.46666666666667</v>
      </c>
      <c r="J143" s="37">
        <v>172.53333333333333</v>
      </c>
      <c r="K143" s="28">
        <v>164.4</v>
      </c>
      <c r="L143" s="28">
        <v>156.15</v>
      </c>
      <c r="M143" s="28">
        <v>280.52919000000003</v>
      </c>
      <c r="N143" s="1"/>
      <c r="O143" s="1"/>
    </row>
    <row r="144" spans="1:15" ht="12.75" customHeight="1">
      <c r="A144" s="53">
        <v>135</v>
      </c>
      <c r="B144" s="28" t="s">
        <v>150</v>
      </c>
      <c r="C144" s="28">
        <v>856.2</v>
      </c>
      <c r="D144" s="37">
        <v>863.58333333333337</v>
      </c>
      <c r="E144" s="37">
        <v>844.76666666666677</v>
      </c>
      <c r="F144" s="37">
        <v>833.33333333333337</v>
      </c>
      <c r="G144" s="37">
        <v>814.51666666666677</v>
      </c>
      <c r="H144" s="37">
        <v>875.01666666666677</v>
      </c>
      <c r="I144" s="37">
        <v>893.83333333333337</v>
      </c>
      <c r="J144" s="37">
        <v>905.26666666666677</v>
      </c>
      <c r="K144" s="28">
        <v>882.4</v>
      </c>
      <c r="L144" s="28">
        <v>852.15</v>
      </c>
      <c r="M144" s="28">
        <v>26.302890000000001</v>
      </c>
      <c r="N144" s="1"/>
      <c r="O144" s="1"/>
    </row>
    <row r="145" spans="1:15" ht="12.75" customHeight="1">
      <c r="A145" s="53">
        <v>136</v>
      </c>
      <c r="B145" s="28" t="s">
        <v>152</v>
      </c>
      <c r="C145" s="28">
        <v>157.69999999999999</v>
      </c>
      <c r="D145" s="37">
        <v>158.58333333333334</v>
      </c>
      <c r="E145" s="37">
        <v>156.2166666666667</v>
      </c>
      <c r="F145" s="37">
        <v>154.73333333333335</v>
      </c>
      <c r="G145" s="37">
        <v>152.3666666666667</v>
      </c>
      <c r="H145" s="37">
        <v>160.06666666666669</v>
      </c>
      <c r="I145" s="37">
        <v>162.43333333333331</v>
      </c>
      <c r="J145" s="37">
        <v>163.91666666666669</v>
      </c>
      <c r="K145" s="28">
        <v>160.94999999999999</v>
      </c>
      <c r="L145" s="28">
        <v>157.1</v>
      </c>
      <c r="M145" s="28">
        <v>14.70097</v>
      </c>
      <c r="N145" s="1"/>
      <c r="O145" s="1"/>
    </row>
    <row r="146" spans="1:15" ht="12.75" customHeight="1">
      <c r="A146" s="53">
        <v>137</v>
      </c>
      <c r="B146" s="28" t="s">
        <v>153</v>
      </c>
      <c r="C146" s="28">
        <v>501.3</v>
      </c>
      <c r="D146" s="37">
        <v>502.84999999999997</v>
      </c>
      <c r="E146" s="37">
        <v>497.94999999999993</v>
      </c>
      <c r="F146" s="37">
        <v>494.59999999999997</v>
      </c>
      <c r="G146" s="37">
        <v>489.69999999999993</v>
      </c>
      <c r="H146" s="37">
        <v>506.19999999999993</v>
      </c>
      <c r="I146" s="37">
        <v>511.09999999999991</v>
      </c>
      <c r="J146" s="37">
        <v>514.44999999999993</v>
      </c>
      <c r="K146" s="28">
        <v>507.75</v>
      </c>
      <c r="L146" s="28">
        <v>499.5</v>
      </c>
      <c r="M146" s="28">
        <v>13.93417</v>
      </c>
      <c r="N146" s="1"/>
      <c r="O146" s="1"/>
    </row>
    <row r="147" spans="1:15" ht="12.75" customHeight="1">
      <c r="A147" s="53">
        <v>138</v>
      </c>
      <c r="B147" s="28" t="s">
        <v>154</v>
      </c>
      <c r="C147" s="28">
        <v>8593.65</v>
      </c>
      <c r="D147" s="37">
        <v>8638.1166666666668</v>
      </c>
      <c r="E147" s="37">
        <v>8478.2333333333336</v>
      </c>
      <c r="F147" s="37">
        <v>8362.8166666666675</v>
      </c>
      <c r="G147" s="37">
        <v>8202.9333333333343</v>
      </c>
      <c r="H147" s="37">
        <v>8753.5333333333328</v>
      </c>
      <c r="I147" s="37">
        <v>8913.4166666666679</v>
      </c>
      <c r="J147" s="37">
        <v>9028.8333333333321</v>
      </c>
      <c r="K147" s="28">
        <v>8798</v>
      </c>
      <c r="L147" s="28">
        <v>8522.7000000000007</v>
      </c>
      <c r="M147" s="28">
        <v>8.1001899999999996</v>
      </c>
      <c r="N147" s="1"/>
      <c r="O147" s="1"/>
    </row>
    <row r="148" spans="1:15" ht="12.75" customHeight="1">
      <c r="A148" s="53">
        <v>139</v>
      </c>
      <c r="B148" s="28" t="s">
        <v>157</v>
      </c>
      <c r="C148" s="28">
        <v>907.05</v>
      </c>
      <c r="D148" s="37">
        <v>910.35</v>
      </c>
      <c r="E148" s="37">
        <v>895.7</v>
      </c>
      <c r="F148" s="37">
        <v>884.35</v>
      </c>
      <c r="G148" s="37">
        <v>869.7</v>
      </c>
      <c r="H148" s="37">
        <v>921.7</v>
      </c>
      <c r="I148" s="37">
        <v>936.34999999999991</v>
      </c>
      <c r="J148" s="37">
        <v>947.7</v>
      </c>
      <c r="K148" s="28">
        <v>925</v>
      </c>
      <c r="L148" s="28">
        <v>899</v>
      </c>
      <c r="M148" s="28">
        <v>4.9778200000000004</v>
      </c>
      <c r="N148" s="1"/>
      <c r="O148" s="1"/>
    </row>
    <row r="149" spans="1:15" ht="12.75" customHeight="1">
      <c r="A149" s="53">
        <v>140</v>
      </c>
      <c r="B149" s="28" t="s">
        <v>159</v>
      </c>
      <c r="C149" s="28">
        <v>3913.1</v>
      </c>
      <c r="D149" s="37">
        <v>3950.8333333333335</v>
      </c>
      <c r="E149" s="37">
        <v>3857.666666666667</v>
      </c>
      <c r="F149" s="37">
        <v>3802.2333333333336</v>
      </c>
      <c r="G149" s="37">
        <v>3709.0666666666671</v>
      </c>
      <c r="H149" s="37">
        <v>4006.2666666666669</v>
      </c>
      <c r="I149" s="37">
        <v>4099.4333333333343</v>
      </c>
      <c r="J149" s="37">
        <v>4154.8666666666668</v>
      </c>
      <c r="K149" s="28">
        <v>4044</v>
      </c>
      <c r="L149" s="28">
        <v>3895.4</v>
      </c>
      <c r="M149" s="28">
        <v>6.0859300000000003</v>
      </c>
      <c r="N149" s="1"/>
      <c r="O149" s="1"/>
    </row>
    <row r="150" spans="1:15" ht="12.75" customHeight="1">
      <c r="A150" s="53">
        <v>141</v>
      </c>
      <c r="B150" s="28" t="s">
        <v>161</v>
      </c>
      <c r="C150" s="28">
        <v>3013.75</v>
      </c>
      <c r="D150" s="37">
        <v>3044.6666666666665</v>
      </c>
      <c r="E150" s="37">
        <v>2959.3833333333332</v>
      </c>
      <c r="F150" s="37">
        <v>2905.0166666666669</v>
      </c>
      <c r="G150" s="37">
        <v>2819.7333333333336</v>
      </c>
      <c r="H150" s="37">
        <v>3099.0333333333328</v>
      </c>
      <c r="I150" s="37">
        <v>3184.3166666666666</v>
      </c>
      <c r="J150" s="37">
        <v>3238.6833333333325</v>
      </c>
      <c r="K150" s="28">
        <v>3129.95</v>
      </c>
      <c r="L150" s="28">
        <v>2990.3</v>
      </c>
      <c r="M150" s="28">
        <v>3.0223900000000001</v>
      </c>
      <c r="N150" s="1"/>
      <c r="O150" s="1"/>
    </row>
    <row r="151" spans="1:15" ht="12.75" customHeight="1">
      <c r="A151" s="53">
        <v>142</v>
      </c>
      <c r="B151" s="28" t="s">
        <v>163</v>
      </c>
      <c r="C151" s="28">
        <v>1422.15</v>
      </c>
      <c r="D151" s="37">
        <v>1437.7166666666665</v>
      </c>
      <c r="E151" s="37">
        <v>1400.4333333333329</v>
      </c>
      <c r="F151" s="37">
        <v>1378.7166666666665</v>
      </c>
      <c r="G151" s="37">
        <v>1341.4333333333329</v>
      </c>
      <c r="H151" s="37">
        <v>1459.4333333333329</v>
      </c>
      <c r="I151" s="37">
        <v>1496.7166666666662</v>
      </c>
      <c r="J151" s="37">
        <v>1518.4333333333329</v>
      </c>
      <c r="K151" s="28">
        <v>1475</v>
      </c>
      <c r="L151" s="28">
        <v>1416</v>
      </c>
      <c r="M151" s="28">
        <v>11.607810000000001</v>
      </c>
      <c r="N151" s="1"/>
      <c r="O151" s="1"/>
    </row>
    <row r="152" spans="1:15" ht="12.75" customHeight="1">
      <c r="A152" s="53">
        <v>143</v>
      </c>
      <c r="B152" s="28" t="s">
        <v>269</v>
      </c>
      <c r="C152" s="28">
        <v>911.7</v>
      </c>
      <c r="D152" s="37">
        <v>915.18333333333339</v>
      </c>
      <c r="E152" s="37">
        <v>906.21666666666681</v>
      </c>
      <c r="F152" s="37">
        <v>900.73333333333346</v>
      </c>
      <c r="G152" s="37">
        <v>891.76666666666688</v>
      </c>
      <c r="H152" s="37">
        <v>920.66666666666674</v>
      </c>
      <c r="I152" s="37">
        <v>929.63333333333344</v>
      </c>
      <c r="J152" s="37">
        <v>935.11666666666667</v>
      </c>
      <c r="K152" s="28">
        <v>924.15</v>
      </c>
      <c r="L152" s="28">
        <v>909.7</v>
      </c>
      <c r="M152" s="28">
        <v>0.61338000000000004</v>
      </c>
      <c r="N152" s="1"/>
      <c r="O152" s="1"/>
    </row>
    <row r="153" spans="1:15" ht="12.75" customHeight="1">
      <c r="A153" s="53">
        <v>144</v>
      </c>
      <c r="B153" s="28" t="s">
        <v>169</v>
      </c>
      <c r="C153" s="28">
        <v>153.94999999999999</v>
      </c>
      <c r="D153" s="37">
        <v>152.9</v>
      </c>
      <c r="E153" s="37">
        <v>150.85000000000002</v>
      </c>
      <c r="F153" s="37">
        <v>147.75000000000003</v>
      </c>
      <c r="G153" s="37">
        <v>145.70000000000005</v>
      </c>
      <c r="H153" s="37">
        <v>156</v>
      </c>
      <c r="I153" s="37">
        <v>158.05000000000001</v>
      </c>
      <c r="J153" s="37">
        <v>161.14999999999998</v>
      </c>
      <c r="K153" s="28">
        <v>154.94999999999999</v>
      </c>
      <c r="L153" s="28">
        <v>149.80000000000001</v>
      </c>
      <c r="M153" s="28">
        <v>267.64866999999998</v>
      </c>
      <c r="N153" s="1"/>
      <c r="O153" s="1"/>
    </row>
    <row r="154" spans="1:15" ht="12.75" customHeight="1">
      <c r="A154" s="53">
        <v>145</v>
      </c>
      <c r="B154" s="28" t="s">
        <v>171</v>
      </c>
      <c r="C154" s="28">
        <v>136.65</v>
      </c>
      <c r="D154" s="37">
        <v>137.18333333333334</v>
      </c>
      <c r="E154" s="37">
        <v>135.76666666666668</v>
      </c>
      <c r="F154" s="37">
        <v>134.88333333333335</v>
      </c>
      <c r="G154" s="37">
        <v>133.4666666666667</v>
      </c>
      <c r="H154" s="37">
        <v>138.06666666666666</v>
      </c>
      <c r="I154" s="37">
        <v>139.48333333333329</v>
      </c>
      <c r="J154" s="37">
        <v>140.36666666666665</v>
      </c>
      <c r="K154" s="28">
        <v>138.6</v>
      </c>
      <c r="L154" s="28">
        <v>136.30000000000001</v>
      </c>
      <c r="M154" s="28">
        <v>95.717280000000002</v>
      </c>
      <c r="N154" s="1"/>
      <c r="O154" s="1"/>
    </row>
    <row r="155" spans="1:15" ht="12.75" customHeight="1">
      <c r="A155" s="53">
        <v>146</v>
      </c>
      <c r="B155" s="28" t="s">
        <v>165</v>
      </c>
      <c r="C155" s="28">
        <v>116.8</v>
      </c>
      <c r="D155" s="37">
        <v>116.88333333333333</v>
      </c>
      <c r="E155" s="37">
        <v>115.16666666666666</v>
      </c>
      <c r="F155" s="37">
        <v>113.53333333333333</v>
      </c>
      <c r="G155" s="37">
        <v>111.81666666666666</v>
      </c>
      <c r="H155" s="37">
        <v>118.51666666666665</v>
      </c>
      <c r="I155" s="37">
        <v>120.23333333333332</v>
      </c>
      <c r="J155" s="37">
        <v>121.86666666666665</v>
      </c>
      <c r="K155" s="28">
        <v>118.6</v>
      </c>
      <c r="L155" s="28">
        <v>115.25</v>
      </c>
      <c r="M155" s="28">
        <v>190.78393</v>
      </c>
      <c r="N155" s="1"/>
      <c r="O155" s="1"/>
    </row>
    <row r="156" spans="1:15" ht="12.75" customHeight="1">
      <c r="A156" s="53">
        <v>147</v>
      </c>
      <c r="B156" s="28" t="s">
        <v>167</v>
      </c>
      <c r="C156" s="28">
        <v>4122.1499999999996</v>
      </c>
      <c r="D156" s="37">
        <v>4149.4000000000005</v>
      </c>
      <c r="E156" s="37">
        <v>4073.8000000000011</v>
      </c>
      <c r="F156" s="37">
        <v>4025.4500000000007</v>
      </c>
      <c r="G156" s="37">
        <v>3949.8500000000013</v>
      </c>
      <c r="H156" s="37">
        <v>4197.7500000000009</v>
      </c>
      <c r="I156" s="37">
        <v>4273.3500000000013</v>
      </c>
      <c r="J156" s="37">
        <v>4321.7000000000007</v>
      </c>
      <c r="K156" s="28">
        <v>4225</v>
      </c>
      <c r="L156" s="28">
        <v>4101.05</v>
      </c>
      <c r="M156" s="28">
        <v>1.78138</v>
      </c>
      <c r="N156" s="1"/>
      <c r="O156" s="1"/>
    </row>
    <row r="157" spans="1:15" ht="12.75" customHeight="1">
      <c r="A157" s="53">
        <v>148</v>
      </c>
      <c r="B157" s="28" t="s">
        <v>168</v>
      </c>
      <c r="C157" s="28">
        <v>18306.599999999999</v>
      </c>
      <c r="D157" s="37">
        <v>18382.45</v>
      </c>
      <c r="E157" s="37">
        <v>18185.25</v>
      </c>
      <c r="F157" s="37">
        <v>18063.899999999998</v>
      </c>
      <c r="G157" s="37">
        <v>17866.699999999997</v>
      </c>
      <c r="H157" s="37">
        <v>18503.800000000003</v>
      </c>
      <c r="I157" s="37">
        <v>18701.000000000007</v>
      </c>
      <c r="J157" s="37">
        <v>18822.350000000006</v>
      </c>
      <c r="K157" s="28">
        <v>18579.650000000001</v>
      </c>
      <c r="L157" s="28">
        <v>18261.099999999999</v>
      </c>
      <c r="M157" s="28">
        <v>0.34354000000000001</v>
      </c>
      <c r="N157" s="1"/>
      <c r="O157" s="1"/>
    </row>
    <row r="158" spans="1:15" ht="12.75" customHeight="1">
      <c r="A158" s="53">
        <v>149</v>
      </c>
      <c r="B158" s="28" t="s">
        <v>164</v>
      </c>
      <c r="C158" s="28">
        <v>346.8</v>
      </c>
      <c r="D158" s="37">
        <v>346.83333333333331</v>
      </c>
      <c r="E158" s="37">
        <v>342.31666666666661</v>
      </c>
      <c r="F158" s="37">
        <v>337.83333333333331</v>
      </c>
      <c r="G158" s="37">
        <v>333.31666666666661</v>
      </c>
      <c r="H158" s="37">
        <v>351.31666666666661</v>
      </c>
      <c r="I158" s="37">
        <v>355.83333333333337</v>
      </c>
      <c r="J158" s="37">
        <v>360.31666666666661</v>
      </c>
      <c r="K158" s="28">
        <v>351.35</v>
      </c>
      <c r="L158" s="28">
        <v>342.35</v>
      </c>
      <c r="M158" s="28">
        <v>5.2014399999999998</v>
      </c>
      <c r="N158" s="1"/>
      <c r="O158" s="1"/>
    </row>
    <row r="159" spans="1:15" ht="12.75" customHeight="1">
      <c r="A159" s="53">
        <v>150</v>
      </c>
      <c r="B159" s="28" t="s">
        <v>270</v>
      </c>
      <c r="C159" s="28">
        <v>949.65</v>
      </c>
      <c r="D159" s="37">
        <v>943.54999999999984</v>
      </c>
      <c r="E159" s="37">
        <v>921.39999999999964</v>
      </c>
      <c r="F159" s="37">
        <v>893.14999999999975</v>
      </c>
      <c r="G159" s="37">
        <v>870.99999999999955</v>
      </c>
      <c r="H159" s="37">
        <v>971.79999999999973</v>
      </c>
      <c r="I159" s="37">
        <v>993.95</v>
      </c>
      <c r="J159" s="37">
        <v>1022.1999999999998</v>
      </c>
      <c r="K159" s="28">
        <v>965.7</v>
      </c>
      <c r="L159" s="28">
        <v>915.3</v>
      </c>
      <c r="M159" s="28">
        <v>9.8335500000000007</v>
      </c>
      <c r="N159" s="1"/>
      <c r="O159" s="1"/>
    </row>
    <row r="160" spans="1:15" ht="12.75" customHeight="1">
      <c r="A160" s="53">
        <v>151</v>
      </c>
      <c r="B160" s="28" t="s">
        <v>172</v>
      </c>
      <c r="C160" s="28">
        <v>167.5</v>
      </c>
      <c r="D160" s="37">
        <v>168.25</v>
      </c>
      <c r="E160" s="37">
        <v>165.25</v>
      </c>
      <c r="F160" s="37">
        <v>163</v>
      </c>
      <c r="G160" s="37">
        <v>160</v>
      </c>
      <c r="H160" s="37">
        <v>170.5</v>
      </c>
      <c r="I160" s="37">
        <v>173.5</v>
      </c>
      <c r="J160" s="37">
        <v>175.75</v>
      </c>
      <c r="K160" s="28">
        <v>171.25</v>
      </c>
      <c r="L160" s="28">
        <v>166</v>
      </c>
      <c r="M160" s="28">
        <v>125.29302</v>
      </c>
      <c r="N160" s="1"/>
      <c r="O160" s="1"/>
    </row>
    <row r="161" spans="1:15" ht="12.75" customHeight="1">
      <c r="A161" s="53">
        <v>152</v>
      </c>
      <c r="B161" s="28" t="s">
        <v>271</v>
      </c>
      <c r="C161" s="28">
        <v>231.2</v>
      </c>
      <c r="D161" s="37">
        <v>234.26666666666665</v>
      </c>
      <c r="E161" s="37">
        <v>226.93333333333331</v>
      </c>
      <c r="F161" s="37">
        <v>222.66666666666666</v>
      </c>
      <c r="G161" s="37">
        <v>215.33333333333331</v>
      </c>
      <c r="H161" s="37">
        <v>238.5333333333333</v>
      </c>
      <c r="I161" s="37">
        <v>245.86666666666667</v>
      </c>
      <c r="J161" s="37">
        <v>250.1333333333333</v>
      </c>
      <c r="K161" s="28">
        <v>241.6</v>
      </c>
      <c r="L161" s="28">
        <v>230</v>
      </c>
      <c r="M161" s="28">
        <v>13.04172</v>
      </c>
      <c r="N161" s="1"/>
      <c r="O161" s="1"/>
    </row>
    <row r="162" spans="1:15" ht="12.75" customHeight="1">
      <c r="A162" s="53">
        <v>153</v>
      </c>
      <c r="B162" s="28" t="s">
        <v>179</v>
      </c>
      <c r="C162" s="28">
        <v>2490.1999999999998</v>
      </c>
      <c r="D162" s="37">
        <v>2493.8166666666666</v>
      </c>
      <c r="E162" s="37">
        <v>2450.333333333333</v>
      </c>
      <c r="F162" s="37">
        <v>2410.4666666666662</v>
      </c>
      <c r="G162" s="37">
        <v>2366.9833333333327</v>
      </c>
      <c r="H162" s="37">
        <v>2533.6833333333334</v>
      </c>
      <c r="I162" s="37">
        <v>2577.166666666667</v>
      </c>
      <c r="J162" s="37">
        <v>2617.0333333333338</v>
      </c>
      <c r="K162" s="28">
        <v>2537.3000000000002</v>
      </c>
      <c r="L162" s="28">
        <v>2453.9499999999998</v>
      </c>
      <c r="M162" s="28">
        <v>2.7553000000000001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42458.55</v>
      </c>
      <c r="D163" s="37">
        <v>42810.783333333333</v>
      </c>
      <c r="E163" s="37">
        <v>41872.816666666666</v>
      </c>
      <c r="F163" s="37">
        <v>41287.083333333336</v>
      </c>
      <c r="G163" s="37">
        <v>40349.116666666669</v>
      </c>
      <c r="H163" s="37">
        <v>43396.516666666663</v>
      </c>
      <c r="I163" s="37">
        <v>44334.483333333323</v>
      </c>
      <c r="J163" s="37">
        <v>44920.21666666666</v>
      </c>
      <c r="K163" s="28">
        <v>43748.75</v>
      </c>
      <c r="L163" s="28">
        <v>42225.05</v>
      </c>
      <c r="M163" s="28">
        <v>0.18462999999999999</v>
      </c>
      <c r="N163" s="1"/>
      <c r="O163" s="1"/>
    </row>
    <row r="164" spans="1:15" ht="12.75" customHeight="1">
      <c r="A164" s="53">
        <v>155</v>
      </c>
      <c r="B164" s="28" t="s">
        <v>175</v>
      </c>
      <c r="C164" s="28">
        <v>213.05</v>
      </c>
      <c r="D164" s="37">
        <v>213.20000000000002</v>
      </c>
      <c r="E164" s="37">
        <v>211.95000000000005</v>
      </c>
      <c r="F164" s="37">
        <v>210.85000000000002</v>
      </c>
      <c r="G164" s="37">
        <v>209.60000000000005</v>
      </c>
      <c r="H164" s="37">
        <v>214.30000000000004</v>
      </c>
      <c r="I164" s="37">
        <v>215.54999999999998</v>
      </c>
      <c r="J164" s="37">
        <v>216.65000000000003</v>
      </c>
      <c r="K164" s="28">
        <v>214.45</v>
      </c>
      <c r="L164" s="28">
        <v>212.1</v>
      </c>
      <c r="M164" s="28">
        <v>8.8097300000000001</v>
      </c>
      <c r="N164" s="1"/>
      <c r="O164" s="1"/>
    </row>
    <row r="165" spans="1:15" ht="12.75" customHeight="1">
      <c r="A165" s="53">
        <v>156</v>
      </c>
      <c r="B165" s="28" t="s">
        <v>177</v>
      </c>
      <c r="C165" s="28">
        <v>4568.05</v>
      </c>
      <c r="D165" s="37">
        <v>4593.9333333333334</v>
      </c>
      <c r="E165" s="37">
        <v>4525.2666666666664</v>
      </c>
      <c r="F165" s="37">
        <v>4482.4833333333327</v>
      </c>
      <c r="G165" s="37">
        <v>4413.8166666666657</v>
      </c>
      <c r="H165" s="37">
        <v>4636.7166666666672</v>
      </c>
      <c r="I165" s="37">
        <v>4705.3833333333332</v>
      </c>
      <c r="J165" s="37">
        <v>4748.1666666666679</v>
      </c>
      <c r="K165" s="28">
        <v>4662.6000000000004</v>
      </c>
      <c r="L165" s="28">
        <v>4551.1499999999996</v>
      </c>
      <c r="M165" s="28">
        <v>0.30143999999999999</v>
      </c>
      <c r="N165" s="1"/>
      <c r="O165" s="1"/>
    </row>
    <row r="166" spans="1:15" ht="12.75" customHeight="1">
      <c r="A166" s="53">
        <v>157</v>
      </c>
      <c r="B166" s="28" t="s">
        <v>178</v>
      </c>
      <c r="C166" s="28">
        <v>2503.1999999999998</v>
      </c>
      <c r="D166" s="37">
        <v>2511.3333333333335</v>
      </c>
      <c r="E166" s="37">
        <v>2482.8666666666668</v>
      </c>
      <c r="F166" s="37">
        <v>2462.5333333333333</v>
      </c>
      <c r="G166" s="37">
        <v>2434.0666666666666</v>
      </c>
      <c r="H166" s="37">
        <v>2531.666666666667</v>
      </c>
      <c r="I166" s="37">
        <v>2560.1333333333332</v>
      </c>
      <c r="J166" s="37">
        <v>2580.4666666666672</v>
      </c>
      <c r="K166" s="28">
        <v>2539.8000000000002</v>
      </c>
      <c r="L166" s="28">
        <v>2491</v>
      </c>
      <c r="M166" s="28">
        <v>6.7519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2500.35</v>
      </c>
      <c r="D167" s="37">
        <v>2497.6</v>
      </c>
      <c r="E167" s="37">
        <v>2459.2999999999997</v>
      </c>
      <c r="F167" s="37">
        <v>2418.25</v>
      </c>
      <c r="G167" s="37">
        <v>2379.9499999999998</v>
      </c>
      <c r="H167" s="37">
        <v>2538.6499999999996</v>
      </c>
      <c r="I167" s="37">
        <v>2576.9499999999998</v>
      </c>
      <c r="J167" s="37">
        <v>2617.9999999999995</v>
      </c>
      <c r="K167" s="28">
        <v>2535.9</v>
      </c>
      <c r="L167" s="28">
        <v>2456.5500000000002</v>
      </c>
      <c r="M167" s="28">
        <v>9.0075699999999994</v>
      </c>
      <c r="N167" s="1"/>
      <c r="O167" s="1"/>
    </row>
    <row r="168" spans="1:15" ht="12.75" customHeight="1">
      <c r="A168" s="53">
        <v>159</v>
      </c>
      <c r="B168" s="28" t="s">
        <v>272</v>
      </c>
      <c r="C168" s="28">
        <v>2494.85</v>
      </c>
      <c r="D168" s="37">
        <v>2499.5499999999997</v>
      </c>
      <c r="E168" s="37">
        <v>2476.2999999999993</v>
      </c>
      <c r="F168" s="37">
        <v>2457.7499999999995</v>
      </c>
      <c r="G168" s="37">
        <v>2434.4999999999991</v>
      </c>
      <c r="H168" s="37">
        <v>2518.0999999999995</v>
      </c>
      <c r="I168" s="37">
        <v>2541.3500000000004</v>
      </c>
      <c r="J168" s="37">
        <v>2559.8999999999996</v>
      </c>
      <c r="K168" s="28">
        <v>2522.8000000000002</v>
      </c>
      <c r="L168" s="28">
        <v>2481</v>
      </c>
      <c r="M168" s="28">
        <v>2.5581399999999999</v>
      </c>
      <c r="N168" s="1"/>
      <c r="O168" s="1"/>
    </row>
    <row r="169" spans="1:15" ht="12.75" customHeight="1">
      <c r="A169" s="53">
        <v>160</v>
      </c>
      <c r="B169" s="28" t="s">
        <v>176</v>
      </c>
      <c r="C169" s="28">
        <v>121.9</v>
      </c>
      <c r="D169" s="37">
        <v>122.40000000000002</v>
      </c>
      <c r="E169" s="37">
        <v>121.10000000000004</v>
      </c>
      <c r="F169" s="37">
        <v>120.30000000000001</v>
      </c>
      <c r="G169" s="37">
        <v>119.00000000000003</v>
      </c>
      <c r="H169" s="37">
        <v>123.20000000000005</v>
      </c>
      <c r="I169" s="37">
        <v>124.50000000000003</v>
      </c>
      <c r="J169" s="37">
        <v>125.30000000000005</v>
      </c>
      <c r="K169" s="28">
        <v>123.7</v>
      </c>
      <c r="L169" s="28">
        <v>121.6</v>
      </c>
      <c r="M169" s="28">
        <v>47.931089999999998</v>
      </c>
      <c r="N169" s="1"/>
      <c r="O169" s="1"/>
    </row>
    <row r="170" spans="1:15" ht="12.75" customHeight="1">
      <c r="A170" s="53">
        <v>161</v>
      </c>
      <c r="B170" s="28" t="s">
        <v>181</v>
      </c>
      <c r="C170" s="28">
        <v>211.3</v>
      </c>
      <c r="D170" s="37">
        <v>212.43333333333331</v>
      </c>
      <c r="E170" s="37">
        <v>209.86666666666662</v>
      </c>
      <c r="F170" s="37">
        <v>208.43333333333331</v>
      </c>
      <c r="G170" s="37">
        <v>205.86666666666662</v>
      </c>
      <c r="H170" s="37">
        <v>213.86666666666662</v>
      </c>
      <c r="I170" s="37">
        <v>216.43333333333328</v>
      </c>
      <c r="J170" s="37">
        <v>217.86666666666662</v>
      </c>
      <c r="K170" s="28">
        <v>215</v>
      </c>
      <c r="L170" s="28">
        <v>211</v>
      </c>
      <c r="M170" s="28">
        <v>34.457920000000001</v>
      </c>
      <c r="N170" s="1"/>
      <c r="O170" s="1"/>
    </row>
    <row r="171" spans="1:15" ht="12.75" customHeight="1">
      <c r="A171" s="53">
        <v>162</v>
      </c>
      <c r="B171" s="28" t="s">
        <v>273</v>
      </c>
      <c r="C171" s="28">
        <v>491.15</v>
      </c>
      <c r="D171" s="37">
        <v>490.90000000000003</v>
      </c>
      <c r="E171" s="37">
        <v>483.80000000000007</v>
      </c>
      <c r="F171" s="37">
        <v>476.45000000000005</v>
      </c>
      <c r="G171" s="37">
        <v>469.35000000000008</v>
      </c>
      <c r="H171" s="37">
        <v>498.25000000000006</v>
      </c>
      <c r="I171" s="37">
        <v>505.35000000000008</v>
      </c>
      <c r="J171" s="37">
        <v>512.70000000000005</v>
      </c>
      <c r="K171" s="28">
        <v>498</v>
      </c>
      <c r="L171" s="28">
        <v>483.55</v>
      </c>
      <c r="M171" s="28">
        <v>3.9134099999999998</v>
      </c>
      <c r="N171" s="1"/>
      <c r="O171" s="1"/>
    </row>
    <row r="172" spans="1:15" ht="12.75" customHeight="1">
      <c r="A172" s="53">
        <v>163</v>
      </c>
      <c r="B172" s="28" t="s">
        <v>274</v>
      </c>
      <c r="C172" s="28">
        <v>14842.35</v>
      </c>
      <c r="D172" s="37">
        <v>14905.783333333333</v>
      </c>
      <c r="E172" s="37">
        <v>14646.716666666665</v>
      </c>
      <c r="F172" s="37">
        <v>14451.083333333332</v>
      </c>
      <c r="G172" s="37">
        <v>14192.016666666665</v>
      </c>
      <c r="H172" s="37">
        <v>15101.416666666666</v>
      </c>
      <c r="I172" s="37">
        <v>15360.483333333332</v>
      </c>
      <c r="J172" s="37">
        <v>15556.116666666667</v>
      </c>
      <c r="K172" s="28">
        <v>15164.85</v>
      </c>
      <c r="L172" s="28">
        <v>14710.15</v>
      </c>
      <c r="M172" s="28">
        <v>8.7760000000000005E-2</v>
      </c>
      <c r="N172" s="1"/>
      <c r="O172" s="1"/>
    </row>
    <row r="173" spans="1:15" ht="12.75" customHeight="1">
      <c r="A173" s="53">
        <v>164</v>
      </c>
      <c r="B173" s="28" t="s">
        <v>180</v>
      </c>
      <c r="C173" s="28">
        <v>42.6</v>
      </c>
      <c r="D173" s="37">
        <v>42.766666666666673</v>
      </c>
      <c r="E173" s="37">
        <v>42.183333333333344</v>
      </c>
      <c r="F173" s="37">
        <v>41.766666666666673</v>
      </c>
      <c r="G173" s="37">
        <v>41.183333333333344</v>
      </c>
      <c r="H173" s="37">
        <v>43.183333333333344</v>
      </c>
      <c r="I173" s="37">
        <v>43.766666666666673</v>
      </c>
      <c r="J173" s="37">
        <v>44.183333333333344</v>
      </c>
      <c r="K173" s="28">
        <v>43.35</v>
      </c>
      <c r="L173" s="28">
        <v>42.35</v>
      </c>
      <c r="M173" s="28">
        <v>850.13403000000005</v>
      </c>
      <c r="N173" s="1"/>
      <c r="O173" s="1"/>
    </row>
    <row r="174" spans="1:15" ht="12.75" customHeight="1">
      <c r="A174" s="53">
        <v>165</v>
      </c>
      <c r="B174" s="28" t="s">
        <v>185</v>
      </c>
      <c r="C174" s="28">
        <v>153.55000000000001</v>
      </c>
      <c r="D174" s="37">
        <v>153.6</v>
      </c>
      <c r="E174" s="37">
        <v>151.44999999999999</v>
      </c>
      <c r="F174" s="37">
        <v>149.35</v>
      </c>
      <c r="G174" s="37">
        <v>147.19999999999999</v>
      </c>
      <c r="H174" s="37">
        <v>155.69999999999999</v>
      </c>
      <c r="I174" s="37">
        <v>157.85000000000002</v>
      </c>
      <c r="J174" s="37">
        <v>159.94999999999999</v>
      </c>
      <c r="K174" s="28">
        <v>155.75</v>
      </c>
      <c r="L174" s="28">
        <v>151.5</v>
      </c>
      <c r="M174" s="28">
        <v>124.04391</v>
      </c>
      <c r="N174" s="1"/>
      <c r="O174" s="1"/>
    </row>
    <row r="175" spans="1:15" ht="12.75" customHeight="1">
      <c r="A175" s="53">
        <v>166</v>
      </c>
      <c r="B175" s="28" t="s">
        <v>186</v>
      </c>
      <c r="C175" s="28">
        <v>140.6</v>
      </c>
      <c r="D175" s="37">
        <v>141.28333333333333</v>
      </c>
      <c r="E175" s="37">
        <v>139.26666666666665</v>
      </c>
      <c r="F175" s="37">
        <v>137.93333333333331</v>
      </c>
      <c r="G175" s="37">
        <v>135.91666666666663</v>
      </c>
      <c r="H175" s="37">
        <v>142.61666666666667</v>
      </c>
      <c r="I175" s="37">
        <v>144.63333333333338</v>
      </c>
      <c r="J175" s="37">
        <v>145.9666666666667</v>
      </c>
      <c r="K175" s="28">
        <v>143.30000000000001</v>
      </c>
      <c r="L175" s="28">
        <v>139.94999999999999</v>
      </c>
      <c r="M175" s="28">
        <v>41.07555</v>
      </c>
      <c r="N175" s="1"/>
      <c r="O175" s="1"/>
    </row>
    <row r="176" spans="1:15" ht="12.75" customHeight="1">
      <c r="A176" s="53">
        <v>167</v>
      </c>
      <c r="B176" s="28" t="s">
        <v>187</v>
      </c>
      <c r="C176" s="28">
        <v>2352.75</v>
      </c>
      <c r="D176" s="37">
        <v>2367.1333333333332</v>
      </c>
      <c r="E176" s="37">
        <v>2332.8166666666666</v>
      </c>
      <c r="F176" s="37">
        <v>2312.8833333333332</v>
      </c>
      <c r="G176" s="37">
        <v>2278.5666666666666</v>
      </c>
      <c r="H176" s="37">
        <v>2387.0666666666666</v>
      </c>
      <c r="I176" s="37">
        <v>2421.3833333333332</v>
      </c>
      <c r="J176" s="37">
        <v>2441.3166666666666</v>
      </c>
      <c r="K176" s="28">
        <v>2401.4499999999998</v>
      </c>
      <c r="L176" s="28">
        <v>2347.1999999999998</v>
      </c>
      <c r="M176" s="28">
        <v>44.178640000000001</v>
      </c>
      <c r="N176" s="1"/>
      <c r="O176" s="1"/>
    </row>
    <row r="177" spans="1:15" ht="12.75" customHeight="1">
      <c r="A177" s="53">
        <v>168</v>
      </c>
      <c r="B177" s="28" t="s">
        <v>275</v>
      </c>
      <c r="C177" s="28">
        <v>884.55</v>
      </c>
      <c r="D177" s="37">
        <v>888.6</v>
      </c>
      <c r="E177" s="37">
        <v>878.2</v>
      </c>
      <c r="F177" s="37">
        <v>871.85</v>
      </c>
      <c r="G177" s="37">
        <v>861.45</v>
      </c>
      <c r="H177" s="37">
        <v>894.95</v>
      </c>
      <c r="I177" s="37">
        <v>905.34999999999991</v>
      </c>
      <c r="J177" s="37">
        <v>911.7</v>
      </c>
      <c r="K177" s="28">
        <v>899</v>
      </c>
      <c r="L177" s="28">
        <v>882.25</v>
      </c>
      <c r="M177" s="28">
        <v>7.7128500000000004</v>
      </c>
      <c r="N177" s="1"/>
      <c r="O177" s="1"/>
    </row>
    <row r="178" spans="1:15" ht="12.75" customHeight="1">
      <c r="A178" s="53">
        <v>169</v>
      </c>
      <c r="B178" s="28" t="s">
        <v>189</v>
      </c>
      <c r="C178" s="28">
        <v>1185.2</v>
      </c>
      <c r="D178" s="37">
        <v>1193.5999999999999</v>
      </c>
      <c r="E178" s="37">
        <v>1167.1999999999998</v>
      </c>
      <c r="F178" s="37">
        <v>1149.1999999999998</v>
      </c>
      <c r="G178" s="37">
        <v>1122.7999999999997</v>
      </c>
      <c r="H178" s="37">
        <v>1211.5999999999999</v>
      </c>
      <c r="I178" s="37">
        <v>1238</v>
      </c>
      <c r="J178" s="37">
        <v>1256</v>
      </c>
      <c r="K178" s="28">
        <v>1220</v>
      </c>
      <c r="L178" s="28">
        <v>1175.5999999999999</v>
      </c>
      <c r="M178" s="28">
        <v>12.365740000000001</v>
      </c>
      <c r="N178" s="1"/>
      <c r="O178" s="1"/>
    </row>
    <row r="179" spans="1:15" ht="12.75" customHeight="1">
      <c r="A179" s="53">
        <v>170</v>
      </c>
      <c r="B179" s="28" t="s">
        <v>193</v>
      </c>
      <c r="C179" s="28">
        <v>2439.8000000000002</v>
      </c>
      <c r="D179" s="37">
        <v>2450.9500000000003</v>
      </c>
      <c r="E179" s="37">
        <v>2413.8500000000004</v>
      </c>
      <c r="F179" s="37">
        <v>2387.9</v>
      </c>
      <c r="G179" s="37">
        <v>2350.8000000000002</v>
      </c>
      <c r="H179" s="37">
        <v>2476.9000000000005</v>
      </c>
      <c r="I179" s="37">
        <v>2514</v>
      </c>
      <c r="J179" s="37">
        <v>2539.9500000000007</v>
      </c>
      <c r="K179" s="28">
        <v>2488.0500000000002</v>
      </c>
      <c r="L179" s="28">
        <v>2425</v>
      </c>
      <c r="M179" s="28">
        <v>6.2541000000000002</v>
      </c>
      <c r="N179" s="1"/>
      <c r="O179" s="1"/>
    </row>
    <row r="180" spans="1:15" ht="12.75" customHeight="1">
      <c r="A180" s="53">
        <v>171</v>
      </c>
      <c r="B180" s="28" t="s">
        <v>276</v>
      </c>
      <c r="C180" s="28">
        <v>7505.35</v>
      </c>
      <c r="D180" s="37">
        <v>7504.4333333333334</v>
      </c>
      <c r="E180" s="37">
        <v>7474.1166666666668</v>
      </c>
      <c r="F180" s="37">
        <v>7442.8833333333332</v>
      </c>
      <c r="G180" s="37">
        <v>7412.5666666666666</v>
      </c>
      <c r="H180" s="37">
        <v>7535.666666666667</v>
      </c>
      <c r="I180" s="37">
        <v>7565.9833333333345</v>
      </c>
      <c r="J180" s="37">
        <v>7597.2166666666672</v>
      </c>
      <c r="K180" s="28">
        <v>7534.75</v>
      </c>
      <c r="L180" s="28">
        <v>7473.2</v>
      </c>
      <c r="M180" s="28">
        <v>2.8729999999999999E-2</v>
      </c>
      <c r="N180" s="1"/>
      <c r="O180" s="1"/>
    </row>
    <row r="181" spans="1:15" ht="12.75" customHeight="1">
      <c r="A181" s="53">
        <v>172</v>
      </c>
      <c r="B181" s="28" t="s">
        <v>191</v>
      </c>
      <c r="C181" s="28">
        <v>24800.9</v>
      </c>
      <c r="D181" s="37">
        <v>24970.966666666671</v>
      </c>
      <c r="E181" s="37">
        <v>24541.983333333341</v>
      </c>
      <c r="F181" s="37">
        <v>24283.066666666669</v>
      </c>
      <c r="G181" s="37">
        <v>23854.083333333339</v>
      </c>
      <c r="H181" s="37">
        <v>25229.883333333342</v>
      </c>
      <c r="I181" s="37">
        <v>25658.866666666672</v>
      </c>
      <c r="J181" s="37">
        <v>25917.783333333344</v>
      </c>
      <c r="K181" s="28">
        <v>25399.95</v>
      </c>
      <c r="L181" s="28">
        <v>24712.05</v>
      </c>
      <c r="M181" s="28">
        <v>0.21468999999999999</v>
      </c>
      <c r="N181" s="1"/>
      <c r="O181" s="1"/>
    </row>
    <row r="182" spans="1:15" ht="12.75" customHeight="1">
      <c r="A182" s="53">
        <v>173</v>
      </c>
      <c r="B182" s="28" t="s">
        <v>194</v>
      </c>
      <c r="C182" s="28">
        <v>1263.2</v>
      </c>
      <c r="D182" s="37">
        <v>1268.3999999999999</v>
      </c>
      <c r="E182" s="37">
        <v>1249.7999999999997</v>
      </c>
      <c r="F182" s="37">
        <v>1236.3999999999999</v>
      </c>
      <c r="G182" s="37">
        <v>1217.7999999999997</v>
      </c>
      <c r="H182" s="37">
        <v>1281.7999999999997</v>
      </c>
      <c r="I182" s="37">
        <v>1300.3999999999996</v>
      </c>
      <c r="J182" s="37">
        <v>1313.7999999999997</v>
      </c>
      <c r="K182" s="28">
        <v>1287</v>
      </c>
      <c r="L182" s="28">
        <v>1255</v>
      </c>
      <c r="M182" s="28">
        <v>4.73461</v>
      </c>
      <c r="N182" s="1"/>
      <c r="O182" s="1"/>
    </row>
    <row r="183" spans="1:15" ht="12.75" customHeight="1">
      <c r="A183" s="53">
        <v>174</v>
      </c>
      <c r="B183" s="28" t="s">
        <v>192</v>
      </c>
      <c r="C183" s="28">
        <v>2438.4</v>
      </c>
      <c r="D183" s="37">
        <v>2432.5833333333335</v>
      </c>
      <c r="E183" s="37">
        <v>2405.8166666666671</v>
      </c>
      <c r="F183" s="37">
        <v>2373.2333333333336</v>
      </c>
      <c r="G183" s="37">
        <v>2346.4666666666672</v>
      </c>
      <c r="H183" s="37">
        <v>2465.166666666667</v>
      </c>
      <c r="I183" s="37">
        <v>2491.9333333333334</v>
      </c>
      <c r="J183" s="37">
        <v>2524.5166666666669</v>
      </c>
      <c r="K183" s="28">
        <v>2459.35</v>
      </c>
      <c r="L183" s="28">
        <v>2400</v>
      </c>
      <c r="M183" s="28">
        <v>1.99336</v>
      </c>
      <c r="N183" s="1"/>
      <c r="O183" s="1"/>
    </row>
    <row r="184" spans="1:15" ht="12.75" customHeight="1">
      <c r="A184" s="53">
        <v>175</v>
      </c>
      <c r="B184" s="28" t="s">
        <v>190</v>
      </c>
      <c r="C184" s="28">
        <v>540.1</v>
      </c>
      <c r="D184" s="37">
        <v>540.65000000000009</v>
      </c>
      <c r="E184" s="37">
        <v>536.60000000000014</v>
      </c>
      <c r="F184" s="37">
        <v>533.1</v>
      </c>
      <c r="G184" s="37">
        <v>529.05000000000007</v>
      </c>
      <c r="H184" s="37">
        <v>544.1500000000002</v>
      </c>
      <c r="I184" s="37">
        <v>548.20000000000016</v>
      </c>
      <c r="J184" s="37">
        <v>551.70000000000027</v>
      </c>
      <c r="K184" s="28">
        <v>544.70000000000005</v>
      </c>
      <c r="L184" s="28">
        <v>537.15</v>
      </c>
      <c r="M184" s="28">
        <v>227.17677</v>
      </c>
      <c r="N184" s="1"/>
      <c r="O184" s="1"/>
    </row>
    <row r="185" spans="1:15" ht="12.75" customHeight="1">
      <c r="A185" s="53">
        <v>176</v>
      </c>
      <c r="B185" s="28" t="s">
        <v>188</v>
      </c>
      <c r="C185" s="28">
        <v>104.45</v>
      </c>
      <c r="D185" s="37">
        <v>104.48333333333333</v>
      </c>
      <c r="E185" s="37">
        <v>103.26666666666667</v>
      </c>
      <c r="F185" s="37">
        <v>102.08333333333333</v>
      </c>
      <c r="G185" s="37">
        <v>100.86666666666666</v>
      </c>
      <c r="H185" s="37">
        <v>105.66666666666667</v>
      </c>
      <c r="I185" s="37">
        <v>106.88333333333334</v>
      </c>
      <c r="J185" s="37">
        <v>108.06666666666668</v>
      </c>
      <c r="K185" s="28">
        <v>105.7</v>
      </c>
      <c r="L185" s="28">
        <v>103.3</v>
      </c>
      <c r="M185" s="28">
        <v>329.47766000000001</v>
      </c>
      <c r="N185" s="1"/>
      <c r="O185" s="1"/>
    </row>
    <row r="186" spans="1:15" ht="12.75" customHeight="1">
      <c r="A186" s="53">
        <v>177</v>
      </c>
      <c r="B186" s="28" t="s">
        <v>195</v>
      </c>
      <c r="C186" s="28">
        <v>883.55</v>
      </c>
      <c r="D186" s="37">
        <v>885.06666666666661</v>
      </c>
      <c r="E186" s="37">
        <v>878.93333333333317</v>
      </c>
      <c r="F186" s="37">
        <v>874.31666666666661</v>
      </c>
      <c r="G186" s="37">
        <v>868.18333333333317</v>
      </c>
      <c r="H186" s="37">
        <v>889.68333333333317</v>
      </c>
      <c r="I186" s="37">
        <v>895.81666666666661</v>
      </c>
      <c r="J186" s="37">
        <v>900.43333333333317</v>
      </c>
      <c r="K186" s="28">
        <v>891.2</v>
      </c>
      <c r="L186" s="28">
        <v>880.45</v>
      </c>
      <c r="M186" s="28">
        <v>22.928249999999998</v>
      </c>
      <c r="N186" s="1"/>
      <c r="O186" s="1"/>
    </row>
    <row r="187" spans="1:15" ht="12.75" customHeight="1">
      <c r="A187" s="53">
        <v>178</v>
      </c>
      <c r="B187" s="28" t="s">
        <v>196</v>
      </c>
      <c r="C187" s="28">
        <v>514.5</v>
      </c>
      <c r="D187" s="37">
        <v>514.83333333333337</v>
      </c>
      <c r="E187" s="37">
        <v>510.76666666666677</v>
      </c>
      <c r="F187" s="37">
        <v>507.03333333333342</v>
      </c>
      <c r="G187" s="37">
        <v>502.96666666666681</v>
      </c>
      <c r="H187" s="37">
        <v>518.56666666666672</v>
      </c>
      <c r="I187" s="37">
        <v>522.63333333333333</v>
      </c>
      <c r="J187" s="37">
        <v>526.36666666666667</v>
      </c>
      <c r="K187" s="28">
        <v>518.9</v>
      </c>
      <c r="L187" s="28">
        <v>511.1</v>
      </c>
      <c r="M187" s="28">
        <v>7.5222100000000003</v>
      </c>
      <c r="N187" s="1"/>
      <c r="O187" s="1"/>
    </row>
    <row r="188" spans="1:15" ht="12.75" customHeight="1">
      <c r="A188" s="53">
        <v>179</v>
      </c>
      <c r="B188" s="28" t="s">
        <v>277</v>
      </c>
      <c r="C188" s="28">
        <v>578.04999999999995</v>
      </c>
      <c r="D188" s="37">
        <v>580.06666666666672</v>
      </c>
      <c r="E188" s="37">
        <v>573.18333333333339</v>
      </c>
      <c r="F188" s="37">
        <v>568.31666666666672</v>
      </c>
      <c r="G188" s="37">
        <v>561.43333333333339</v>
      </c>
      <c r="H188" s="37">
        <v>584.93333333333339</v>
      </c>
      <c r="I188" s="37">
        <v>591.81666666666683</v>
      </c>
      <c r="J188" s="37">
        <v>596.68333333333339</v>
      </c>
      <c r="K188" s="28">
        <v>586.95000000000005</v>
      </c>
      <c r="L188" s="28">
        <v>575.20000000000005</v>
      </c>
      <c r="M188" s="28">
        <v>1.8363799999999999</v>
      </c>
      <c r="N188" s="1"/>
      <c r="O188" s="1"/>
    </row>
    <row r="189" spans="1:15" ht="12.75" customHeight="1">
      <c r="A189" s="53">
        <v>180</v>
      </c>
      <c r="B189" s="28" t="s">
        <v>208</v>
      </c>
      <c r="C189" s="28">
        <v>657.25</v>
      </c>
      <c r="D189" s="37">
        <v>648.86666666666667</v>
      </c>
      <c r="E189" s="37">
        <v>634.73333333333335</v>
      </c>
      <c r="F189" s="37">
        <v>612.2166666666667</v>
      </c>
      <c r="G189" s="37">
        <v>598.08333333333337</v>
      </c>
      <c r="H189" s="37">
        <v>671.38333333333333</v>
      </c>
      <c r="I189" s="37">
        <v>685.51666666666677</v>
      </c>
      <c r="J189" s="37">
        <v>708.0333333333333</v>
      </c>
      <c r="K189" s="28">
        <v>663</v>
      </c>
      <c r="L189" s="28">
        <v>626.35</v>
      </c>
      <c r="M189" s="28">
        <v>49.725940000000001</v>
      </c>
      <c r="N189" s="1"/>
      <c r="O189" s="1"/>
    </row>
    <row r="190" spans="1:15" ht="12.75" customHeight="1">
      <c r="A190" s="53">
        <v>181</v>
      </c>
      <c r="B190" s="28" t="s">
        <v>197</v>
      </c>
      <c r="C190" s="28">
        <v>965.35</v>
      </c>
      <c r="D190" s="37">
        <v>969.2833333333333</v>
      </c>
      <c r="E190" s="37">
        <v>957.56666666666661</v>
      </c>
      <c r="F190" s="37">
        <v>949.7833333333333</v>
      </c>
      <c r="G190" s="37">
        <v>938.06666666666661</v>
      </c>
      <c r="H190" s="37">
        <v>977.06666666666661</v>
      </c>
      <c r="I190" s="37">
        <v>988.7833333333333</v>
      </c>
      <c r="J190" s="37">
        <v>996.56666666666661</v>
      </c>
      <c r="K190" s="28">
        <v>981</v>
      </c>
      <c r="L190" s="28">
        <v>961.5</v>
      </c>
      <c r="M190" s="28">
        <v>15.77566</v>
      </c>
      <c r="N190" s="1"/>
      <c r="O190" s="1"/>
    </row>
    <row r="191" spans="1:15" ht="12.75" customHeight="1">
      <c r="A191" s="53">
        <v>182</v>
      </c>
      <c r="B191" s="28" t="s">
        <v>534</v>
      </c>
      <c r="C191" s="28">
        <v>1303.5</v>
      </c>
      <c r="D191" s="37">
        <v>1308.0666666666666</v>
      </c>
      <c r="E191" s="37">
        <v>1287.4333333333332</v>
      </c>
      <c r="F191" s="37">
        <v>1271.3666666666666</v>
      </c>
      <c r="G191" s="37">
        <v>1250.7333333333331</v>
      </c>
      <c r="H191" s="37">
        <v>1324.1333333333332</v>
      </c>
      <c r="I191" s="37">
        <v>1344.7666666666664</v>
      </c>
      <c r="J191" s="37">
        <v>1360.8333333333333</v>
      </c>
      <c r="K191" s="28">
        <v>1328.7</v>
      </c>
      <c r="L191" s="28">
        <v>1292</v>
      </c>
      <c r="M191" s="28">
        <v>5.6385100000000001</v>
      </c>
      <c r="N191" s="1"/>
      <c r="O191" s="1"/>
    </row>
    <row r="192" spans="1:15" ht="12.75" customHeight="1">
      <c r="A192" s="53">
        <v>183</v>
      </c>
      <c r="B192" s="28" t="s">
        <v>202</v>
      </c>
      <c r="C192" s="28">
        <v>3824.6</v>
      </c>
      <c r="D192" s="37">
        <v>3841.0500000000006</v>
      </c>
      <c r="E192" s="37">
        <v>3799.6000000000013</v>
      </c>
      <c r="F192" s="37">
        <v>3774.6000000000008</v>
      </c>
      <c r="G192" s="37">
        <v>3733.1500000000015</v>
      </c>
      <c r="H192" s="37">
        <v>3866.0500000000011</v>
      </c>
      <c r="I192" s="37">
        <v>3907.5000000000009</v>
      </c>
      <c r="J192" s="37">
        <v>3932.5000000000009</v>
      </c>
      <c r="K192" s="28">
        <v>3882.5</v>
      </c>
      <c r="L192" s="28">
        <v>3816.05</v>
      </c>
      <c r="M192" s="28">
        <v>19.60538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738.1</v>
      </c>
      <c r="D193" s="37">
        <v>746.81666666666661</v>
      </c>
      <c r="E193" s="37">
        <v>724.63333333333321</v>
      </c>
      <c r="F193" s="37">
        <v>711.16666666666663</v>
      </c>
      <c r="G193" s="37">
        <v>688.98333333333323</v>
      </c>
      <c r="H193" s="37">
        <v>760.28333333333319</v>
      </c>
      <c r="I193" s="37">
        <v>782.46666666666658</v>
      </c>
      <c r="J193" s="37">
        <v>795.93333333333317</v>
      </c>
      <c r="K193" s="28">
        <v>769</v>
      </c>
      <c r="L193" s="28">
        <v>733.35</v>
      </c>
      <c r="M193" s="28">
        <v>81.540819999999997</v>
      </c>
      <c r="N193" s="1"/>
      <c r="O193" s="1"/>
    </row>
    <row r="194" spans="1:15" ht="12.75" customHeight="1">
      <c r="A194" s="53">
        <v>185</v>
      </c>
      <c r="B194" s="28" t="s">
        <v>278</v>
      </c>
      <c r="C194" s="28">
        <v>7293.85</v>
      </c>
      <c r="D194" s="37">
        <v>7360.0999999999995</v>
      </c>
      <c r="E194" s="37">
        <v>7193.7999999999993</v>
      </c>
      <c r="F194" s="37">
        <v>7093.75</v>
      </c>
      <c r="G194" s="37">
        <v>6927.45</v>
      </c>
      <c r="H194" s="37">
        <v>7460.1499999999987</v>
      </c>
      <c r="I194" s="37">
        <v>7626.45</v>
      </c>
      <c r="J194" s="37">
        <v>7726.4999999999982</v>
      </c>
      <c r="K194" s="28">
        <v>7526.4</v>
      </c>
      <c r="L194" s="28">
        <v>7260.05</v>
      </c>
      <c r="M194" s="28">
        <v>3.1693899999999999</v>
      </c>
      <c r="N194" s="1"/>
      <c r="O194" s="1"/>
    </row>
    <row r="195" spans="1:15" ht="12.75" customHeight="1">
      <c r="A195" s="53">
        <v>186</v>
      </c>
      <c r="B195" s="28" t="s">
        <v>199</v>
      </c>
      <c r="C195" s="28">
        <v>504.5</v>
      </c>
      <c r="D195" s="37">
        <v>507.2166666666667</v>
      </c>
      <c r="E195" s="37">
        <v>500.13333333333344</v>
      </c>
      <c r="F195" s="37">
        <v>495.76666666666677</v>
      </c>
      <c r="G195" s="37">
        <v>488.68333333333351</v>
      </c>
      <c r="H195" s="37">
        <v>511.58333333333337</v>
      </c>
      <c r="I195" s="37">
        <v>518.66666666666663</v>
      </c>
      <c r="J195" s="37">
        <v>523.0333333333333</v>
      </c>
      <c r="K195" s="28">
        <v>514.29999999999995</v>
      </c>
      <c r="L195" s="28">
        <v>502.85</v>
      </c>
      <c r="M195" s="28">
        <v>152.49244999999999</v>
      </c>
      <c r="N195" s="1"/>
      <c r="O195" s="1"/>
    </row>
    <row r="196" spans="1:15" ht="12.75" customHeight="1">
      <c r="A196" s="53">
        <v>187</v>
      </c>
      <c r="B196" s="28" t="s">
        <v>200</v>
      </c>
      <c r="C196" s="28">
        <v>252.85</v>
      </c>
      <c r="D196" s="37">
        <v>252.18333333333331</v>
      </c>
      <c r="E196" s="37">
        <v>249.96666666666661</v>
      </c>
      <c r="F196" s="37">
        <v>247.08333333333331</v>
      </c>
      <c r="G196" s="37">
        <v>244.86666666666662</v>
      </c>
      <c r="H196" s="37">
        <v>255.06666666666661</v>
      </c>
      <c r="I196" s="37">
        <v>257.2833333333333</v>
      </c>
      <c r="J196" s="37">
        <v>260.16666666666663</v>
      </c>
      <c r="K196" s="28">
        <v>254.4</v>
      </c>
      <c r="L196" s="28">
        <v>249.3</v>
      </c>
      <c r="M196" s="28">
        <v>277.24869999999999</v>
      </c>
      <c r="N196" s="1"/>
      <c r="O196" s="1"/>
    </row>
    <row r="197" spans="1:15" ht="12.75" customHeight="1">
      <c r="A197" s="53">
        <v>188</v>
      </c>
      <c r="B197" s="28" t="s">
        <v>201</v>
      </c>
      <c r="C197" s="28">
        <v>1166.5999999999999</v>
      </c>
      <c r="D197" s="37">
        <v>1164.8666666666668</v>
      </c>
      <c r="E197" s="37">
        <v>1148.0333333333335</v>
      </c>
      <c r="F197" s="37">
        <v>1129.4666666666667</v>
      </c>
      <c r="G197" s="37">
        <v>1112.6333333333334</v>
      </c>
      <c r="H197" s="37">
        <v>1183.4333333333336</v>
      </c>
      <c r="I197" s="37">
        <v>1200.2666666666667</v>
      </c>
      <c r="J197" s="37">
        <v>1218.8333333333337</v>
      </c>
      <c r="K197" s="28">
        <v>1181.7</v>
      </c>
      <c r="L197" s="28">
        <v>1146.3</v>
      </c>
      <c r="M197" s="28">
        <v>65.140900000000002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1454.3</v>
      </c>
      <c r="D198" s="37">
        <v>1461.0666666666666</v>
      </c>
      <c r="E198" s="37">
        <v>1442.3333333333333</v>
      </c>
      <c r="F198" s="37">
        <v>1430.3666666666666</v>
      </c>
      <c r="G198" s="37">
        <v>1411.6333333333332</v>
      </c>
      <c r="H198" s="37">
        <v>1473.0333333333333</v>
      </c>
      <c r="I198" s="37">
        <v>1491.7666666666669</v>
      </c>
      <c r="J198" s="37">
        <v>1503.7333333333333</v>
      </c>
      <c r="K198" s="28">
        <v>1479.8</v>
      </c>
      <c r="L198" s="28">
        <v>1449.1</v>
      </c>
      <c r="M198" s="28">
        <v>24.336919999999999</v>
      </c>
      <c r="N198" s="1"/>
      <c r="O198" s="1"/>
    </row>
    <row r="199" spans="1:15" ht="12.75" customHeight="1">
      <c r="A199" s="53">
        <v>190</v>
      </c>
      <c r="B199" s="28" t="s">
        <v>184</v>
      </c>
      <c r="C199" s="28">
        <v>873</v>
      </c>
      <c r="D199" s="37">
        <v>879.15</v>
      </c>
      <c r="E199" s="37">
        <v>863.4</v>
      </c>
      <c r="F199" s="37">
        <v>853.8</v>
      </c>
      <c r="G199" s="37">
        <v>838.05</v>
      </c>
      <c r="H199" s="37">
        <v>888.75</v>
      </c>
      <c r="I199" s="37">
        <v>904.5</v>
      </c>
      <c r="J199" s="37">
        <v>914.1</v>
      </c>
      <c r="K199" s="28">
        <v>894.9</v>
      </c>
      <c r="L199" s="28">
        <v>869.55</v>
      </c>
      <c r="M199" s="28">
        <v>1.34348</v>
      </c>
      <c r="N199" s="1"/>
      <c r="O199" s="1"/>
    </row>
    <row r="200" spans="1:15" ht="12.75" customHeight="1">
      <c r="A200" s="53">
        <v>191</v>
      </c>
      <c r="B200" s="28" t="s">
        <v>204</v>
      </c>
      <c r="C200" s="28">
        <v>2474.9499999999998</v>
      </c>
      <c r="D200" s="37">
        <v>2466.1666666666665</v>
      </c>
      <c r="E200" s="37">
        <v>2425.7833333333328</v>
      </c>
      <c r="F200" s="37">
        <v>2376.6166666666663</v>
      </c>
      <c r="G200" s="37">
        <v>2336.2333333333327</v>
      </c>
      <c r="H200" s="37">
        <v>2515.333333333333</v>
      </c>
      <c r="I200" s="37">
        <v>2555.7166666666672</v>
      </c>
      <c r="J200" s="37">
        <v>2604.8833333333332</v>
      </c>
      <c r="K200" s="28">
        <v>2506.5500000000002</v>
      </c>
      <c r="L200" s="28">
        <v>2417</v>
      </c>
      <c r="M200" s="28">
        <v>38.835639999999998</v>
      </c>
      <c r="N200" s="1"/>
      <c r="O200" s="1"/>
    </row>
    <row r="201" spans="1:15" ht="12.75" customHeight="1">
      <c r="A201" s="53">
        <v>192</v>
      </c>
      <c r="B201" s="28" t="s">
        <v>205</v>
      </c>
      <c r="C201" s="28">
        <v>2707.35</v>
      </c>
      <c r="D201" s="37">
        <v>2711.25</v>
      </c>
      <c r="E201" s="37">
        <v>2688.1</v>
      </c>
      <c r="F201" s="37">
        <v>2668.85</v>
      </c>
      <c r="G201" s="37">
        <v>2645.7</v>
      </c>
      <c r="H201" s="37">
        <v>2730.5</v>
      </c>
      <c r="I201" s="37">
        <v>2753.6499999999996</v>
      </c>
      <c r="J201" s="37">
        <v>2772.9</v>
      </c>
      <c r="K201" s="28">
        <v>2734.4</v>
      </c>
      <c r="L201" s="28">
        <v>2692</v>
      </c>
      <c r="M201" s="28">
        <v>1.0899000000000001</v>
      </c>
      <c r="N201" s="1"/>
      <c r="O201" s="1"/>
    </row>
    <row r="202" spans="1:15" ht="12.75" customHeight="1">
      <c r="A202" s="53">
        <v>193</v>
      </c>
      <c r="B202" s="28" t="s">
        <v>206</v>
      </c>
      <c r="C202" s="28">
        <v>539.85</v>
      </c>
      <c r="D202" s="37">
        <v>541.54999999999995</v>
      </c>
      <c r="E202" s="37">
        <v>535.59999999999991</v>
      </c>
      <c r="F202" s="37">
        <v>531.34999999999991</v>
      </c>
      <c r="G202" s="37">
        <v>525.39999999999986</v>
      </c>
      <c r="H202" s="37">
        <v>545.79999999999995</v>
      </c>
      <c r="I202" s="37">
        <v>551.75</v>
      </c>
      <c r="J202" s="37">
        <v>556</v>
      </c>
      <c r="K202" s="28">
        <v>547.5</v>
      </c>
      <c r="L202" s="28">
        <v>537.29999999999995</v>
      </c>
      <c r="M202" s="28">
        <v>2.6605799999999999</v>
      </c>
      <c r="N202" s="1"/>
      <c r="O202" s="1"/>
    </row>
    <row r="203" spans="1:15" ht="12.75" customHeight="1">
      <c r="A203" s="53">
        <v>194</v>
      </c>
      <c r="B203" s="28" t="s">
        <v>207</v>
      </c>
      <c r="C203" s="28">
        <v>1083.3</v>
      </c>
      <c r="D203" s="37">
        <v>1086.8833333333334</v>
      </c>
      <c r="E203" s="37">
        <v>1073.7666666666669</v>
      </c>
      <c r="F203" s="37">
        <v>1064.2333333333333</v>
      </c>
      <c r="G203" s="37">
        <v>1051.1166666666668</v>
      </c>
      <c r="H203" s="37">
        <v>1096.416666666667</v>
      </c>
      <c r="I203" s="37">
        <v>1109.5333333333333</v>
      </c>
      <c r="J203" s="37">
        <v>1119.0666666666671</v>
      </c>
      <c r="K203" s="28">
        <v>1100</v>
      </c>
      <c r="L203" s="28">
        <v>1077.3499999999999</v>
      </c>
      <c r="M203" s="28">
        <v>4.1675300000000002</v>
      </c>
      <c r="N203" s="1"/>
      <c r="O203" s="1"/>
    </row>
    <row r="204" spans="1:15" ht="12.75" customHeight="1">
      <c r="A204" s="53">
        <v>195</v>
      </c>
      <c r="B204" s="28" t="s">
        <v>211</v>
      </c>
      <c r="C204" s="28">
        <v>773.5</v>
      </c>
      <c r="D204" s="37">
        <v>778.5</v>
      </c>
      <c r="E204" s="37">
        <v>766</v>
      </c>
      <c r="F204" s="37">
        <v>758.5</v>
      </c>
      <c r="G204" s="37">
        <v>746</v>
      </c>
      <c r="H204" s="37">
        <v>786</v>
      </c>
      <c r="I204" s="37">
        <v>798.5</v>
      </c>
      <c r="J204" s="37">
        <v>806</v>
      </c>
      <c r="K204" s="28">
        <v>791</v>
      </c>
      <c r="L204" s="28">
        <v>771</v>
      </c>
      <c r="M204" s="28">
        <v>14.93402</v>
      </c>
      <c r="N204" s="1"/>
      <c r="O204" s="1"/>
    </row>
    <row r="205" spans="1:15" ht="12.75" customHeight="1">
      <c r="A205" s="53">
        <v>196</v>
      </c>
      <c r="B205" s="28" t="s">
        <v>210</v>
      </c>
      <c r="C205" s="28">
        <v>7375.35</v>
      </c>
      <c r="D205" s="37">
        <v>7403.7833333333328</v>
      </c>
      <c r="E205" s="37">
        <v>7322.5666666666657</v>
      </c>
      <c r="F205" s="37">
        <v>7269.7833333333328</v>
      </c>
      <c r="G205" s="37">
        <v>7188.5666666666657</v>
      </c>
      <c r="H205" s="37">
        <v>7456.5666666666657</v>
      </c>
      <c r="I205" s="37">
        <v>7537.7833333333328</v>
      </c>
      <c r="J205" s="37">
        <v>7590.5666666666657</v>
      </c>
      <c r="K205" s="28">
        <v>7485</v>
      </c>
      <c r="L205" s="28">
        <v>7351</v>
      </c>
      <c r="M205" s="28">
        <v>1.6716200000000001</v>
      </c>
      <c r="N205" s="1"/>
      <c r="O205" s="1"/>
    </row>
    <row r="206" spans="1:15" ht="12.75" customHeight="1">
      <c r="A206" s="53">
        <v>197</v>
      </c>
      <c r="B206" s="28" t="s">
        <v>279</v>
      </c>
      <c r="C206" s="28">
        <v>47.95</v>
      </c>
      <c r="D206" s="37">
        <v>48.800000000000004</v>
      </c>
      <c r="E206" s="37">
        <v>46.800000000000011</v>
      </c>
      <c r="F206" s="37">
        <v>45.650000000000006</v>
      </c>
      <c r="G206" s="37">
        <v>43.650000000000013</v>
      </c>
      <c r="H206" s="37">
        <v>49.95000000000001</v>
      </c>
      <c r="I206" s="37">
        <v>51.949999999999996</v>
      </c>
      <c r="J206" s="37">
        <v>53.100000000000009</v>
      </c>
      <c r="K206" s="28">
        <v>50.8</v>
      </c>
      <c r="L206" s="28">
        <v>47.65</v>
      </c>
      <c r="M206" s="28">
        <v>370.00817999999998</v>
      </c>
      <c r="N206" s="1"/>
      <c r="O206" s="1"/>
    </row>
    <row r="207" spans="1:15" ht="12.75" customHeight="1">
      <c r="A207" s="53">
        <v>198</v>
      </c>
      <c r="B207" s="28" t="s">
        <v>209</v>
      </c>
      <c r="C207" s="28">
        <v>1656.9</v>
      </c>
      <c r="D207" s="37">
        <v>1652.45</v>
      </c>
      <c r="E207" s="37">
        <v>1631.95</v>
      </c>
      <c r="F207" s="37">
        <v>1607</v>
      </c>
      <c r="G207" s="37">
        <v>1586.5</v>
      </c>
      <c r="H207" s="37">
        <v>1677.4</v>
      </c>
      <c r="I207" s="37">
        <v>1697.9</v>
      </c>
      <c r="J207" s="37">
        <v>1722.8500000000001</v>
      </c>
      <c r="K207" s="28">
        <v>1672.95</v>
      </c>
      <c r="L207" s="28">
        <v>1627.5</v>
      </c>
      <c r="M207" s="28">
        <v>2.8100900000000002</v>
      </c>
      <c r="N207" s="1"/>
      <c r="O207" s="1"/>
    </row>
    <row r="208" spans="1:15" ht="12.75" customHeight="1">
      <c r="A208" s="53">
        <v>199</v>
      </c>
      <c r="B208" s="28" t="s">
        <v>155</v>
      </c>
      <c r="C208" s="28">
        <v>887.7</v>
      </c>
      <c r="D208" s="37">
        <v>888.51666666666677</v>
      </c>
      <c r="E208" s="37">
        <v>880.18333333333351</v>
      </c>
      <c r="F208" s="37">
        <v>872.66666666666674</v>
      </c>
      <c r="G208" s="37">
        <v>864.33333333333348</v>
      </c>
      <c r="H208" s="37">
        <v>896.03333333333353</v>
      </c>
      <c r="I208" s="37">
        <v>904.36666666666679</v>
      </c>
      <c r="J208" s="37">
        <v>911.88333333333355</v>
      </c>
      <c r="K208" s="28">
        <v>896.85</v>
      </c>
      <c r="L208" s="28">
        <v>881</v>
      </c>
      <c r="M208" s="28">
        <v>9.69604</v>
      </c>
      <c r="N208" s="1"/>
      <c r="O208" s="1"/>
    </row>
    <row r="209" spans="1:15" ht="12.75" customHeight="1">
      <c r="A209" s="53">
        <v>200</v>
      </c>
      <c r="B209" s="28" t="s">
        <v>281</v>
      </c>
      <c r="C209" s="28">
        <v>945.7</v>
      </c>
      <c r="D209" s="37">
        <v>934.88333333333333</v>
      </c>
      <c r="E209" s="37">
        <v>920.91666666666663</v>
      </c>
      <c r="F209" s="37">
        <v>896.13333333333333</v>
      </c>
      <c r="G209" s="37">
        <v>882.16666666666663</v>
      </c>
      <c r="H209" s="37">
        <v>959.66666666666663</v>
      </c>
      <c r="I209" s="37">
        <v>973.63333333333333</v>
      </c>
      <c r="J209" s="37">
        <v>998.41666666666663</v>
      </c>
      <c r="K209" s="28">
        <v>948.85</v>
      </c>
      <c r="L209" s="28">
        <v>910.1</v>
      </c>
      <c r="M209" s="28">
        <v>11.067460000000001</v>
      </c>
      <c r="N209" s="1"/>
      <c r="O209" s="1"/>
    </row>
    <row r="210" spans="1:15" ht="12.75" customHeight="1">
      <c r="A210" s="53">
        <v>201</v>
      </c>
      <c r="B210" s="28" t="s">
        <v>212</v>
      </c>
      <c r="C210" s="28">
        <v>345.3</v>
      </c>
      <c r="D210" s="37">
        <v>342.08333333333331</v>
      </c>
      <c r="E210" s="37">
        <v>332.36666666666662</v>
      </c>
      <c r="F210" s="37">
        <v>319.43333333333328</v>
      </c>
      <c r="G210" s="37">
        <v>309.71666666666658</v>
      </c>
      <c r="H210" s="37">
        <v>355.01666666666665</v>
      </c>
      <c r="I210" s="37">
        <v>364.73333333333335</v>
      </c>
      <c r="J210" s="37">
        <v>377.66666666666669</v>
      </c>
      <c r="K210" s="28">
        <v>351.8</v>
      </c>
      <c r="L210" s="28">
        <v>329.15</v>
      </c>
      <c r="M210" s="28">
        <v>151.47036</v>
      </c>
      <c r="N210" s="1"/>
      <c r="O210" s="1"/>
    </row>
    <row r="211" spans="1:15" ht="12.75" customHeight="1">
      <c r="A211" s="53">
        <v>202</v>
      </c>
      <c r="B211" s="28" t="s">
        <v>128</v>
      </c>
      <c r="C211" s="28">
        <v>11.35</v>
      </c>
      <c r="D211" s="37">
        <v>11.366666666666667</v>
      </c>
      <c r="E211" s="37">
        <v>11.083333333333334</v>
      </c>
      <c r="F211" s="37">
        <v>10.816666666666666</v>
      </c>
      <c r="G211" s="37">
        <v>10.533333333333333</v>
      </c>
      <c r="H211" s="37">
        <v>11.633333333333335</v>
      </c>
      <c r="I211" s="37">
        <v>11.916666666666666</v>
      </c>
      <c r="J211" s="37">
        <v>12.183333333333335</v>
      </c>
      <c r="K211" s="28">
        <v>11.65</v>
      </c>
      <c r="L211" s="28">
        <v>11.1</v>
      </c>
      <c r="M211" s="28">
        <v>1917.8152700000001</v>
      </c>
      <c r="N211" s="1"/>
      <c r="O211" s="1"/>
    </row>
    <row r="212" spans="1:15" ht="12.75" customHeight="1">
      <c r="A212" s="53">
        <v>203</v>
      </c>
      <c r="B212" s="28" t="s">
        <v>213</v>
      </c>
      <c r="C212" s="28">
        <v>1220.3</v>
      </c>
      <c r="D212" s="37">
        <v>1218.45</v>
      </c>
      <c r="E212" s="37">
        <v>1206</v>
      </c>
      <c r="F212" s="37">
        <v>1191.7</v>
      </c>
      <c r="G212" s="37">
        <v>1179.25</v>
      </c>
      <c r="H212" s="37">
        <v>1232.75</v>
      </c>
      <c r="I212" s="37">
        <v>1245.2000000000003</v>
      </c>
      <c r="J212" s="37">
        <v>1259.5</v>
      </c>
      <c r="K212" s="28">
        <v>1230.9000000000001</v>
      </c>
      <c r="L212" s="28">
        <v>1204.1500000000001</v>
      </c>
      <c r="M212" s="28">
        <v>6.2833300000000003</v>
      </c>
      <c r="N212" s="1"/>
      <c r="O212" s="1"/>
    </row>
    <row r="213" spans="1:15" ht="12.75" customHeight="1">
      <c r="A213" s="53">
        <v>204</v>
      </c>
      <c r="B213" s="28" t="s">
        <v>282</v>
      </c>
      <c r="C213" s="28">
        <v>1810.85</v>
      </c>
      <c r="D213" s="37">
        <v>1816.7</v>
      </c>
      <c r="E213" s="37">
        <v>1784.7</v>
      </c>
      <c r="F213" s="37">
        <v>1758.55</v>
      </c>
      <c r="G213" s="37">
        <v>1726.55</v>
      </c>
      <c r="H213" s="37">
        <v>1842.8500000000001</v>
      </c>
      <c r="I213" s="37">
        <v>1874.8500000000001</v>
      </c>
      <c r="J213" s="37">
        <v>1901.0000000000002</v>
      </c>
      <c r="K213" s="28">
        <v>1848.7</v>
      </c>
      <c r="L213" s="28">
        <v>1790.55</v>
      </c>
      <c r="M213" s="28">
        <v>1.6064499999999999</v>
      </c>
      <c r="N213" s="1"/>
      <c r="O213" s="1"/>
    </row>
    <row r="214" spans="1:15" ht="12.75" customHeight="1">
      <c r="A214" s="53">
        <v>205</v>
      </c>
      <c r="B214" s="28" t="s">
        <v>214</v>
      </c>
      <c r="C214" s="37">
        <v>578.25</v>
      </c>
      <c r="D214" s="37">
        <v>581.06666666666661</v>
      </c>
      <c r="E214" s="37">
        <v>573.33333333333326</v>
      </c>
      <c r="F214" s="37">
        <v>568.41666666666663</v>
      </c>
      <c r="G214" s="37">
        <v>560.68333333333328</v>
      </c>
      <c r="H214" s="37">
        <v>585.98333333333323</v>
      </c>
      <c r="I214" s="37">
        <v>593.71666666666658</v>
      </c>
      <c r="J214" s="37">
        <v>598.63333333333321</v>
      </c>
      <c r="K214" s="37">
        <v>588.79999999999995</v>
      </c>
      <c r="L214" s="37">
        <v>576.15</v>
      </c>
      <c r="M214" s="37">
        <v>70.413899999999998</v>
      </c>
      <c r="N214" s="1"/>
      <c r="O214" s="1"/>
    </row>
    <row r="215" spans="1:15" ht="12.75" customHeight="1">
      <c r="A215" s="53">
        <v>206</v>
      </c>
      <c r="B215" s="28" t="s">
        <v>283</v>
      </c>
      <c r="C215" s="37">
        <v>13.45</v>
      </c>
      <c r="D215" s="37">
        <v>13.5</v>
      </c>
      <c r="E215" s="37">
        <v>13.3</v>
      </c>
      <c r="F215" s="37">
        <v>13.15</v>
      </c>
      <c r="G215" s="37">
        <v>12.950000000000001</v>
      </c>
      <c r="H215" s="37">
        <v>13.65</v>
      </c>
      <c r="I215" s="37">
        <v>13.85</v>
      </c>
      <c r="J215" s="37">
        <v>14</v>
      </c>
      <c r="K215" s="37">
        <v>13.7</v>
      </c>
      <c r="L215" s="37">
        <v>13.35</v>
      </c>
      <c r="M215" s="37">
        <v>590.47564</v>
      </c>
      <c r="N215" s="1"/>
      <c r="O215" s="1"/>
    </row>
    <row r="216" spans="1:15" ht="12.75" customHeight="1">
      <c r="A216" s="53">
        <v>207</v>
      </c>
      <c r="B216" s="28" t="s">
        <v>215</v>
      </c>
      <c r="C216" s="37">
        <v>287.5</v>
      </c>
      <c r="D216" s="37">
        <v>286.03333333333336</v>
      </c>
      <c r="E216" s="37">
        <v>280.06666666666672</v>
      </c>
      <c r="F216" s="37">
        <v>272.63333333333338</v>
      </c>
      <c r="G216" s="37">
        <v>266.66666666666674</v>
      </c>
      <c r="H216" s="37">
        <v>293.4666666666667</v>
      </c>
      <c r="I216" s="37">
        <v>299.43333333333328</v>
      </c>
      <c r="J216" s="37">
        <v>306.86666666666667</v>
      </c>
      <c r="K216" s="37">
        <v>292</v>
      </c>
      <c r="L216" s="37">
        <v>278.60000000000002</v>
      </c>
      <c r="M216" s="37">
        <v>129.70686000000001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284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285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286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216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217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218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219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220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221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222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223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224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225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226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227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228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229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230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D19" sqref="D1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40"/>
      <c r="B1" s="441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88" t="s">
        <v>287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44596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33" t="s">
        <v>16</v>
      </c>
      <c r="B9" s="435" t="s">
        <v>18</v>
      </c>
      <c r="C9" s="439" t="s">
        <v>20</v>
      </c>
      <c r="D9" s="439" t="s">
        <v>21</v>
      </c>
      <c r="E9" s="430" t="s">
        <v>22</v>
      </c>
      <c r="F9" s="431"/>
      <c r="G9" s="432"/>
      <c r="H9" s="430" t="s">
        <v>23</v>
      </c>
      <c r="I9" s="431"/>
      <c r="J9" s="432"/>
      <c r="K9" s="23"/>
      <c r="L9" s="24"/>
      <c r="M9" s="50"/>
      <c r="N9" s="1"/>
      <c r="O9" s="1"/>
    </row>
    <row r="10" spans="1:15" ht="42.75" customHeight="1">
      <c r="A10" s="437"/>
      <c r="B10" s="438"/>
      <c r="C10" s="438"/>
      <c r="D10" s="43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231</v>
      </c>
      <c r="N10" s="1"/>
      <c r="O10" s="1"/>
    </row>
    <row r="11" spans="1:15" ht="12" customHeight="1">
      <c r="A11" s="30">
        <v>1</v>
      </c>
      <c r="B11" s="383" t="s">
        <v>289</v>
      </c>
      <c r="C11" s="355">
        <v>24868.65</v>
      </c>
      <c r="D11" s="356">
        <v>24870.316666666666</v>
      </c>
      <c r="E11" s="356">
        <v>24519.133333333331</v>
      </c>
      <c r="F11" s="356">
        <v>24169.616666666665</v>
      </c>
      <c r="G11" s="356">
        <v>23818.433333333331</v>
      </c>
      <c r="H11" s="356">
        <v>25219.833333333332</v>
      </c>
      <c r="I11" s="356">
        <v>25571.016666666666</v>
      </c>
      <c r="J11" s="356">
        <v>25920.533333333333</v>
      </c>
      <c r="K11" s="355">
        <v>25221.5</v>
      </c>
      <c r="L11" s="355">
        <v>24520.799999999999</v>
      </c>
      <c r="M11" s="355">
        <v>3.5700000000000003E-2</v>
      </c>
      <c r="N11" s="1"/>
      <c r="O11" s="1"/>
    </row>
    <row r="12" spans="1:15" ht="12" customHeight="1">
      <c r="A12" s="30">
        <v>2</v>
      </c>
      <c r="B12" s="384" t="s">
        <v>294</v>
      </c>
      <c r="C12" s="355">
        <v>513.70000000000005</v>
      </c>
      <c r="D12" s="356">
        <v>512.56666666666672</v>
      </c>
      <c r="E12" s="356">
        <v>508.13333333333344</v>
      </c>
      <c r="F12" s="356">
        <v>502.56666666666672</v>
      </c>
      <c r="G12" s="356">
        <v>498.13333333333344</v>
      </c>
      <c r="H12" s="356">
        <v>518.13333333333344</v>
      </c>
      <c r="I12" s="356">
        <v>522.56666666666661</v>
      </c>
      <c r="J12" s="356">
        <v>528.13333333333344</v>
      </c>
      <c r="K12" s="355">
        <v>517</v>
      </c>
      <c r="L12" s="355">
        <v>507</v>
      </c>
      <c r="M12" s="355">
        <v>1.30816</v>
      </c>
      <c r="N12" s="1"/>
      <c r="O12" s="1"/>
    </row>
    <row r="13" spans="1:15" ht="12" customHeight="1">
      <c r="A13" s="30">
        <v>3</v>
      </c>
      <c r="B13" s="384" t="s">
        <v>39</v>
      </c>
      <c r="C13" s="355">
        <v>994.15</v>
      </c>
      <c r="D13" s="356">
        <v>1000.5500000000001</v>
      </c>
      <c r="E13" s="356">
        <v>982.60000000000014</v>
      </c>
      <c r="F13" s="356">
        <v>971.05000000000007</v>
      </c>
      <c r="G13" s="356">
        <v>953.10000000000014</v>
      </c>
      <c r="H13" s="356">
        <v>1012.1000000000001</v>
      </c>
      <c r="I13" s="356">
        <v>1030.0500000000002</v>
      </c>
      <c r="J13" s="356">
        <v>1041.6000000000001</v>
      </c>
      <c r="K13" s="355">
        <v>1018.5</v>
      </c>
      <c r="L13" s="355">
        <v>989</v>
      </c>
      <c r="M13" s="355">
        <v>3.7214</v>
      </c>
      <c r="N13" s="1"/>
      <c r="O13" s="1"/>
    </row>
    <row r="14" spans="1:15" ht="12" customHeight="1">
      <c r="A14" s="30">
        <v>4</v>
      </c>
      <c r="B14" s="384" t="s">
        <v>295</v>
      </c>
      <c r="C14" s="355">
        <v>3194.25</v>
      </c>
      <c r="D14" s="356">
        <v>3183.65</v>
      </c>
      <c r="E14" s="356">
        <v>3149.3</v>
      </c>
      <c r="F14" s="356">
        <v>3104.35</v>
      </c>
      <c r="G14" s="356">
        <v>3070</v>
      </c>
      <c r="H14" s="356">
        <v>3228.6000000000004</v>
      </c>
      <c r="I14" s="356">
        <v>3262.95</v>
      </c>
      <c r="J14" s="356">
        <v>3307.9000000000005</v>
      </c>
      <c r="K14" s="355">
        <v>3218</v>
      </c>
      <c r="L14" s="355">
        <v>3138.7</v>
      </c>
      <c r="M14" s="355">
        <v>2.0973099999999998</v>
      </c>
      <c r="N14" s="1"/>
      <c r="O14" s="1"/>
    </row>
    <row r="15" spans="1:15" ht="12" customHeight="1">
      <c r="A15" s="30">
        <v>5</v>
      </c>
      <c r="B15" s="384" t="s">
        <v>290</v>
      </c>
      <c r="C15" s="355">
        <v>2305.8000000000002</v>
      </c>
      <c r="D15" s="356">
        <v>2303.7999999999997</v>
      </c>
      <c r="E15" s="356">
        <v>2274.6499999999996</v>
      </c>
      <c r="F15" s="356">
        <v>2243.5</v>
      </c>
      <c r="G15" s="356">
        <v>2214.35</v>
      </c>
      <c r="H15" s="356">
        <v>2334.9499999999994</v>
      </c>
      <c r="I15" s="356">
        <v>2364.1</v>
      </c>
      <c r="J15" s="356">
        <v>2395.2499999999991</v>
      </c>
      <c r="K15" s="355">
        <v>2332.9499999999998</v>
      </c>
      <c r="L15" s="355">
        <v>2272.65</v>
      </c>
      <c r="M15" s="355">
        <v>1.6107499999999999</v>
      </c>
      <c r="N15" s="1"/>
      <c r="O15" s="1"/>
    </row>
    <row r="16" spans="1:15" ht="12" customHeight="1">
      <c r="A16" s="30">
        <v>6</v>
      </c>
      <c r="B16" s="384" t="s">
        <v>239</v>
      </c>
      <c r="C16" s="355">
        <v>16083.35</v>
      </c>
      <c r="D16" s="356">
        <v>16167.033333333335</v>
      </c>
      <c r="E16" s="356">
        <v>15935.116666666669</v>
      </c>
      <c r="F16" s="356">
        <v>15786.883333333333</v>
      </c>
      <c r="G16" s="356">
        <v>15554.966666666667</v>
      </c>
      <c r="H16" s="356">
        <v>16315.26666666667</v>
      </c>
      <c r="I16" s="356">
        <v>16547.183333333338</v>
      </c>
      <c r="J16" s="356">
        <v>16695.416666666672</v>
      </c>
      <c r="K16" s="355">
        <v>16398.95</v>
      </c>
      <c r="L16" s="355">
        <v>16018.8</v>
      </c>
      <c r="M16" s="355">
        <v>0.22333</v>
      </c>
      <c r="N16" s="1"/>
      <c r="O16" s="1"/>
    </row>
    <row r="17" spans="1:15" ht="12" customHeight="1">
      <c r="A17" s="30">
        <v>7</v>
      </c>
      <c r="B17" s="384" t="s">
        <v>243</v>
      </c>
      <c r="C17" s="355">
        <v>124.7</v>
      </c>
      <c r="D17" s="356">
        <v>125.38333333333333</v>
      </c>
      <c r="E17" s="356">
        <v>123.51666666666665</v>
      </c>
      <c r="F17" s="356">
        <v>122.33333333333333</v>
      </c>
      <c r="G17" s="356">
        <v>120.46666666666665</v>
      </c>
      <c r="H17" s="356">
        <v>126.56666666666665</v>
      </c>
      <c r="I17" s="356">
        <v>128.43333333333334</v>
      </c>
      <c r="J17" s="356">
        <v>129.61666666666665</v>
      </c>
      <c r="K17" s="355">
        <v>127.25</v>
      </c>
      <c r="L17" s="355">
        <v>124.2</v>
      </c>
      <c r="M17" s="355">
        <v>36.951030000000003</v>
      </c>
      <c r="N17" s="1"/>
      <c r="O17" s="1"/>
    </row>
    <row r="18" spans="1:15" ht="12" customHeight="1">
      <c r="A18" s="30">
        <v>8</v>
      </c>
      <c r="B18" s="384" t="s">
        <v>41</v>
      </c>
      <c r="C18" s="355">
        <v>304.14999999999998</v>
      </c>
      <c r="D18" s="356">
        <v>305.75</v>
      </c>
      <c r="E18" s="356">
        <v>301.14999999999998</v>
      </c>
      <c r="F18" s="356">
        <v>298.14999999999998</v>
      </c>
      <c r="G18" s="356">
        <v>293.54999999999995</v>
      </c>
      <c r="H18" s="356">
        <v>308.75</v>
      </c>
      <c r="I18" s="356">
        <v>313.35000000000002</v>
      </c>
      <c r="J18" s="356">
        <v>316.35000000000002</v>
      </c>
      <c r="K18" s="355">
        <v>310.35000000000002</v>
      </c>
      <c r="L18" s="355">
        <v>302.75</v>
      </c>
      <c r="M18" s="355">
        <v>26.518560000000001</v>
      </c>
      <c r="N18" s="1"/>
      <c r="O18" s="1"/>
    </row>
    <row r="19" spans="1:15" ht="12" customHeight="1">
      <c r="A19" s="30">
        <v>9</v>
      </c>
      <c r="B19" s="384" t="s">
        <v>43</v>
      </c>
      <c r="C19" s="355">
        <v>2293.6</v>
      </c>
      <c r="D19" s="356">
        <v>2302.6166666666668</v>
      </c>
      <c r="E19" s="356">
        <v>2277.2333333333336</v>
      </c>
      <c r="F19" s="356">
        <v>2260.8666666666668</v>
      </c>
      <c r="G19" s="356">
        <v>2235.4833333333336</v>
      </c>
      <c r="H19" s="356">
        <v>2318.9833333333336</v>
      </c>
      <c r="I19" s="356">
        <v>2344.3666666666668</v>
      </c>
      <c r="J19" s="356">
        <v>2360.7333333333336</v>
      </c>
      <c r="K19" s="355">
        <v>2328</v>
      </c>
      <c r="L19" s="355">
        <v>2286.25</v>
      </c>
      <c r="M19" s="355">
        <v>2.53714</v>
      </c>
      <c r="N19" s="1"/>
      <c r="O19" s="1"/>
    </row>
    <row r="20" spans="1:15" ht="12" customHeight="1">
      <c r="A20" s="30">
        <v>10</v>
      </c>
      <c r="B20" s="384" t="s">
        <v>45</v>
      </c>
      <c r="C20" s="355">
        <v>1751.85</v>
      </c>
      <c r="D20" s="356">
        <v>1761.75</v>
      </c>
      <c r="E20" s="356">
        <v>1736.5</v>
      </c>
      <c r="F20" s="356">
        <v>1721.15</v>
      </c>
      <c r="G20" s="356">
        <v>1695.9</v>
      </c>
      <c r="H20" s="356">
        <v>1777.1</v>
      </c>
      <c r="I20" s="356">
        <v>1802.35</v>
      </c>
      <c r="J20" s="356">
        <v>1817.6999999999998</v>
      </c>
      <c r="K20" s="355">
        <v>1787</v>
      </c>
      <c r="L20" s="355">
        <v>1746.4</v>
      </c>
      <c r="M20" s="355">
        <v>5.8886599999999998</v>
      </c>
      <c r="N20" s="1"/>
      <c r="O20" s="1"/>
    </row>
    <row r="21" spans="1:15" ht="12" customHeight="1">
      <c r="A21" s="30">
        <v>11</v>
      </c>
      <c r="B21" s="384" t="s">
        <v>240</v>
      </c>
      <c r="C21" s="355">
        <v>1912.55</v>
      </c>
      <c r="D21" s="356">
        <v>1906.1833333333334</v>
      </c>
      <c r="E21" s="356">
        <v>1887.3666666666668</v>
      </c>
      <c r="F21" s="356">
        <v>1862.1833333333334</v>
      </c>
      <c r="G21" s="356">
        <v>1843.3666666666668</v>
      </c>
      <c r="H21" s="356">
        <v>1931.3666666666668</v>
      </c>
      <c r="I21" s="356">
        <v>1950.1833333333334</v>
      </c>
      <c r="J21" s="356">
        <v>1975.3666666666668</v>
      </c>
      <c r="K21" s="355">
        <v>1925</v>
      </c>
      <c r="L21" s="355">
        <v>1881</v>
      </c>
      <c r="M21" s="355">
        <v>2.4226800000000002</v>
      </c>
      <c r="N21" s="1"/>
      <c r="O21" s="1"/>
    </row>
    <row r="22" spans="1:15" ht="12" customHeight="1">
      <c r="A22" s="30">
        <v>12</v>
      </c>
      <c r="B22" s="384" t="s">
        <v>46</v>
      </c>
      <c r="C22" s="355">
        <v>732.5</v>
      </c>
      <c r="D22" s="356">
        <v>735.63333333333333</v>
      </c>
      <c r="E22" s="356">
        <v>726.26666666666665</v>
      </c>
      <c r="F22" s="356">
        <v>720.0333333333333</v>
      </c>
      <c r="G22" s="356">
        <v>710.66666666666663</v>
      </c>
      <c r="H22" s="356">
        <v>741.86666666666667</v>
      </c>
      <c r="I22" s="356">
        <v>751.23333333333323</v>
      </c>
      <c r="J22" s="356">
        <v>757.4666666666667</v>
      </c>
      <c r="K22" s="355">
        <v>745</v>
      </c>
      <c r="L22" s="355">
        <v>729.4</v>
      </c>
      <c r="M22" s="355">
        <v>26.89612</v>
      </c>
      <c r="N22" s="1"/>
      <c r="O22" s="1"/>
    </row>
    <row r="23" spans="1:15" ht="12.75" customHeight="1">
      <c r="A23" s="30">
        <v>13</v>
      </c>
      <c r="B23" s="384" t="s">
        <v>242</v>
      </c>
      <c r="C23" s="355">
        <v>2006.2</v>
      </c>
      <c r="D23" s="356">
        <v>2007.7333333333333</v>
      </c>
      <c r="E23" s="356">
        <v>1975.4666666666667</v>
      </c>
      <c r="F23" s="356">
        <v>1944.7333333333333</v>
      </c>
      <c r="G23" s="356">
        <v>1912.4666666666667</v>
      </c>
      <c r="H23" s="356">
        <v>2038.4666666666667</v>
      </c>
      <c r="I23" s="356">
        <v>2070.7333333333336</v>
      </c>
      <c r="J23" s="356">
        <v>2101.4666666666667</v>
      </c>
      <c r="K23" s="355">
        <v>2040</v>
      </c>
      <c r="L23" s="355">
        <v>1977</v>
      </c>
      <c r="M23" s="355">
        <v>3.2515700000000001</v>
      </c>
      <c r="N23" s="1"/>
      <c r="O23" s="1"/>
    </row>
    <row r="24" spans="1:15" ht="12.75" customHeight="1">
      <c r="A24" s="30">
        <v>14</v>
      </c>
      <c r="B24" s="384" t="s">
        <v>296</v>
      </c>
      <c r="C24" s="355">
        <v>348.45</v>
      </c>
      <c r="D24" s="356">
        <v>345.56666666666666</v>
      </c>
      <c r="E24" s="356">
        <v>340.08333333333331</v>
      </c>
      <c r="F24" s="356">
        <v>331.71666666666664</v>
      </c>
      <c r="G24" s="356">
        <v>326.23333333333329</v>
      </c>
      <c r="H24" s="356">
        <v>353.93333333333334</v>
      </c>
      <c r="I24" s="356">
        <v>359.41666666666669</v>
      </c>
      <c r="J24" s="356">
        <v>367.78333333333336</v>
      </c>
      <c r="K24" s="355">
        <v>351.05</v>
      </c>
      <c r="L24" s="355">
        <v>337.2</v>
      </c>
      <c r="M24" s="355">
        <v>7.3051199999999996</v>
      </c>
      <c r="N24" s="1"/>
      <c r="O24" s="1"/>
    </row>
    <row r="25" spans="1:15" ht="12.75" customHeight="1">
      <c r="A25" s="30">
        <v>15</v>
      </c>
      <c r="B25" s="384" t="s">
        <v>297</v>
      </c>
      <c r="C25" s="355">
        <v>221.1</v>
      </c>
      <c r="D25" s="356">
        <v>219.26666666666665</v>
      </c>
      <c r="E25" s="356">
        <v>214.83333333333331</v>
      </c>
      <c r="F25" s="356">
        <v>208.56666666666666</v>
      </c>
      <c r="G25" s="356">
        <v>204.13333333333333</v>
      </c>
      <c r="H25" s="356">
        <v>225.5333333333333</v>
      </c>
      <c r="I25" s="356">
        <v>229.96666666666664</v>
      </c>
      <c r="J25" s="356">
        <v>236.23333333333329</v>
      </c>
      <c r="K25" s="355">
        <v>223.7</v>
      </c>
      <c r="L25" s="355">
        <v>213</v>
      </c>
      <c r="M25" s="355">
        <v>7.5874600000000001</v>
      </c>
      <c r="N25" s="1"/>
      <c r="O25" s="1"/>
    </row>
    <row r="26" spans="1:15" ht="12.75" customHeight="1">
      <c r="A26" s="30">
        <v>16</v>
      </c>
      <c r="B26" s="384" t="s">
        <v>298</v>
      </c>
      <c r="C26" s="355">
        <v>1290.6500000000001</v>
      </c>
      <c r="D26" s="356">
        <v>1304.8666666666668</v>
      </c>
      <c r="E26" s="356">
        <v>1265.7833333333335</v>
      </c>
      <c r="F26" s="356">
        <v>1240.9166666666667</v>
      </c>
      <c r="G26" s="356">
        <v>1201.8333333333335</v>
      </c>
      <c r="H26" s="356">
        <v>1329.7333333333336</v>
      </c>
      <c r="I26" s="356">
        <v>1368.8166666666666</v>
      </c>
      <c r="J26" s="356">
        <v>1393.6833333333336</v>
      </c>
      <c r="K26" s="355">
        <v>1343.95</v>
      </c>
      <c r="L26" s="355">
        <v>1280</v>
      </c>
      <c r="M26" s="355">
        <v>2.8116599999999998</v>
      </c>
      <c r="N26" s="1"/>
      <c r="O26" s="1"/>
    </row>
    <row r="27" spans="1:15" ht="12.75" customHeight="1">
      <c r="A27" s="30">
        <v>17</v>
      </c>
      <c r="B27" s="384" t="s">
        <v>292</v>
      </c>
      <c r="C27" s="355">
        <v>1863.15</v>
      </c>
      <c r="D27" s="356">
        <v>1882.8500000000001</v>
      </c>
      <c r="E27" s="356">
        <v>1839.8500000000004</v>
      </c>
      <c r="F27" s="356">
        <v>1816.5500000000002</v>
      </c>
      <c r="G27" s="356">
        <v>1773.5500000000004</v>
      </c>
      <c r="H27" s="356">
        <v>1906.1500000000003</v>
      </c>
      <c r="I27" s="356">
        <v>1949.1499999999999</v>
      </c>
      <c r="J27" s="356">
        <v>1972.4500000000003</v>
      </c>
      <c r="K27" s="355">
        <v>1925.85</v>
      </c>
      <c r="L27" s="355">
        <v>1859.55</v>
      </c>
      <c r="M27" s="355">
        <v>0.13378000000000001</v>
      </c>
      <c r="N27" s="1"/>
      <c r="O27" s="1"/>
    </row>
    <row r="28" spans="1:15" ht="12.75" customHeight="1">
      <c r="A28" s="30">
        <v>18</v>
      </c>
      <c r="B28" s="384" t="s">
        <v>244</v>
      </c>
      <c r="C28" s="355">
        <v>2118.1</v>
      </c>
      <c r="D28" s="356">
        <v>2135.7333333333331</v>
      </c>
      <c r="E28" s="356">
        <v>2094.3666666666663</v>
      </c>
      <c r="F28" s="356">
        <v>2070.6333333333332</v>
      </c>
      <c r="G28" s="356">
        <v>2029.2666666666664</v>
      </c>
      <c r="H28" s="356">
        <v>2159.4666666666662</v>
      </c>
      <c r="I28" s="356">
        <v>2200.833333333333</v>
      </c>
      <c r="J28" s="356">
        <v>2224.5666666666662</v>
      </c>
      <c r="K28" s="355">
        <v>2177.1</v>
      </c>
      <c r="L28" s="355">
        <v>2112</v>
      </c>
      <c r="M28" s="355">
        <v>0.33922000000000002</v>
      </c>
      <c r="N28" s="1"/>
      <c r="O28" s="1"/>
    </row>
    <row r="29" spans="1:15" ht="12.75" customHeight="1">
      <c r="A29" s="30">
        <v>19</v>
      </c>
      <c r="B29" s="384" t="s">
        <v>299</v>
      </c>
      <c r="C29" s="355">
        <v>100.35</v>
      </c>
      <c r="D29" s="356">
        <v>100.91666666666667</v>
      </c>
      <c r="E29" s="356">
        <v>99.433333333333337</v>
      </c>
      <c r="F29" s="356">
        <v>98.516666666666666</v>
      </c>
      <c r="G29" s="356">
        <v>97.033333333333331</v>
      </c>
      <c r="H29" s="356">
        <v>101.83333333333334</v>
      </c>
      <c r="I29" s="356">
        <v>103.31666666666666</v>
      </c>
      <c r="J29" s="356">
        <v>104.23333333333335</v>
      </c>
      <c r="K29" s="355">
        <v>102.4</v>
      </c>
      <c r="L29" s="355">
        <v>100</v>
      </c>
      <c r="M29" s="355">
        <v>1.15398</v>
      </c>
      <c r="N29" s="1"/>
      <c r="O29" s="1"/>
    </row>
    <row r="30" spans="1:15" ht="12.75" customHeight="1">
      <c r="A30" s="30">
        <v>20</v>
      </c>
      <c r="B30" s="384" t="s">
        <v>48</v>
      </c>
      <c r="C30" s="355">
        <v>3537.95</v>
      </c>
      <c r="D30" s="356">
        <v>3537.7166666666667</v>
      </c>
      <c r="E30" s="356">
        <v>3514.2333333333336</v>
      </c>
      <c r="F30" s="356">
        <v>3490.5166666666669</v>
      </c>
      <c r="G30" s="356">
        <v>3467.0333333333338</v>
      </c>
      <c r="H30" s="356">
        <v>3561.4333333333334</v>
      </c>
      <c r="I30" s="356">
        <v>3584.9166666666661</v>
      </c>
      <c r="J30" s="356">
        <v>3608.6333333333332</v>
      </c>
      <c r="K30" s="355">
        <v>3561.2</v>
      </c>
      <c r="L30" s="355">
        <v>3514</v>
      </c>
      <c r="M30" s="355">
        <v>0.28211000000000003</v>
      </c>
      <c r="N30" s="1"/>
      <c r="O30" s="1"/>
    </row>
    <row r="31" spans="1:15" ht="12.75" customHeight="1">
      <c r="A31" s="30">
        <v>21</v>
      </c>
      <c r="B31" s="384" t="s">
        <v>300</v>
      </c>
      <c r="C31" s="355">
        <v>3117.6</v>
      </c>
      <c r="D31" s="356">
        <v>3139.8000000000006</v>
      </c>
      <c r="E31" s="356">
        <v>3079.6000000000013</v>
      </c>
      <c r="F31" s="356">
        <v>3041.6000000000008</v>
      </c>
      <c r="G31" s="356">
        <v>2981.4000000000015</v>
      </c>
      <c r="H31" s="356">
        <v>3177.8000000000011</v>
      </c>
      <c r="I31" s="356">
        <v>3238.0000000000009</v>
      </c>
      <c r="J31" s="356">
        <v>3276.0000000000009</v>
      </c>
      <c r="K31" s="355">
        <v>3200</v>
      </c>
      <c r="L31" s="355">
        <v>3101.8</v>
      </c>
      <c r="M31" s="355">
        <v>1.94197</v>
      </c>
      <c r="N31" s="1"/>
      <c r="O31" s="1"/>
    </row>
    <row r="32" spans="1:15" ht="12.75" customHeight="1">
      <c r="A32" s="30">
        <v>22</v>
      </c>
      <c r="B32" s="384" t="s">
        <v>301</v>
      </c>
      <c r="C32" s="355">
        <v>29.25</v>
      </c>
      <c r="D32" s="356">
        <v>29.099999999999998</v>
      </c>
      <c r="E32" s="356">
        <v>28.549999999999997</v>
      </c>
      <c r="F32" s="356">
        <v>27.849999999999998</v>
      </c>
      <c r="G32" s="356">
        <v>27.299999999999997</v>
      </c>
      <c r="H32" s="356">
        <v>29.799999999999997</v>
      </c>
      <c r="I32" s="356">
        <v>30.35</v>
      </c>
      <c r="J32" s="356">
        <v>31.049999999999997</v>
      </c>
      <c r="K32" s="355">
        <v>29.65</v>
      </c>
      <c r="L32" s="355">
        <v>28.4</v>
      </c>
      <c r="M32" s="355">
        <v>278.86117000000002</v>
      </c>
      <c r="N32" s="1"/>
      <c r="O32" s="1"/>
    </row>
    <row r="33" spans="1:15" ht="12.75" customHeight="1">
      <c r="A33" s="30">
        <v>23</v>
      </c>
      <c r="B33" s="384" t="s">
        <v>50</v>
      </c>
      <c r="C33" s="355">
        <v>638.6</v>
      </c>
      <c r="D33" s="356">
        <v>638.91666666666674</v>
      </c>
      <c r="E33" s="356">
        <v>634.63333333333344</v>
      </c>
      <c r="F33" s="356">
        <v>630.66666666666674</v>
      </c>
      <c r="G33" s="356">
        <v>626.38333333333344</v>
      </c>
      <c r="H33" s="356">
        <v>642.88333333333344</v>
      </c>
      <c r="I33" s="356">
        <v>647.16666666666674</v>
      </c>
      <c r="J33" s="356">
        <v>651.13333333333344</v>
      </c>
      <c r="K33" s="355">
        <v>643.20000000000005</v>
      </c>
      <c r="L33" s="355">
        <v>634.95000000000005</v>
      </c>
      <c r="M33" s="355">
        <v>4.9102399999999999</v>
      </c>
      <c r="N33" s="1"/>
      <c r="O33" s="1"/>
    </row>
    <row r="34" spans="1:15" ht="12.75" customHeight="1">
      <c r="A34" s="30">
        <v>24</v>
      </c>
      <c r="B34" s="384" t="s">
        <v>302</v>
      </c>
      <c r="C34" s="355">
        <v>3888.05</v>
      </c>
      <c r="D34" s="356">
        <v>3784.8833333333332</v>
      </c>
      <c r="E34" s="356">
        <v>3645.0166666666664</v>
      </c>
      <c r="F34" s="356">
        <v>3401.9833333333331</v>
      </c>
      <c r="G34" s="356">
        <v>3262.1166666666663</v>
      </c>
      <c r="H34" s="356">
        <v>4027.9166666666665</v>
      </c>
      <c r="I34" s="356">
        <v>4167.7833333333328</v>
      </c>
      <c r="J34" s="356">
        <v>4410.8166666666666</v>
      </c>
      <c r="K34" s="355">
        <v>3924.75</v>
      </c>
      <c r="L34" s="355">
        <v>3541.85</v>
      </c>
      <c r="M34" s="355">
        <v>6.13246</v>
      </c>
      <c r="N34" s="1"/>
      <c r="O34" s="1"/>
    </row>
    <row r="35" spans="1:15" ht="12.75" customHeight="1">
      <c r="A35" s="30">
        <v>25</v>
      </c>
      <c r="B35" s="384" t="s">
        <v>51</v>
      </c>
      <c r="C35" s="355">
        <v>381.9</v>
      </c>
      <c r="D35" s="356">
        <v>381.16666666666669</v>
      </c>
      <c r="E35" s="356">
        <v>378.03333333333336</v>
      </c>
      <c r="F35" s="356">
        <v>374.16666666666669</v>
      </c>
      <c r="G35" s="356">
        <v>371.03333333333336</v>
      </c>
      <c r="H35" s="356">
        <v>385.03333333333336</v>
      </c>
      <c r="I35" s="356">
        <v>388.16666666666669</v>
      </c>
      <c r="J35" s="356">
        <v>392.03333333333336</v>
      </c>
      <c r="K35" s="355">
        <v>384.3</v>
      </c>
      <c r="L35" s="355">
        <v>377.3</v>
      </c>
      <c r="M35" s="355">
        <v>37.724049999999998</v>
      </c>
      <c r="N35" s="1"/>
      <c r="O35" s="1"/>
    </row>
    <row r="36" spans="1:15" ht="12.75" customHeight="1">
      <c r="A36" s="30">
        <v>26</v>
      </c>
      <c r="B36" s="384" t="s">
        <v>855</v>
      </c>
      <c r="C36" s="355">
        <v>1402.9</v>
      </c>
      <c r="D36" s="356">
        <v>1407.9666666666665</v>
      </c>
      <c r="E36" s="356">
        <v>1390.9333333333329</v>
      </c>
      <c r="F36" s="356">
        <v>1378.9666666666665</v>
      </c>
      <c r="G36" s="356">
        <v>1361.9333333333329</v>
      </c>
      <c r="H36" s="356">
        <v>1419.9333333333329</v>
      </c>
      <c r="I36" s="356">
        <v>1436.9666666666662</v>
      </c>
      <c r="J36" s="356">
        <v>1448.9333333333329</v>
      </c>
      <c r="K36" s="355">
        <v>1425</v>
      </c>
      <c r="L36" s="355">
        <v>1396</v>
      </c>
      <c r="M36" s="355">
        <v>3.7363300000000002</v>
      </c>
      <c r="N36" s="1"/>
      <c r="O36" s="1"/>
    </row>
    <row r="37" spans="1:15" ht="12.75" customHeight="1">
      <c r="A37" s="30">
        <v>27</v>
      </c>
      <c r="B37" s="384" t="s">
        <v>815</v>
      </c>
      <c r="C37" s="355">
        <v>1032.4000000000001</v>
      </c>
      <c r="D37" s="356">
        <v>1051.4666666666667</v>
      </c>
      <c r="E37" s="356">
        <v>1007.9333333333334</v>
      </c>
      <c r="F37" s="356">
        <v>983.4666666666667</v>
      </c>
      <c r="G37" s="356">
        <v>939.93333333333339</v>
      </c>
      <c r="H37" s="356">
        <v>1075.9333333333334</v>
      </c>
      <c r="I37" s="356">
        <v>1119.4666666666667</v>
      </c>
      <c r="J37" s="356">
        <v>1143.9333333333334</v>
      </c>
      <c r="K37" s="355">
        <v>1095</v>
      </c>
      <c r="L37" s="355">
        <v>1027</v>
      </c>
      <c r="M37" s="355">
        <v>3.6777299999999999</v>
      </c>
      <c r="N37" s="1"/>
      <c r="O37" s="1"/>
    </row>
    <row r="38" spans="1:15" ht="12.75" customHeight="1">
      <c r="A38" s="30">
        <v>28</v>
      </c>
      <c r="B38" s="384" t="s">
        <v>293</v>
      </c>
      <c r="C38" s="355">
        <v>912.2</v>
      </c>
      <c r="D38" s="356">
        <v>911.7166666666667</v>
      </c>
      <c r="E38" s="356">
        <v>896.88333333333344</v>
      </c>
      <c r="F38" s="356">
        <v>881.56666666666672</v>
      </c>
      <c r="G38" s="356">
        <v>866.73333333333346</v>
      </c>
      <c r="H38" s="356">
        <v>927.03333333333342</v>
      </c>
      <c r="I38" s="356">
        <v>941.86666666666667</v>
      </c>
      <c r="J38" s="356">
        <v>957.18333333333339</v>
      </c>
      <c r="K38" s="355">
        <v>926.55</v>
      </c>
      <c r="L38" s="355">
        <v>896.4</v>
      </c>
      <c r="M38" s="355">
        <v>6.5208599999999999</v>
      </c>
      <c r="N38" s="1"/>
      <c r="O38" s="1"/>
    </row>
    <row r="39" spans="1:15" ht="12.75" customHeight="1">
      <c r="A39" s="30">
        <v>29</v>
      </c>
      <c r="B39" s="384" t="s">
        <v>52</v>
      </c>
      <c r="C39" s="355">
        <v>761.55</v>
      </c>
      <c r="D39" s="356">
        <v>764.41666666666663</v>
      </c>
      <c r="E39" s="356">
        <v>753.88333333333321</v>
      </c>
      <c r="F39" s="356">
        <v>746.21666666666658</v>
      </c>
      <c r="G39" s="356">
        <v>735.68333333333317</v>
      </c>
      <c r="H39" s="356">
        <v>772.08333333333326</v>
      </c>
      <c r="I39" s="356">
        <v>782.61666666666679</v>
      </c>
      <c r="J39" s="356">
        <v>790.2833333333333</v>
      </c>
      <c r="K39" s="355">
        <v>774.95</v>
      </c>
      <c r="L39" s="355">
        <v>756.75</v>
      </c>
      <c r="M39" s="355">
        <v>1.1603399999999999</v>
      </c>
      <c r="N39" s="1"/>
      <c r="O39" s="1"/>
    </row>
    <row r="40" spans="1:15" ht="12.75" customHeight="1">
      <c r="A40" s="30">
        <v>30</v>
      </c>
      <c r="B40" s="384" t="s">
        <v>53</v>
      </c>
      <c r="C40" s="355">
        <v>4642.8</v>
      </c>
      <c r="D40" s="356">
        <v>4650.1166666666659</v>
      </c>
      <c r="E40" s="356">
        <v>4595.4833333333318</v>
      </c>
      <c r="F40" s="356">
        <v>4548.1666666666661</v>
      </c>
      <c r="G40" s="356">
        <v>4493.5333333333319</v>
      </c>
      <c r="H40" s="356">
        <v>4697.4333333333316</v>
      </c>
      <c r="I40" s="356">
        <v>4752.0666666666648</v>
      </c>
      <c r="J40" s="356">
        <v>4799.3833333333314</v>
      </c>
      <c r="K40" s="355">
        <v>4704.75</v>
      </c>
      <c r="L40" s="355">
        <v>4602.8</v>
      </c>
      <c r="M40" s="355">
        <v>7.77217</v>
      </c>
      <c r="N40" s="1"/>
      <c r="O40" s="1"/>
    </row>
    <row r="41" spans="1:15" ht="12.75" customHeight="1">
      <c r="A41" s="30">
        <v>31</v>
      </c>
      <c r="B41" s="384" t="s">
        <v>54</v>
      </c>
      <c r="C41" s="355">
        <v>224.95</v>
      </c>
      <c r="D41" s="356">
        <v>223.23333333333335</v>
      </c>
      <c r="E41" s="356">
        <v>217.56666666666669</v>
      </c>
      <c r="F41" s="356">
        <v>210.18333333333334</v>
      </c>
      <c r="G41" s="356">
        <v>204.51666666666668</v>
      </c>
      <c r="H41" s="356">
        <v>230.6166666666667</v>
      </c>
      <c r="I41" s="356">
        <v>236.28333333333333</v>
      </c>
      <c r="J41" s="356">
        <v>243.66666666666671</v>
      </c>
      <c r="K41" s="355">
        <v>228.9</v>
      </c>
      <c r="L41" s="355">
        <v>215.85</v>
      </c>
      <c r="M41" s="355">
        <v>122.57995</v>
      </c>
      <c r="N41" s="1"/>
      <c r="O41" s="1"/>
    </row>
    <row r="42" spans="1:15" ht="12.75" customHeight="1">
      <c r="A42" s="30">
        <v>32</v>
      </c>
      <c r="B42" s="384" t="s">
        <v>303</v>
      </c>
      <c r="C42" s="355">
        <v>596.5</v>
      </c>
      <c r="D42" s="356">
        <v>589.76666666666677</v>
      </c>
      <c r="E42" s="356">
        <v>566.63333333333355</v>
      </c>
      <c r="F42" s="356">
        <v>536.76666666666677</v>
      </c>
      <c r="G42" s="356">
        <v>513.63333333333355</v>
      </c>
      <c r="H42" s="356">
        <v>619.63333333333355</v>
      </c>
      <c r="I42" s="356">
        <v>642.76666666666677</v>
      </c>
      <c r="J42" s="356">
        <v>672.63333333333355</v>
      </c>
      <c r="K42" s="355">
        <v>612.9</v>
      </c>
      <c r="L42" s="355">
        <v>559.9</v>
      </c>
      <c r="M42" s="355">
        <v>14.40314</v>
      </c>
      <c r="N42" s="1"/>
      <c r="O42" s="1"/>
    </row>
    <row r="43" spans="1:15" ht="12.75" customHeight="1">
      <c r="A43" s="30">
        <v>33</v>
      </c>
      <c r="B43" s="384" t="s">
        <v>304</v>
      </c>
      <c r="C43" s="355">
        <v>98.5</v>
      </c>
      <c r="D43" s="356">
        <v>99.133333333333326</v>
      </c>
      <c r="E43" s="356">
        <v>97.516666666666652</v>
      </c>
      <c r="F43" s="356">
        <v>96.533333333333331</v>
      </c>
      <c r="G43" s="356">
        <v>94.916666666666657</v>
      </c>
      <c r="H43" s="356">
        <v>100.11666666666665</v>
      </c>
      <c r="I43" s="356">
        <v>101.73333333333332</v>
      </c>
      <c r="J43" s="356">
        <v>102.71666666666664</v>
      </c>
      <c r="K43" s="355">
        <v>100.75</v>
      </c>
      <c r="L43" s="355">
        <v>98.15</v>
      </c>
      <c r="M43" s="355">
        <v>7.5129599999999996</v>
      </c>
      <c r="N43" s="1"/>
      <c r="O43" s="1"/>
    </row>
    <row r="44" spans="1:15" ht="12.75" customHeight="1">
      <c r="A44" s="30">
        <v>34</v>
      </c>
      <c r="B44" s="384" t="s">
        <v>55</v>
      </c>
      <c r="C44" s="355">
        <v>136.15</v>
      </c>
      <c r="D44" s="356">
        <v>135.66666666666666</v>
      </c>
      <c r="E44" s="356">
        <v>133.48333333333332</v>
      </c>
      <c r="F44" s="356">
        <v>130.81666666666666</v>
      </c>
      <c r="G44" s="356">
        <v>128.63333333333333</v>
      </c>
      <c r="H44" s="356">
        <v>138.33333333333331</v>
      </c>
      <c r="I44" s="356">
        <v>140.51666666666665</v>
      </c>
      <c r="J44" s="356">
        <v>143.18333333333331</v>
      </c>
      <c r="K44" s="355">
        <v>137.85</v>
      </c>
      <c r="L44" s="355">
        <v>133</v>
      </c>
      <c r="M44" s="355">
        <v>191.22008</v>
      </c>
      <c r="N44" s="1"/>
      <c r="O44" s="1"/>
    </row>
    <row r="45" spans="1:15" ht="12.75" customHeight="1">
      <c r="A45" s="30">
        <v>35</v>
      </c>
      <c r="B45" s="384" t="s">
        <v>57</v>
      </c>
      <c r="C45" s="355">
        <v>3203</v>
      </c>
      <c r="D45" s="356">
        <v>3211.6</v>
      </c>
      <c r="E45" s="356">
        <v>3181.6</v>
      </c>
      <c r="F45" s="356">
        <v>3160.2</v>
      </c>
      <c r="G45" s="356">
        <v>3130.2</v>
      </c>
      <c r="H45" s="356">
        <v>3233</v>
      </c>
      <c r="I45" s="356">
        <v>3263</v>
      </c>
      <c r="J45" s="356">
        <v>3284.4</v>
      </c>
      <c r="K45" s="355">
        <v>3241.6</v>
      </c>
      <c r="L45" s="355">
        <v>3190.2</v>
      </c>
      <c r="M45" s="355">
        <v>8.9975299999999994</v>
      </c>
      <c r="N45" s="1"/>
      <c r="O45" s="1"/>
    </row>
    <row r="46" spans="1:15" ht="12.75" customHeight="1">
      <c r="A46" s="30">
        <v>36</v>
      </c>
      <c r="B46" s="384" t="s">
        <v>305</v>
      </c>
      <c r="C46" s="355">
        <v>185.5</v>
      </c>
      <c r="D46" s="356">
        <v>186.41666666666666</v>
      </c>
      <c r="E46" s="356">
        <v>184.08333333333331</v>
      </c>
      <c r="F46" s="356">
        <v>182.66666666666666</v>
      </c>
      <c r="G46" s="356">
        <v>180.33333333333331</v>
      </c>
      <c r="H46" s="356">
        <v>187.83333333333331</v>
      </c>
      <c r="I46" s="356">
        <v>190.16666666666663</v>
      </c>
      <c r="J46" s="356">
        <v>191.58333333333331</v>
      </c>
      <c r="K46" s="355">
        <v>188.75</v>
      </c>
      <c r="L46" s="355">
        <v>185</v>
      </c>
      <c r="M46" s="355">
        <v>1.8110299999999999</v>
      </c>
      <c r="N46" s="1"/>
      <c r="O46" s="1"/>
    </row>
    <row r="47" spans="1:15" ht="12.75" customHeight="1">
      <c r="A47" s="30">
        <v>37</v>
      </c>
      <c r="B47" s="384" t="s">
        <v>307</v>
      </c>
      <c r="C47" s="355">
        <v>2184.25</v>
      </c>
      <c r="D47" s="356">
        <v>2196.4333333333334</v>
      </c>
      <c r="E47" s="356">
        <v>2157.8666666666668</v>
      </c>
      <c r="F47" s="356">
        <v>2131.4833333333336</v>
      </c>
      <c r="G47" s="356">
        <v>2092.916666666667</v>
      </c>
      <c r="H47" s="356">
        <v>2222.8166666666666</v>
      </c>
      <c r="I47" s="356">
        <v>2261.3833333333332</v>
      </c>
      <c r="J47" s="356">
        <v>2287.7666666666664</v>
      </c>
      <c r="K47" s="355">
        <v>2235</v>
      </c>
      <c r="L47" s="355">
        <v>2170.0500000000002</v>
      </c>
      <c r="M47" s="355">
        <v>3.55057</v>
      </c>
      <c r="N47" s="1"/>
      <c r="O47" s="1"/>
    </row>
    <row r="48" spans="1:15" ht="12.75" customHeight="1">
      <c r="A48" s="30">
        <v>38</v>
      </c>
      <c r="B48" s="384" t="s">
        <v>306</v>
      </c>
      <c r="C48" s="355">
        <v>2836.95</v>
      </c>
      <c r="D48" s="356">
        <v>2845.7000000000003</v>
      </c>
      <c r="E48" s="356">
        <v>2821.5000000000005</v>
      </c>
      <c r="F48" s="356">
        <v>2806.05</v>
      </c>
      <c r="G48" s="356">
        <v>2781.8500000000004</v>
      </c>
      <c r="H48" s="356">
        <v>2861.1500000000005</v>
      </c>
      <c r="I48" s="356">
        <v>2885.3500000000004</v>
      </c>
      <c r="J48" s="356">
        <v>2900.8000000000006</v>
      </c>
      <c r="K48" s="355">
        <v>2869.9</v>
      </c>
      <c r="L48" s="355">
        <v>2830.25</v>
      </c>
      <c r="M48" s="355">
        <v>7.5450000000000003E-2</v>
      </c>
      <c r="N48" s="1"/>
      <c r="O48" s="1"/>
    </row>
    <row r="49" spans="1:15" ht="12.75" customHeight="1">
      <c r="A49" s="30">
        <v>39</v>
      </c>
      <c r="B49" s="384" t="s">
        <v>241</v>
      </c>
      <c r="C49" s="355">
        <v>1851.65</v>
      </c>
      <c r="D49" s="356">
        <v>1834.95</v>
      </c>
      <c r="E49" s="356">
        <v>1799.95</v>
      </c>
      <c r="F49" s="356">
        <v>1748.25</v>
      </c>
      <c r="G49" s="356">
        <v>1713.25</v>
      </c>
      <c r="H49" s="356">
        <v>1886.65</v>
      </c>
      <c r="I49" s="356">
        <v>1921.65</v>
      </c>
      <c r="J49" s="356">
        <v>1973.3500000000001</v>
      </c>
      <c r="K49" s="355">
        <v>1869.95</v>
      </c>
      <c r="L49" s="355">
        <v>1783.25</v>
      </c>
      <c r="M49" s="355">
        <v>2.5885099999999999</v>
      </c>
      <c r="N49" s="1"/>
      <c r="O49" s="1"/>
    </row>
    <row r="50" spans="1:15" ht="12.75" customHeight="1">
      <c r="A50" s="30">
        <v>40</v>
      </c>
      <c r="B50" s="384" t="s">
        <v>308</v>
      </c>
      <c r="C50" s="355">
        <v>9578.35</v>
      </c>
      <c r="D50" s="356">
        <v>9622.75</v>
      </c>
      <c r="E50" s="356">
        <v>9495.6</v>
      </c>
      <c r="F50" s="356">
        <v>9412.85</v>
      </c>
      <c r="G50" s="356">
        <v>9285.7000000000007</v>
      </c>
      <c r="H50" s="356">
        <v>9705.5</v>
      </c>
      <c r="I50" s="356">
        <v>9832.6500000000015</v>
      </c>
      <c r="J50" s="356">
        <v>9915.4</v>
      </c>
      <c r="K50" s="355">
        <v>9749.9</v>
      </c>
      <c r="L50" s="355">
        <v>9540</v>
      </c>
      <c r="M50" s="355">
        <v>0.17124</v>
      </c>
      <c r="N50" s="1"/>
      <c r="O50" s="1"/>
    </row>
    <row r="51" spans="1:15" ht="12.75" customHeight="1">
      <c r="A51" s="30">
        <v>41</v>
      </c>
      <c r="B51" s="384" t="s">
        <v>59</v>
      </c>
      <c r="C51" s="355">
        <v>1380.85</v>
      </c>
      <c r="D51" s="356">
        <v>1390.9666666666665</v>
      </c>
      <c r="E51" s="356">
        <v>1360.9333333333329</v>
      </c>
      <c r="F51" s="356">
        <v>1341.0166666666664</v>
      </c>
      <c r="G51" s="356">
        <v>1310.9833333333329</v>
      </c>
      <c r="H51" s="356">
        <v>1410.883333333333</v>
      </c>
      <c r="I51" s="356">
        <v>1440.9166666666663</v>
      </c>
      <c r="J51" s="356">
        <v>1460.833333333333</v>
      </c>
      <c r="K51" s="355">
        <v>1421</v>
      </c>
      <c r="L51" s="355">
        <v>1371.05</v>
      </c>
      <c r="M51" s="355">
        <v>14.88776</v>
      </c>
      <c r="N51" s="1"/>
      <c r="O51" s="1"/>
    </row>
    <row r="52" spans="1:15" ht="12.75" customHeight="1">
      <c r="A52" s="30">
        <v>42</v>
      </c>
      <c r="B52" s="384" t="s">
        <v>60</v>
      </c>
      <c r="C52" s="355">
        <v>670.75</v>
      </c>
      <c r="D52" s="356">
        <v>669.5333333333333</v>
      </c>
      <c r="E52" s="356">
        <v>664.31666666666661</v>
      </c>
      <c r="F52" s="356">
        <v>657.88333333333333</v>
      </c>
      <c r="G52" s="356">
        <v>652.66666666666663</v>
      </c>
      <c r="H52" s="356">
        <v>675.96666666666658</v>
      </c>
      <c r="I52" s="356">
        <v>681.18333333333328</v>
      </c>
      <c r="J52" s="356">
        <v>687.61666666666656</v>
      </c>
      <c r="K52" s="355">
        <v>674.75</v>
      </c>
      <c r="L52" s="355">
        <v>663.1</v>
      </c>
      <c r="M52" s="355">
        <v>15.676959999999999</v>
      </c>
      <c r="N52" s="1"/>
      <c r="O52" s="1"/>
    </row>
    <row r="53" spans="1:15" ht="12.75" customHeight="1">
      <c r="A53" s="30">
        <v>43</v>
      </c>
      <c r="B53" s="384" t="s">
        <v>309</v>
      </c>
      <c r="C53" s="355">
        <v>598.85</v>
      </c>
      <c r="D53" s="356">
        <v>599.94999999999993</v>
      </c>
      <c r="E53" s="356">
        <v>590.89999999999986</v>
      </c>
      <c r="F53" s="356">
        <v>582.94999999999993</v>
      </c>
      <c r="G53" s="356">
        <v>573.89999999999986</v>
      </c>
      <c r="H53" s="356">
        <v>607.89999999999986</v>
      </c>
      <c r="I53" s="356">
        <v>616.94999999999982</v>
      </c>
      <c r="J53" s="356">
        <v>624.89999999999986</v>
      </c>
      <c r="K53" s="355">
        <v>609</v>
      </c>
      <c r="L53" s="355">
        <v>592</v>
      </c>
      <c r="M53" s="355">
        <v>1.1939500000000001</v>
      </c>
      <c r="N53" s="1"/>
      <c r="O53" s="1"/>
    </row>
    <row r="54" spans="1:15" ht="12.75" customHeight="1">
      <c r="A54" s="30">
        <v>44</v>
      </c>
      <c r="B54" s="384" t="s">
        <v>61</v>
      </c>
      <c r="C54" s="355">
        <v>799.55</v>
      </c>
      <c r="D54" s="356">
        <v>801.5</v>
      </c>
      <c r="E54" s="356">
        <v>791.1</v>
      </c>
      <c r="F54" s="356">
        <v>782.65</v>
      </c>
      <c r="G54" s="356">
        <v>772.25</v>
      </c>
      <c r="H54" s="356">
        <v>809.95</v>
      </c>
      <c r="I54" s="356">
        <v>820.35000000000014</v>
      </c>
      <c r="J54" s="356">
        <v>828.80000000000007</v>
      </c>
      <c r="K54" s="355">
        <v>811.9</v>
      </c>
      <c r="L54" s="355">
        <v>793.05</v>
      </c>
      <c r="M54" s="355">
        <v>108.02708</v>
      </c>
      <c r="N54" s="1"/>
      <c r="O54" s="1"/>
    </row>
    <row r="55" spans="1:15" ht="12.75" customHeight="1">
      <c r="A55" s="30">
        <v>45</v>
      </c>
      <c r="B55" s="384" t="s">
        <v>62</v>
      </c>
      <c r="C55" s="355">
        <v>3621.1</v>
      </c>
      <c r="D55" s="356">
        <v>3597.6833333333329</v>
      </c>
      <c r="E55" s="356">
        <v>3544.4166666666661</v>
      </c>
      <c r="F55" s="356">
        <v>3467.7333333333331</v>
      </c>
      <c r="G55" s="356">
        <v>3414.4666666666662</v>
      </c>
      <c r="H55" s="356">
        <v>3674.3666666666659</v>
      </c>
      <c r="I55" s="356">
        <v>3727.6333333333332</v>
      </c>
      <c r="J55" s="356">
        <v>3804.3166666666657</v>
      </c>
      <c r="K55" s="355">
        <v>3650.95</v>
      </c>
      <c r="L55" s="355">
        <v>3521</v>
      </c>
      <c r="M55" s="355">
        <v>7.6077399999999997</v>
      </c>
      <c r="N55" s="1"/>
      <c r="O55" s="1"/>
    </row>
    <row r="56" spans="1:15" ht="12.75" customHeight="1">
      <c r="A56" s="30">
        <v>46</v>
      </c>
      <c r="B56" s="384" t="s">
        <v>313</v>
      </c>
      <c r="C56" s="355">
        <v>179.85</v>
      </c>
      <c r="D56" s="356">
        <v>181.51666666666665</v>
      </c>
      <c r="E56" s="356">
        <v>177.23333333333329</v>
      </c>
      <c r="F56" s="356">
        <v>174.61666666666665</v>
      </c>
      <c r="G56" s="356">
        <v>170.33333333333329</v>
      </c>
      <c r="H56" s="356">
        <v>184.1333333333333</v>
      </c>
      <c r="I56" s="356">
        <v>188.41666666666666</v>
      </c>
      <c r="J56" s="356">
        <v>191.0333333333333</v>
      </c>
      <c r="K56" s="355">
        <v>185.8</v>
      </c>
      <c r="L56" s="355">
        <v>178.9</v>
      </c>
      <c r="M56" s="355">
        <v>19.040900000000001</v>
      </c>
      <c r="N56" s="1"/>
      <c r="O56" s="1"/>
    </row>
    <row r="57" spans="1:15" ht="12.75" customHeight="1">
      <c r="A57" s="30">
        <v>47</v>
      </c>
      <c r="B57" s="384" t="s">
        <v>314</v>
      </c>
      <c r="C57" s="355">
        <v>1217.5999999999999</v>
      </c>
      <c r="D57" s="356">
        <v>1224.2</v>
      </c>
      <c r="E57" s="356">
        <v>1203.4000000000001</v>
      </c>
      <c r="F57" s="356">
        <v>1189.2</v>
      </c>
      <c r="G57" s="356">
        <v>1168.4000000000001</v>
      </c>
      <c r="H57" s="356">
        <v>1238.4000000000001</v>
      </c>
      <c r="I57" s="356">
        <v>1259.1999999999998</v>
      </c>
      <c r="J57" s="356">
        <v>1273.4000000000001</v>
      </c>
      <c r="K57" s="355">
        <v>1245</v>
      </c>
      <c r="L57" s="355">
        <v>1210</v>
      </c>
      <c r="M57" s="355">
        <v>2.3266300000000002</v>
      </c>
      <c r="N57" s="1"/>
      <c r="O57" s="1"/>
    </row>
    <row r="58" spans="1:15" ht="12.75" customHeight="1">
      <c r="A58" s="30">
        <v>48</v>
      </c>
      <c r="B58" s="384" t="s">
        <v>64</v>
      </c>
      <c r="C58" s="355">
        <v>16348.1</v>
      </c>
      <c r="D58" s="356">
        <v>16442.933333333334</v>
      </c>
      <c r="E58" s="356">
        <v>16168.866666666669</v>
      </c>
      <c r="F58" s="356">
        <v>15989.633333333335</v>
      </c>
      <c r="G58" s="356">
        <v>15715.566666666669</v>
      </c>
      <c r="H58" s="356">
        <v>16622.166666666668</v>
      </c>
      <c r="I58" s="356">
        <v>16896.233333333334</v>
      </c>
      <c r="J58" s="356">
        <v>17075.466666666667</v>
      </c>
      <c r="K58" s="355">
        <v>16717</v>
      </c>
      <c r="L58" s="355">
        <v>16263.7</v>
      </c>
      <c r="M58" s="355">
        <v>2.8913700000000002</v>
      </c>
      <c r="N58" s="1"/>
      <c r="O58" s="1"/>
    </row>
    <row r="59" spans="1:15" ht="12" customHeight="1">
      <c r="A59" s="30">
        <v>49</v>
      </c>
      <c r="B59" s="384" t="s">
        <v>246</v>
      </c>
      <c r="C59" s="355">
        <v>5234.1000000000004</v>
      </c>
      <c r="D59" s="356">
        <v>5233.083333333333</v>
      </c>
      <c r="E59" s="356">
        <v>5176.1666666666661</v>
      </c>
      <c r="F59" s="356">
        <v>5118.2333333333327</v>
      </c>
      <c r="G59" s="356">
        <v>5061.3166666666657</v>
      </c>
      <c r="H59" s="356">
        <v>5291.0166666666664</v>
      </c>
      <c r="I59" s="356">
        <v>5347.9333333333325</v>
      </c>
      <c r="J59" s="356">
        <v>5405.8666666666668</v>
      </c>
      <c r="K59" s="355">
        <v>5290</v>
      </c>
      <c r="L59" s="355">
        <v>5175.1499999999996</v>
      </c>
      <c r="M59" s="355">
        <v>0.15892999999999999</v>
      </c>
      <c r="N59" s="1"/>
      <c r="O59" s="1"/>
    </row>
    <row r="60" spans="1:15" ht="12.75" customHeight="1">
      <c r="A60" s="30">
        <v>50</v>
      </c>
      <c r="B60" s="384" t="s">
        <v>65</v>
      </c>
      <c r="C60" s="355">
        <v>7110.65</v>
      </c>
      <c r="D60" s="356">
        <v>7165.9000000000005</v>
      </c>
      <c r="E60" s="356">
        <v>7044.7500000000009</v>
      </c>
      <c r="F60" s="356">
        <v>6978.85</v>
      </c>
      <c r="G60" s="356">
        <v>6857.7000000000007</v>
      </c>
      <c r="H60" s="356">
        <v>7231.8000000000011</v>
      </c>
      <c r="I60" s="356">
        <v>7352.9500000000007</v>
      </c>
      <c r="J60" s="356">
        <v>7418.8500000000013</v>
      </c>
      <c r="K60" s="355">
        <v>7287.05</v>
      </c>
      <c r="L60" s="355">
        <v>7100</v>
      </c>
      <c r="M60" s="355">
        <v>8.3985599999999998</v>
      </c>
      <c r="N60" s="1"/>
      <c r="O60" s="1"/>
    </row>
    <row r="61" spans="1:15" ht="12.75" customHeight="1">
      <c r="A61" s="30">
        <v>51</v>
      </c>
      <c r="B61" s="384" t="s">
        <v>315</v>
      </c>
      <c r="C61" s="355">
        <v>3604.9</v>
      </c>
      <c r="D61" s="356">
        <v>3623.8833333333332</v>
      </c>
      <c r="E61" s="356">
        <v>3533.0166666666664</v>
      </c>
      <c r="F61" s="356">
        <v>3461.1333333333332</v>
      </c>
      <c r="G61" s="356">
        <v>3370.2666666666664</v>
      </c>
      <c r="H61" s="356">
        <v>3695.7666666666664</v>
      </c>
      <c r="I61" s="356">
        <v>3786.6333333333332</v>
      </c>
      <c r="J61" s="356">
        <v>3858.5166666666664</v>
      </c>
      <c r="K61" s="355">
        <v>3714.75</v>
      </c>
      <c r="L61" s="355">
        <v>3552</v>
      </c>
      <c r="M61" s="355">
        <v>2.7053600000000002</v>
      </c>
      <c r="N61" s="1"/>
      <c r="O61" s="1"/>
    </row>
    <row r="62" spans="1:15" ht="12.75" customHeight="1">
      <c r="A62" s="30">
        <v>52</v>
      </c>
      <c r="B62" s="384" t="s">
        <v>66</v>
      </c>
      <c r="C62" s="355">
        <v>2333.5500000000002</v>
      </c>
      <c r="D62" s="356">
        <v>2322.8666666666668</v>
      </c>
      <c r="E62" s="356">
        <v>2290.7333333333336</v>
      </c>
      <c r="F62" s="356">
        <v>2247.916666666667</v>
      </c>
      <c r="G62" s="356">
        <v>2215.7833333333338</v>
      </c>
      <c r="H62" s="356">
        <v>2365.6833333333334</v>
      </c>
      <c r="I62" s="356">
        <v>2397.8166666666666</v>
      </c>
      <c r="J62" s="356">
        <v>2440.6333333333332</v>
      </c>
      <c r="K62" s="355">
        <v>2355</v>
      </c>
      <c r="L62" s="355">
        <v>2280.0500000000002</v>
      </c>
      <c r="M62" s="355">
        <v>1.4885299999999999</v>
      </c>
      <c r="N62" s="1"/>
      <c r="O62" s="1"/>
    </row>
    <row r="63" spans="1:15" ht="12.75" customHeight="1">
      <c r="A63" s="30">
        <v>53</v>
      </c>
      <c r="B63" s="384" t="s">
        <v>316</v>
      </c>
      <c r="C63" s="355">
        <v>445.25</v>
      </c>
      <c r="D63" s="356">
        <v>436.43333333333334</v>
      </c>
      <c r="E63" s="356">
        <v>423.9666666666667</v>
      </c>
      <c r="F63" s="356">
        <v>402.68333333333334</v>
      </c>
      <c r="G63" s="356">
        <v>390.2166666666667</v>
      </c>
      <c r="H63" s="356">
        <v>457.7166666666667</v>
      </c>
      <c r="I63" s="356">
        <v>470.18333333333328</v>
      </c>
      <c r="J63" s="356">
        <v>491.4666666666667</v>
      </c>
      <c r="K63" s="355">
        <v>448.9</v>
      </c>
      <c r="L63" s="355">
        <v>415.15</v>
      </c>
      <c r="M63" s="355">
        <v>78.565690000000004</v>
      </c>
      <c r="N63" s="1"/>
      <c r="O63" s="1"/>
    </row>
    <row r="64" spans="1:15" ht="12.75" customHeight="1">
      <c r="A64" s="30">
        <v>54</v>
      </c>
      <c r="B64" s="384" t="s">
        <v>67</v>
      </c>
      <c r="C64" s="355">
        <v>324.25</v>
      </c>
      <c r="D64" s="356">
        <v>324.90000000000003</v>
      </c>
      <c r="E64" s="356">
        <v>319.10000000000008</v>
      </c>
      <c r="F64" s="356">
        <v>313.95000000000005</v>
      </c>
      <c r="G64" s="356">
        <v>308.15000000000009</v>
      </c>
      <c r="H64" s="356">
        <v>330.05000000000007</v>
      </c>
      <c r="I64" s="356">
        <v>335.85</v>
      </c>
      <c r="J64" s="356">
        <v>341.00000000000006</v>
      </c>
      <c r="K64" s="355">
        <v>330.7</v>
      </c>
      <c r="L64" s="355">
        <v>319.75</v>
      </c>
      <c r="M64" s="355">
        <v>89.256739999999994</v>
      </c>
      <c r="N64" s="1"/>
      <c r="O64" s="1"/>
    </row>
    <row r="65" spans="1:15" ht="12.75" customHeight="1">
      <c r="A65" s="30">
        <v>55</v>
      </c>
      <c r="B65" s="384" t="s">
        <v>68</v>
      </c>
      <c r="C65" s="355">
        <v>109.55</v>
      </c>
      <c r="D65" s="356">
        <v>109.98333333333333</v>
      </c>
      <c r="E65" s="356">
        <v>108.06666666666666</v>
      </c>
      <c r="F65" s="356">
        <v>106.58333333333333</v>
      </c>
      <c r="G65" s="356">
        <v>104.66666666666666</v>
      </c>
      <c r="H65" s="356">
        <v>111.46666666666667</v>
      </c>
      <c r="I65" s="356">
        <v>113.38333333333333</v>
      </c>
      <c r="J65" s="356">
        <v>114.86666666666667</v>
      </c>
      <c r="K65" s="355">
        <v>111.9</v>
      </c>
      <c r="L65" s="355">
        <v>108.5</v>
      </c>
      <c r="M65" s="355">
        <v>545.20992000000001</v>
      </c>
      <c r="N65" s="1"/>
      <c r="O65" s="1"/>
    </row>
    <row r="66" spans="1:15" ht="12.75" customHeight="1">
      <c r="A66" s="30">
        <v>56</v>
      </c>
      <c r="B66" s="384" t="s">
        <v>247</v>
      </c>
      <c r="C66" s="355">
        <v>58.45</v>
      </c>
      <c r="D66" s="356">
        <v>58.516666666666673</v>
      </c>
      <c r="E66" s="356">
        <v>57.433333333333344</v>
      </c>
      <c r="F66" s="356">
        <v>56.416666666666671</v>
      </c>
      <c r="G66" s="356">
        <v>55.333333333333343</v>
      </c>
      <c r="H66" s="356">
        <v>59.533333333333346</v>
      </c>
      <c r="I66" s="356">
        <v>60.616666666666674</v>
      </c>
      <c r="J66" s="356">
        <v>61.633333333333347</v>
      </c>
      <c r="K66" s="355">
        <v>59.6</v>
      </c>
      <c r="L66" s="355">
        <v>57.5</v>
      </c>
      <c r="M66" s="355">
        <v>174.08255</v>
      </c>
      <c r="N66" s="1"/>
      <c r="O66" s="1"/>
    </row>
    <row r="67" spans="1:15" ht="12.75" customHeight="1">
      <c r="A67" s="30">
        <v>57</v>
      </c>
      <c r="B67" s="384" t="s">
        <v>310</v>
      </c>
      <c r="C67" s="355">
        <v>3131.7</v>
      </c>
      <c r="D67" s="356">
        <v>3153.2666666666664</v>
      </c>
      <c r="E67" s="356">
        <v>3091.6833333333329</v>
      </c>
      <c r="F67" s="356">
        <v>3051.6666666666665</v>
      </c>
      <c r="G67" s="356">
        <v>2990.083333333333</v>
      </c>
      <c r="H67" s="356">
        <v>3193.2833333333328</v>
      </c>
      <c r="I67" s="356">
        <v>3254.8666666666668</v>
      </c>
      <c r="J67" s="356">
        <v>3294.8833333333328</v>
      </c>
      <c r="K67" s="355">
        <v>3214.85</v>
      </c>
      <c r="L67" s="355">
        <v>3113.25</v>
      </c>
      <c r="M67" s="355">
        <v>0.13589000000000001</v>
      </c>
      <c r="N67" s="1"/>
      <c r="O67" s="1"/>
    </row>
    <row r="68" spans="1:15" ht="12.75" customHeight="1">
      <c r="A68" s="30">
        <v>58</v>
      </c>
      <c r="B68" s="384" t="s">
        <v>69</v>
      </c>
      <c r="C68" s="355">
        <v>1995.65</v>
      </c>
      <c r="D68" s="356">
        <v>2007.2</v>
      </c>
      <c r="E68" s="356">
        <v>1968.5</v>
      </c>
      <c r="F68" s="356">
        <v>1941.35</v>
      </c>
      <c r="G68" s="356">
        <v>1902.6499999999999</v>
      </c>
      <c r="H68" s="356">
        <v>2034.3500000000001</v>
      </c>
      <c r="I68" s="356">
        <v>2073.0500000000002</v>
      </c>
      <c r="J68" s="356">
        <v>2100.2000000000003</v>
      </c>
      <c r="K68" s="355">
        <v>2045.9</v>
      </c>
      <c r="L68" s="355">
        <v>1980.05</v>
      </c>
      <c r="M68" s="355">
        <v>3.5613000000000001</v>
      </c>
      <c r="N68" s="1"/>
      <c r="O68" s="1"/>
    </row>
    <row r="69" spans="1:15" ht="12.75" customHeight="1">
      <c r="A69" s="30">
        <v>59</v>
      </c>
      <c r="B69" s="384" t="s">
        <v>318</v>
      </c>
      <c r="C69" s="355">
        <v>4985</v>
      </c>
      <c r="D69" s="356">
        <v>5003.8166666666666</v>
      </c>
      <c r="E69" s="356">
        <v>4957.1833333333334</v>
      </c>
      <c r="F69" s="356">
        <v>4929.3666666666668</v>
      </c>
      <c r="G69" s="356">
        <v>4882.7333333333336</v>
      </c>
      <c r="H69" s="356">
        <v>5031.6333333333332</v>
      </c>
      <c r="I69" s="356">
        <v>5078.2666666666664</v>
      </c>
      <c r="J69" s="356">
        <v>5106.083333333333</v>
      </c>
      <c r="K69" s="355">
        <v>5050.45</v>
      </c>
      <c r="L69" s="355">
        <v>4976</v>
      </c>
      <c r="M69" s="355">
        <v>6.4560000000000006E-2</v>
      </c>
      <c r="N69" s="1"/>
      <c r="O69" s="1"/>
    </row>
    <row r="70" spans="1:15" ht="12.75" customHeight="1">
      <c r="A70" s="30">
        <v>60</v>
      </c>
      <c r="B70" s="384" t="s">
        <v>248</v>
      </c>
      <c r="C70" s="355">
        <v>1095.75</v>
      </c>
      <c r="D70" s="356">
        <v>1107</v>
      </c>
      <c r="E70" s="356">
        <v>1078</v>
      </c>
      <c r="F70" s="356">
        <v>1060.25</v>
      </c>
      <c r="G70" s="356">
        <v>1031.25</v>
      </c>
      <c r="H70" s="356">
        <v>1124.75</v>
      </c>
      <c r="I70" s="356">
        <v>1153.75</v>
      </c>
      <c r="J70" s="356">
        <v>1171.5</v>
      </c>
      <c r="K70" s="355">
        <v>1136</v>
      </c>
      <c r="L70" s="355">
        <v>1089.25</v>
      </c>
      <c r="M70" s="355">
        <v>0.59530000000000005</v>
      </c>
      <c r="N70" s="1"/>
      <c r="O70" s="1"/>
    </row>
    <row r="71" spans="1:15" ht="12.75" customHeight="1">
      <c r="A71" s="30">
        <v>61</v>
      </c>
      <c r="B71" s="384" t="s">
        <v>319</v>
      </c>
      <c r="C71" s="355">
        <v>503.3</v>
      </c>
      <c r="D71" s="356">
        <v>512.5333333333333</v>
      </c>
      <c r="E71" s="356">
        <v>488.76666666666665</v>
      </c>
      <c r="F71" s="356">
        <v>474.23333333333335</v>
      </c>
      <c r="G71" s="356">
        <v>450.4666666666667</v>
      </c>
      <c r="H71" s="356">
        <v>527.06666666666661</v>
      </c>
      <c r="I71" s="356">
        <v>550.83333333333326</v>
      </c>
      <c r="J71" s="356">
        <v>565.36666666666656</v>
      </c>
      <c r="K71" s="355">
        <v>536.29999999999995</v>
      </c>
      <c r="L71" s="355">
        <v>498</v>
      </c>
      <c r="M71" s="355">
        <v>34.639650000000003</v>
      </c>
      <c r="N71" s="1"/>
      <c r="O71" s="1"/>
    </row>
    <row r="72" spans="1:15" ht="12.75" customHeight="1">
      <c r="A72" s="30">
        <v>62</v>
      </c>
      <c r="B72" s="384" t="s">
        <v>71</v>
      </c>
      <c r="C72" s="355">
        <v>207.95</v>
      </c>
      <c r="D72" s="356">
        <v>208.98333333333335</v>
      </c>
      <c r="E72" s="356">
        <v>206.51666666666671</v>
      </c>
      <c r="F72" s="356">
        <v>205.08333333333337</v>
      </c>
      <c r="G72" s="356">
        <v>202.61666666666673</v>
      </c>
      <c r="H72" s="356">
        <v>210.41666666666669</v>
      </c>
      <c r="I72" s="356">
        <v>212.88333333333333</v>
      </c>
      <c r="J72" s="356">
        <v>214.31666666666666</v>
      </c>
      <c r="K72" s="355">
        <v>211.45</v>
      </c>
      <c r="L72" s="355">
        <v>207.55</v>
      </c>
      <c r="M72" s="355">
        <v>38.517420000000001</v>
      </c>
      <c r="N72" s="1"/>
      <c r="O72" s="1"/>
    </row>
    <row r="73" spans="1:15" ht="12.75" customHeight="1">
      <c r="A73" s="30">
        <v>63</v>
      </c>
      <c r="B73" s="384" t="s">
        <v>311</v>
      </c>
      <c r="C73" s="355">
        <v>1846.25</v>
      </c>
      <c r="D73" s="356">
        <v>1849.1166666666668</v>
      </c>
      <c r="E73" s="356">
        <v>1834.2333333333336</v>
      </c>
      <c r="F73" s="356">
        <v>1822.2166666666667</v>
      </c>
      <c r="G73" s="356">
        <v>1807.3333333333335</v>
      </c>
      <c r="H73" s="356">
        <v>1861.1333333333337</v>
      </c>
      <c r="I73" s="356">
        <v>1876.0166666666669</v>
      </c>
      <c r="J73" s="356">
        <v>1888.0333333333338</v>
      </c>
      <c r="K73" s="355">
        <v>1864</v>
      </c>
      <c r="L73" s="355">
        <v>1837.1</v>
      </c>
      <c r="M73" s="355">
        <v>0.87190999999999996</v>
      </c>
      <c r="N73" s="1"/>
      <c r="O73" s="1"/>
    </row>
    <row r="74" spans="1:15" ht="12.75" customHeight="1">
      <c r="A74" s="30">
        <v>64</v>
      </c>
      <c r="B74" s="384" t="s">
        <v>72</v>
      </c>
      <c r="C74" s="355">
        <v>736.8</v>
      </c>
      <c r="D74" s="356">
        <v>739.26666666666677</v>
      </c>
      <c r="E74" s="356">
        <v>732.53333333333353</v>
      </c>
      <c r="F74" s="356">
        <v>728.26666666666677</v>
      </c>
      <c r="G74" s="356">
        <v>721.53333333333353</v>
      </c>
      <c r="H74" s="356">
        <v>743.53333333333353</v>
      </c>
      <c r="I74" s="356">
        <v>750.26666666666688</v>
      </c>
      <c r="J74" s="356">
        <v>754.53333333333353</v>
      </c>
      <c r="K74" s="355">
        <v>746</v>
      </c>
      <c r="L74" s="355">
        <v>735</v>
      </c>
      <c r="M74" s="355">
        <v>1.5916399999999999</v>
      </c>
      <c r="N74" s="1"/>
      <c r="O74" s="1"/>
    </row>
    <row r="75" spans="1:15" ht="12.75" customHeight="1">
      <c r="A75" s="30">
        <v>65</v>
      </c>
      <c r="B75" s="384" t="s">
        <v>73</v>
      </c>
      <c r="C75" s="355">
        <v>742.05</v>
      </c>
      <c r="D75" s="356">
        <v>748.18333333333339</v>
      </c>
      <c r="E75" s="356">
        <v>733.36666666666679</v>
      </c>
      <c r="F75" s="356">
        <v>724.68333333333339</v>
      </c>
      <c r="G75" s="356">
        <v>709.86666666666679</v>
      </c>
      <c r="H75" s="356">
        <v>756.86666666666679</v>
      </c>
      <c r="I75" s="356">
        <v>771.68333333333339</v>
      </c>
      <c r="J75" s="356">
        <v>780.36666666666679</v>
      </c>
      <c r="K75" s="355">
        <v>763</v>
      </c>
      <c r="L75" s="355">
        <v>739.5</v>
      </c>
      <c r="M75" s="355">
        <v>5.95479</v>
      </c>
      <c r="N75" s="1"/>
      <c r="O75" s="1"/>
    </row>
    <row r="76" spans="1:15" ht="12.75" customHeight="1">
      <c r="A76" s="30">
        <v>66</v>
      </c>
      <c r="B76" s="384" t="s">
        <v>320</v>
      </c>
      <c r="C76" s="355">
        <v>12976.5</v>
      </c>
      <c r="D76" s="356">
        <v>12973.566666666666</v>
      </c>
      <c r="E76" s="356">
        <v>12702.933333333331</v>
      </c>
      <c r="F76" s="356">
        <v>12429.366666666665</v>
      </c>
      <c r="G76" s="356">
        <v>12158.73333333333</v>
      </c>
      <c r="H76" s="356">
        <v>13247.133333333331</v>
      </c>
      <c r="I76" s="356">
        <v>13517.766666666666</v>
      </c>
      <c r="J76" s="356">
        <v>13791.333333333332</v>
      </c>
      <c r="K76" s="355">
        <v>13244.2</v>
      </c>
      <c r="L76" s="355">
        <v>12700</v>
      </c>
      <c r="M76" s="355">
        <v>5.5739999999999998E-2</v>
      </c>
      <c r="N76" s="1"/>
      <c r="O76" s="1"/>
    </row>
    <row r="77" spans="1:15" ht="12.75" customHeight="1">
      <c r="A77" s="30">
        <v>67</v>
      </c>
      <c r="B77" s="384" t="s">
        <v>75</v>
      </c>
      <c r="C77" s="355">
        <v>721.65</v>
      </c>
      <c r="D77" s="356">
        <v>723.05000000000007</v>
      </c>
      <c r="E77" s="356">
        <v>717.10000000000014</v>
      </c>
      <c r="F77" s="356">
        <v>712.55000000000007</v>
      </c>
      <c r="G77" s="356">
        <v>706.60000000000014</v>
      </c>
      <c r="H77" s="356">
        <v>727.60000000000014</v>
      </c>
      <c r="I77" s="356">
        <v>733.55000000000018</v>
      </c>
      <c r="J77" s="356">
        <v>738.10000000000014</v>
      </c>
      <c r="K77" s="355">
        <v>729</v>
      </c>
      <c r="L77" s="355">
        <v>718.5</v>
      </c>
      <c r="M77" s="355">
        <v>36.515779999999999</v>
      </c>
      <c r="N77" s="1"/>
      <c r="O77" s="1"/>
    </row>
    <row r="78" spans="1:15" ht="12.75" customHeight="1">
      <c r="A78" s="30">
        <v>68</v>
      </c>
      <c r="B78" s="384" t="s">
        <v>76</v>
      </c>
      <c r="C78" s="355">
        <v>60.1</v>
      </c>
      <c r="D78" s="356">
        <v>60.283333333333339</v>
      </c>
      <c r="E78" s="356">
        <v>59.51666666666668</v>
      </c>
      <c r="F78" s="356">
        <v>58.933333333333344</v>
      </c>
      <c r="G78" s="356">
        <v>58.166666666666686</v>
      </c>
      <c r="H78" s="356">
        <v>60.866666666666674</v>
      </c>
      <c r="I78" s="356">
        <v>61.63333333333334</v>
      </c>
      <c r="J78" s="356">
        <v>62.216666666666669</v>
      </c>
      <c r="K78" s="355">
        <v>61.05</v>
      </c>
      <c r="L78" s="355">
        <v>59.7</v>
      </c>
      <c r="M78" s="355">
        <v>272.94506000000001</v>
      </c>
      <c r="N78" s="1"/>
      <c r="O78" s="1"/>
    </row>
    <row r="79" spans="1:15" ht="12.75" customHeight="1">
      <c r="A79" s="30">
        <v>69</v>
      </c>
      <c r="B79" s="384" t="s">
        <v>77</v>
      </c>
      <c r="C79" s="355">
        <v>392.7</v>
      </c>
      <c r="D79" s="356">
        <v>390.58333333333331</v>
      </c>
      <c r="E79" s="356">
        <v>386.81666666666661</v>
      </c>
      <c r="F79" s="356">
        <v>380.93333333333328</v>
      </c>
      <c r="G79" s="356">
        <v>377.16666666666657</v>
      </c>
      <c r="H79" s="356">
        <v>396.46666666666664</v>
      </c>
      <c r="I79" s="356">
        <v>400.23333333333341</v>
      </c>
      <c r="J79" s="356">
        <v>406.11666666666667</v>
      </c>
      <c r="K79" s="355">
        <v>394.35</v>
      </c>
      <c r="L79" s="355">
        <v>384.7</v>
      </c>
      <c r="M79" s="355">
        <v>46.929279999999999</v>
      </c>
      <c r="N79" s="1"/>
      <c r="O79" s="1"/>
    </row>
    <row r="80" spans="1:15" ht="12.75" customHeight="1">
      <c r="A80" s="30">
        <v>70</v>
      </c>
      <c r="B80" s="384" t="s">
        <v>321</v>
      </c>
      <c r="C80" s="355">
        <v>1358.9</v>
      </c>
      <c r="D80" s="356">
        <v>1371.3</v>
      </c>
      <c r="E80" s="356">
        <v>1337.6</v>
      </c>
      <c r="F80" s="356">
        <v>1316.3</v>
      </c>
      <c r="G80" s="356">
        <v>1282.5999999999999</v>
      </c>
      <c r="H80" s="356">
        <v>1392.6</v>
      </c>
      <c r="I80" s="356">
        <v>1426.3000000000002</v>
      </c>
      <c r="J80" s="356">
        <v>1447.6</v>
      </c>
      <c r="K80" s="355">
        <v>1405</v>
      </c>
      <c r="L80" s="355">
        <v>1350</v>
      </c>
      <c r="M80" s="355">
        <v>0.70633999999999997</v>
      </c>
      <c r="N80" s="1"/>
      <c r="O80" s="1"/>
    </row>
    <row r="81" spans="1:15" ht="12.75" customHeight="1">
      <c r="A81" s="30">
        <v>71</v>
      </c>
      <c r="B81" s="384" t="s">
        <v>323</v>
      </c>
      <c r="C81" s="355">
        <v>6779.75</v>
      </c>
      <c r="D81" s="356">
        <v>6818.25</v>
      </c>
      <c r="E81" s="356">
        <v>6716.5</v>
      </c>
      <c r="F81" s="356">
        <v>6653.25</v>
      </c>
      <c r="G81" s="356">
        <v>6551.5</v>
      </c>
      <c r="H81" s="356">
        <v>6881.5</v>
      </c>
      <c r="I81" s="356">
        <v>6983.25</v>
      </c>
      <c r="J81" s="356">
        <v>7046.5</v>
      </c>
      <c r="K81" s="355">
        <v>6920</v>
      </c>
      <c r="L81" s="355">
        <v>6755</v>
      </c>
      <c r="M81" s="355">
        <v>0.21548</v>
      </c>
      <c r="N81" s="1"/>
      <c r="O81" s="1"/>
    </row>
    <row r="82" spans="1:15" ht="12.75" customHeight="1">
      <c r="A82" s="30">
        <v>72</v>
      </c>
      <c r="B82" s="384" t="s">
        <v>324</v>
      </c>
      <c r="C82" s="355">
        <v>1000.05</v>
      </c>
      <c r="D82" s="356">
        <v>982.65</v>
      </c>
      <c r="E82" s="356">
        <v>941.14999999999986</v>
      </c>
      <c r="F82" s="356">
        <v>882.24999999999989</v>
      </c>
      <c r="G82" s="356">
        <v>840.74999999999977</v>
      </c>
      <c r="H82" s="356">
        <v>1041.55</v>
      </c>
      <c r="I82" s="356">
        <v>1083.0500000000002</v>
      </c>
      <c r="J82" s="356">
        <v>1141.95</v>
      </c>
      <c r="K82" s="355">
        <v>1024.1500000000001</v>
      </c>
      <c r="L82" s="355">
        <v>923.75</v>
      </c>
      <c r="M82" s="355">
        <v>18.357220000000002</v>
      </c>
      <c r="N82" s="1"/>
      <c r="O82" s="1"/>
    </row>
    <row r="83" spans="1:15" ht="12.75" customHeight="1">
      <c r="A83" s="30">
        <v>73</v>
      </c>
      <c r="B83" s="384" t="s">
        <v>78</v>
      </c>
      <c r="C83" s="355">
        <v>16585.55</v>
      </c>
      <c r="D83" s="356">
        <v>16669.283333333336</v>
      </c>
      <c r="E83" s="356">
        <v>16465.316666666673</v>
      </c>
      <c r="F83" s="356">
        <v>16345.083333333336</v>
      </c>
      <c r="G83" s="356">
        <v>16141.116666666672</v>
      </c>
      <c r="H83" s="356">
        <v>16789.516666666674</v>
      </c>
      <c r="I83" s="356">
        <v>16993.483333333341</v>
      </c>
      <c r="J83" s="356">
        <v>17113.716666666674</v>
      </c>
      <c r="K83" s="355">
        <v>16873.25</v>
      </c>
      <c r="L83" s="355">
        <v>16549.05</v>
      </c>
      <c r="M83" s="355">
        <v>0.22184999999999999</v>
      </c>
      <c r="N83" s="1"/>
      <c r="O83" s="1"/>
    </row>
    <row r="84" spans="1:15" ht="12.75" customHeight="1">
      <c r="A84" s="30">
        <v>74</v>
      </c>
      <c r="B84" s="384" t="s">
        <v>80</v>
      </c>
      <c r="C84" s="355">
        <v>377.05</v>
      </c>
      <c r="D84" s="356">
        <v>379.48333333333335</v>
      </c>
      <c r="E84" s="356">
        <v>374.06666666666672</v>
      </c>
      <c r="F84" s="356">
        <v>371.08333333333337</v>
      </c>
      <c r="G84" s="356">
        <v>365.66666666666674</v>
      </c>
      <c r="H84" s="356">
        <v>382.4666666666667</v>
      </c>
      <c r="I84" s="356">
        <v>387.88333333333333</v>
      </c>
      <c r="J84" s="356">
        <v>390.86666666666667</v>
      </c>
      <c r="K84" s="355">
        <v>384.9</v>
      </c>
      <c r="L84" s="355">
        <v>376.5</v>
      </c>
      <c r="M84" s="355">
        <v>53.291469999999997</v>
      </c>
      <c r="N84" s="1"/>
      <c r="O84" s="1"/>
    </row>
    <row r="85" spans="1:15" ht="12.75" customHeight="1">
      <c r="A85" s="30">
        <v>75</v>
      </c>
      <c r="B85" s="384" t="s">
        <v>325</v>
      </c>
      <c r="C85" s="355">
        <v>525.25</v>
      </c>
      <c r="D85" s="356">
        <v>524.81666666666672</v>
      </c>
      <c r="E85" s="356">
        <v>517.13333333333344</v>
      </c>
      <c r="F85" s="356">
        <v>509.01666666666677</v>
      </c>
      <c r="G85" s="356">
        <v>501.33333333333348</v>
      </c>
      <c r="H85" s="356">
        <v>532.93333333333339</v>
      </c>
      <c r="I85" s="356">
        <v>540.61666666666656</v>
      </c>
      <c r="J85" s="356">
        <v>548.73333333333335</v>
      </c>
      <c r="K85" s="355">
        <v>532.5</v>
      </c>
      <c r="L85" s="355">
        <v>516.70000000000005</v>
      </c>
      <c r="M85" s="355">
        <v>3.5269200000000001</v>
      </c>
      <c r="N85" s="1"/>
      <c r="O85" s="1"/>
    </row>
    <row r="86" spans="1:15" ht="12.75" customHeight="1">
      <c r="A86" s="30">
        <v>76</v>
      </c>
      <c r="B86" s="384" t="s">
        <v>81</v>
      </c>
      <c r="C86" s="355">
        <v>3562.4</v>
      </c>
      <c r="D86" s="356">
        <v>3589.7999999999997</v>
      </c>
      <c r="E86" s="356">
        <v>3527.5999999999995</v>
      </c>
      <c r="F86" s="356">
        <v>3492.7999999999997</v>
      </c>
      <c r="G86" s="356">
        <v>3430.5999999999995</v>
      </c>
      <c r="H86" s="356">
        <v>3624.5999999999995</v>
      </c>
      <c r="I86" s="356">
        <v>3686.7999999999993</v>
      </c>
      <c r="J86" s="356">
        <v>3721.5999999999995</v>
      </c>
      <c r="K86" s="355">
        <v>3652</v>
      </c>
      <c r="L86" s="355">
        <v>3555</v>
      </c>
      <c r="M86" s="355">
        <v>2.0397500000000002</v>
      </c>
      <c r="N86" s="1"/>
      <c r="O86" s="1"/>
    </row>
    <row r="87" spans="1:15" ht="12.75" customHeight="1">
      <c r="A87" s="30">
        <v>77</v>
      </c>
      <c r="B87" s="384" t="s">
        <v>312</v>
      </c>
      <c r="C87" s="355">
        <v>2191.9499999999998</v>
      </c>
      <c r="D87" s="356">
        <v>2163</v>
      </c>
      <c r="E87" s="356">
        <v>2107</v>
      </c>
      <c r="F87" s="356">
        <v>2022.0500000000002</v>
      </c>
      <c r="G87" s="356">
        <v>1966.0500000000002</v>
      </c>
      <c r="H87" s="356">
        <v>2247.9499999999998</v>
      </c>
      <c r="I87" s="356">
        <v>2303.9499999999998</v>
      </c>
      <c r="J87" s="356">
        <v>2388.8999999999996</v>
      </c>
      <c r="K87" s="355">
        <v>2219</v>
      </c>
      <c r="L87" s="355">
        <v>2078.0500000000002</v>
      </c>
      <c r="M87" s="355">
        <v>25.506889999999999</v>
      </c>
      <c r="N87" s="1"/>
      <c r="O87" s="1"/>
    </row>
    <row r="88" spans="1:15" ht="12.75" customHeight="1">
      <c r="A88" s="30">
        <v>78</v>
      </c>
      <c r="B88" s="384" t="s">
        <v>322</v>
      </c>
      <c r="C88" s="355">
        <v>475.2</v>
      </c>
      <c r="D88" s="356">
        <v>478.36666666666662</v>
      </c>
      <c r="E88" s="356">
        <v>469.83333333333326</v>
      </c>
      <c r="F88" s="356">
        <v>464.46666666666664</v>
      </c>
      <c r="G88" s="356">
        <v>455.93333333333328</v>
      </c>
      <c r="H88" s="356">
        <v>483.73333333333323</v>
      </c>
      <c r="I88" s="356">
        <v>492.26666666666665</v>
      </c>
      <c r="J88" s="356">
        <v>497.63333333333321</v>
      </c>
      <c r="K88" s="355">
        <v>486.9</v>
      </c>
      <c r="L88" s="355">
        <v>473</v>
      </c>
      <c r="M88" s="355">
        <v>21.136379999999999</v>
      </c>
      <c r="N88" s="1"/>
      <c r="O88" s="1"/>
    </row>
    <row r="89" spans="1:15" ht="12.75" customHeight="1">
      <c r="A89" s="30">
        <v>79</v>
      </c>
      <c r="B89" s="384" t="s">
        <v>326</v>
      </c>
      <c r="C89" s="355">
        <v>140.15</v>
      </c>
      <c r="D89" s="356">
        <v>139.28333333333333</v>
      </c>
      <c r="E89" s="356">
        <v>136.36666666666667</v>
      </c>
      <c r="F89" s="356">
        <v>132.58333333333334</v>
      </c>
      <c r="G89" s="356">
        <v>129.66666666666669</v>
      </c>
      <c r="H89" s="356">
        <v>143.06666666666666</v>
      </c>
      <c r="I89" s="356">
        <v>145.98333333333335</v>
      </c>
      <c r="J89" s="356">
        <v>149.76666666666665</v>
      </c>
      <c r="K89" s="355">
        <v>142.19999999999999</v>
      </c>
      <c r="L89" s="355">
        <v>135.5</v>
      </c>
      <c r="M89" s="355">
        <v>16.981000000000002</v>
      </c>
      <c r="N89" s="1"/>
      <c r="O89" s="1"/>
    </row>
    <row r="90" spans="1:15" ht="12.75" customHeight="1">
      <c r="A90" s="30">
        <v>80</v>
      </c>
      <c r="B90" s="384" t="s">
        <v>82</v>
      </c>
      <c r="C90" s="355">
        <v>407.7</v>
      </c>
      <c r="D90" s="356">
        <v>411.75</v>
      </c>
      <c r="E90" s="356">
        <v>402.95</v>
      </c>
      <c r="F90" s="356">
        <v>398.2</v>
      </c>
      <c r="G90" s="356">
        <v>389.4</v>
      </c>
      <c r="H90" s="356">
        <v>416.5</v>
      </c>
      <c r="I90" s="356">
        <v>425.29999999999995</v>
      </c>
      <c r="J90" s="356">
        <v>430.05</v>
      </c>
      <c r="K90" s="355">
        <v>420.55</v>
      </c>
      <c r="L90" s="355">
        <v>407</v>
      </c>
      <c r="M90" s="355">
        <v>34.2761</v>
      </c>
      <c r="N90" s="1"/>
      <c r="O90" s="1"/>
    </row>
    <row r="91" spans="1:15" ht="12.75" customHeight="1">
      <c r="A91" s="30">
        <v>81</v>
      </c>
      <c r="B91" s="384" t="s">
        <v>344</v>
      </c>
      <c r="C91" s="355">
        <v>2897.85</v>
      </c>
      <c r="D91" s="356">
        <v>2908.9166666666665</v>
      </c>
      <c r="E91" s="356">
        <v>2878.9333333333329</v>
      </c>
      <c r="F91" s="356">
        <v>2860.0166666666664</v>
      </c>
      <c r="G91" s="356">
        <v>2830.0333333333328</v>
      </c>
      <c r="H91" s="356">
        <v>2927.833333333333</v>
      </c>
      <c r="I91" s="356">
        <v>2957.8166666666666</v>
      </c>
      <c r="J91" s="356">
        <v>2976.7333333333331</v>
      </c>
      <c r="K91" s="355">
        <v>2938.9</v>
      </c>
      <c r="L91" s="355">
        <v>2890</v>
      </c>
      <c r="M91" s="355">
        <v>2.8007300000000002</v>
      </c>
      <c r="N91" s="1"/>
      <c r="O91" s="1"/>
    </row>
    <row r="92" spans="1:15" ht="12.75" customHeight="1">
      <c r="A92" s="30">
        <v>82</v>
      </c>
      <c r="B92" s="384" t="s">
        <v>83</v>
      </c>
      <c r="C92" s="355">
        <v>264.89999999999998</v>
      </c>
      <c r="D92" s="356">
        <v>267.26666666666671</v>
      </c>
      <c r="E92" s="356">
        <v>261.73333333333341</v>
      </c>
      <c r="F92" s="356">
        <v>258.56666666666672</v>
      </c>
      <c r="G92" s="356">
        <v>253.03333333333342</v>
      </c>
      <c r="H92" s="356">
        <v>270.43333333333339</v>
      </c>
      <c r="I92" s="356">
        <v>275.9666666666667</v>
      </c>
      <c r="J92" s="356">
        <v>279.13333333333338</v>
      </c>
      <c r="K92" s="355">
        <v>272.8</v>
      </c>
      <c r="L92" s="355">
        <v>264.10000000000002</v>
      </c>
      <c r="M92" s="355">
        <v>167.75296</v>
      </c>
      <c r="N92" s="1"/>
      <c r="O92" s="1"/>
    </row>
    <row r="93" spans="1:15" ht="12.75" customHeight="1">
      <c r="A93" s="30">
        <v>83</v>
      </c>
      <c r="B93" s="384" t="s">
        <v>330</v>
      </c>
      <c r="C93" s="355">
        <v>658.3</v>
      </c>
      <c r="D93" s="356">
        <v>660.1</v>
      </c>
      <c r="E93" s="356">
        <v>652.20000000000005</v>
      </c>
      <c r="F93" s="356">
        <v>646.1</v>
      </c>
      <c r="G93" s="356">
        <v>638.20000000000005</v>
      </c>
      <c r="H93" s="356">
        <v>666.2</v>
      </c>
      <c r="I93" s="356">
        <v>674.09999999999991</v>
      </c>
      <c r="J93" s="356">
        <v>680.2</v>
      </c>
      <c r="K93" s="355">
        <v>668</v>
      </c>
      <c r="L93" s="355">
        <v>654</v>
      </c>
      <c r="M93" s="355">
        <v>7.8624099999999997</v>
      </c>
      <c r="N93" s="1"/>
      <c r="O93" s="1"/>
    </row>
    <row r="94" spans="1:15" ht="12.75" customHeight="1">
      <c r="A94" s="30">
        <v>84</v>
      </c>
      <c r="B94" s="384" t="s">
        <v>331</v>
      </c>
      <c r="C94" s="355">
        <v>829.65</v>
      </c>
      <c r="D94" s="356">
        <v>828.88333333333333</v>
      </c>
      <c r="E94" s="356">
        <v>811.76666666666665</v>
      </c>
      <c r="F94" s="356">
        <v>793.88333333333333</v>
      </c>
      <c r="G94" s="356">
        <v>776.76666666666665</v>
      </c>
      <c r="H94" s="356">
        <v>846.76666666666665</v>
      </c>
      <c r="I94" s="356">
        <v>863.88333333333321</v>
      </c>
      <c r="J94" s="356">
        <v>881.76666666666665</v>
      </c>
      <c r="K94" s="355">
        <v>846</v>
      </c>
      <c r="L94" s="355">
        <v>811</v>
      </c>
      <c r="M94" s="355">
        <v>2.7501199999999999</v>
      </c>
      <c r="N94" s="1"/>
      <c r="O94" s="1"/>
    </row>
    <row r="95" spans="1:15" ht="12.75" customHeight="1">
      <c r="A95" s="30">
        <v>85</v>
      </c>
      <c r="B95" s="384" t="s">
        <v>333</v>
      </c>
      <c r="C95" s="355">
        <v>870.9</v>
      </c>
      <c r="D95" s="356">
        <v>873.2166666666667</v>
      </c>
      <c r="E95" s="356">
        <v>861.28333333333342</v>
      </c>
      <c r="F95" s="356">
        <v>851.66666666666674</v>
      </c>
      <c r="G95" s="356">
        <v>839.73333333333346</v>
      </c>
      <c r="H95" s="356">
        <v>882.83333333333337</v>
      </c>
      <c r="I95" s="356">
        <v>894.76666666666677</v>
      </c>
      <c r="J95" s="356">
        <v>904.38333333333333</v>
      </c>
      <c r="K95" s="355">
        <v>885.15</v>
      </c>
      <c r="L95" s="355">
        <v>863.6</v>
      </c>
      <c r="M95" s="355">
        <v>0.73406000000000005</v>
      </c>
      <c r="N95" s="1"/>
      <c r="O95" s="1"/>
    </row>
    <row r="96" spans="1:15" ht="12.75" customHeight="1">
      <c r="A96" s="30">
        <v>86</v>
      </c>
      <c r="B96" s="384" t="s">
        <v>250</v>
      </c>
      <c r="C96" s="355">
        <v>122.55</v>
      </c>
      <c r="D96" s="356">
        <v>123.01666666666667</v>
      </c>
      <c r="E96" s="356">
        <v>121.83333333333333</v>
      </c>
      <c r="F96" s="356">
        <v>121.11666666666666</v>
      </c>
      <c r="G96" s="356">
        <v>119.93333333333332</v>
      </c>
      <c r="H96" s="356">
        <v>123.73333333333333</v>
      </c>
      <c r="I96" s="356">
        <v>124.91666666666667</v>
      </c>
      <c r="J96" s="356">
        <v>125.63333333333334</v>
      </c>
      <c r="K96" s="355">
        <v>124.2</v>
      </c>
      <c r="L96" s="355">
        <v>122.3</v>
      </c>
      <c r="M96" s="355">
        <v>5.3931199999999997</v>
      </c>
      <c r="N96" s="1"/>
      <c r="O96" s="1"/>
    </row>
    <row r="97" spans="1:15" ht="12.75" customHeight="1">
      <c r="A97" s="30">
        <v>87</v>
      </c>
      <c r="B97" s="384" t="s">
        <v>327</v>
      </c>
      <c r="C97" s="355">
        <v>500.2</v>
      </c>
      <c r="D97" s="356">
        <v>499.04999999999995</v>
      </c>
      <c r="E97" s="356">
        <v>487.69999999999993</v>
      </c>
      <c r="F97" s="356">
        <v>475.2</v>
      </c>
      <c r="G97" s="356">
        <v>463.84999999999997</v>
      </c>
      <c r="H97" s="356">
        <v>511.5499999999999</v>
      </c>
      <c r="I97" s="356">
        <v>522.89999999999986</v>
      </c>
      <c r="J97" s="356">
        <v>535.39999999999986</v>
      </c>
      <c r="K97" s="355">
        <v>510.4</v>
      </c>
      <c r="L97" s="355">
        <v>486.55</v>
      </c>
      <c r="M97" s="355">
        <v>11.457129999999999</v>
      </c>
      <c r="N97" s="1"/>
      <c r="O97" s="1"/>
    </row>
    <row r="98" spans="1:15" ht="12.75" customHeight="1">
      <c r="A98" s="30">
        <v>88</v>
      </c>
      <c r="B98" s="384" t="s">
        <v>336</v>
      </c>
      <c r="C98" s="355">
        <v>1565.85</v>
      </c>
      <c r="D98" s="356">
        <v>1564.25</v>
      </c>
      <c r="E98" s="356">
        <v>1533.6</v>
      </c>
      <c r="F98" s="356">
        <v>1501.35</v>
      </c>
      <c r="G98" s="356">
        <v>1470.6999999999998</v>
      </c>
      <c r="H98" s="356">
        <v>1596.5</v>
      </c>
      <c r="I98" s="356">
        <v>1627.15</v>
      </c>
      <c r="J98" s="356">
        <v>1659.4</v>
      </c>
      <c r="K98" s="355">
        <v>1594.9</v>
      </c>
      <c r="L98" s="355">
        <v>1532</v>
      </c>
      <c r="M98" s="355">
        <v>9.3221000000000007</v>
      </c>
      <c r="N98" s="1"/>
      <c r="O98" s="1"/>
    </row>
    <row r="99" spans="1:15" ht="12.75" customHeight="1">
      <c r="A99" s="30">
        <v>89</v>
      </c>
      <c r="B99" s="384" t="s">
        <v>334</v>
      </c>
      <c r="C99" s="355">
        <v>1098.7</v>
      </c>
      <c r="D99" s="356">
        <v>1090.25</v>
      </c>
      <c r="E99" s="356">
        <v>1070.5</v>
      </c>
      <c r="F99" s="356">
        <v>1042.3</v>
      </c>
      <c r="G99" s="356">
        <v>1022.55</v>
      </c>
      <c r="H99" s="356">
        <v>1118.45</v>
      </c>
      <c r="I99" s="356">
        <v>1138.2</v>
      </c>
      <c r="J99" s="356">
        <v>1166.4000000000001</v>
      </c>
      <c r="K99" s="355">
        <v>1110</v>
      </c>
      <c r="L99" s="355">
        <v>1062.05</v>
      </c>
      <c r="M99" s="355">
        <v>1.73061</v>
      </c>
      <c r="N99" s="1"/>
      <c r="O99" s="1"/>
    </row>
    <row r="100" spans="1:15" ht="12.75" customHeight="1">
      <c r="A100" s="30">
        <v>90</v>
      </c>
      <c r="B100" s="384" t="s">
        <v>335</v>
      </c>
      <c r="C100" s="355">
        <v>22</v>
      </c>
      <c r="D100" s="356">
        <v>22.116666666666664</v>
      </c>
      <c r="E100" s="356">
        <v>21.533333333333328</v>
      </c>
      <c r="F100" s="356">
        <v>21.066666666666663</v>
      </c>
      <c r="G100" s="356">
        <v>20.483333333333327</v>
      </c>
      <c r="H100" s="356">
        <v>22.583333333333329</v>
      </c>
      <c r="I100" s="356">
        <v>23.166666666666664</v>
      </c>
      <c r="J100" s="356">
        <v>23.633333333333329</v>
      </c>
      <c r="K100" s="355">
        <v>22.7</v>
      </c>
      <c r="L100" s="355">
        <v>21.65</v>
      </c>
      <c r="M100" s="355">
        <v>104.33882</v>
      </c>
      <c r="N100" s="1"/>
      <c r="O100" s="1"/>
    </row>
    <row r="101" spans="1:15" ht="12.75" customHeight="1">
      <c r="A101" s="30">
        <v>91</v>
      </c>
      <c r="B101" s="384" t="s">
        <v>337</v>
      </c>
      <c r="C101" s="355">
        <v>637.4</v>
      </c>
      <c r="D101" s="356">
        <v>629.88333333333333</v>
      </c>
      <c r="E101" s="356">
        <v>614.76666666666665</v>
      </c>
      <c r="F101" s="356">
        <v>592.13333333333333</v>
      </c>
      <c r="G101" s="356">
        <v>577.01666666666665</v>
      </c>
      <c r="H101" s="356">
        <v>652.51666666666665</v>
      </c>
      <c r="I101" s="356">
        <v>667.63333333333321</v>
      </c>
      <c r="J101" s="356">
        <v>690.26666666666665</v>
      </c>
      <c r="K101" s="355">
        <v>645</v>
      </c>
      <c r="L101" s="355">
        <v>607.25</v>
      </c>
      <c r="M101" s="355">
        <v>2.57029</v>
      </c>
      <c r="N101" s="1"/>
      <c r="O101" s="1"/>
    </row>
    <row r="102" spans="1:15" ht="12.75" customHeight="1">
      <c r="A102" s="30">
        <v>92</v>
      </c>
      <c r="B102" s="384" t="s">
        <v>338</v>
      </c>
      <c r="C102" s="355">
        <v>868.5</v>
      </c>
      <c r="D102" s="356">
        <v>872.63333333333333</v>
      </c>
      <c r="E102" s="356">
        <v>858.06666666666661</v>
      </c>
      <c r="F102" s="356">
        <v>847.63333333333333</v>
      </c>
      <c r="G102" s="356">
        <v>833.06666666666661</v>
      </c>
      <c r="H102" s="356">
        <v>883.06666666666661</v>
      </c>
      <c r="I102" s="356">
        <v>897.63333333333344</v>
      </c>
      <c r="J102" s="356">
        <v>908.06666666666661</v>
      </c>
      <c r="K102" s="355">
        <v>887.2</v>
      </c>
      <c r="L102" s="355">
        <v>862.2</v>
      </c>
      <c r="M102" s="355">
        <v>1.6043700000000001</v>
      </c>
      <c r="N102" s="1"/>
      <c r="O102" s="1"/>
    </row>
    <row r="103" spans="1:15" ht="12.75" customHeight="1">
      <c r="A103" s="30">
        <v>93</v>
      </c>
      <c r="B103" s="384" t="s">
        <v>339</v>
      </c>
      <c r="C103" s="355">
        <v>4496.3999999999996</v>
      </c>
      <c r="D103" s="356">
        <v>4549.4666666666662</v>
      </c>
      <c r="E103" s="356">
        <v>4418.9333333333325</v>
      </c>
      <c r="F103" s="356">
        <v>4341.4666666666662</v>
      </c>
      <c r="G103" s="356">
        <v>4210.9333333333325</v>
      </c>
      <c r="H103" s="356">
        <v>4626.9333333333325</v>
      </c>
      <c r="I103" s="356">
        <v>4757.4666666666672</v>
      </c>
      <c r="J103" s="356">
        <v>4834.9333333333325</v>
      </c>
      <c r="K103" s="355">
        <v>4680</v>
      </c>
      <c r="L103" s="355">
        <v>4472</v>
      </c>
      <c r="M103" s="355">
        <v>0.39859</v>
      </c>
      <c r="N103" s="1"/>
      <c r="O103" s="1"/>
    </row>
    <row r="104" spans="1:15" ht="12.75" customHeight="1">
      <c r="A104" s="30">
        <v>94</v>
      </c>
      <c r="B104" s="384" t="s">
        <v>249</v>
      </c>
      <c r="C104" s="355">
        <v>84.4</v>
      </c>
      <c r="D104" s="356">
        <v>84.666666666666671</v>
      </c>
      <c r="E104" s="356">
        <v>83.833333333333343</v>
      </c>
      <c r="F104" s="356">
        <v>83.266666666666666</v>
      </c>
      <c r="G104" s="356">
        <v>82.433333333333337</v>
      </c>
      <c r="H104" s="356">
        <v>85.233333333333348</v>
      </c>
      <c r="I104" s="356">
        <v>86.066666666666691</v>
      </c>
      <c r="J104" s="356">
        <v>86.633333333333354</v>
      </c>
      <c r="K104" s="355">
        <v>85.5</v>
      </c>
      <c r="L104" s="355">
        <v>84.1</v>
      </c>
      <c r="M104" s="355">
        <v>9.0943299999999994</v>
      </c>
      <c r="N104" s="1"/>
      <c r="O104" s="1"/>
    </row>
    <row r="105" spans="1:15" ht="12.75" customHeight="1">
      <c r="A105" s="30">
        <v>95</v>
      </c>
      <c r="B105" s="384" t="s">
        <v>332</v>
      </c>
      <c r="C105" s="355">
        <v>580.54999999999995</v>
      </c>
      <c r="D105" s="356">
        <v>585.16666666666663</v>
      </c>
      <c r="E105" s="356">
        <v>565.43333333333328</v>
      </c>
      <c r="F105" s="356">
        <v>550.31666666666661</v>
      </c>
      <c r="G105" s="356">
        <v>530.58333333333326</v>
      </c>
      <c r="H105" s="356">
        <v>600.2833333333333</v>
      </c>
      <c r="I105" s="356">
        <v>620.01666666666665</v>
      </c>
      <c r="J105" s="356">
        <v>635.13333333333333</v>
      </c>
      <c r="K105" s="355">
        <v>604.9</v>
      </c>
      <c r="L105" s="355">
        <v>570.04999999999995</v>
      </c>
      <c r="M105" s="355">
        <v>1.08805</v>
      </c>
      <c r="N105" s="1"/>
      <c r="O105" s="1"/>
    </row>
    <row r="106" spans="1:15" ht="12.75" customHeight="1">
      <c r="A106" s="30">
        <v>96</v>
      </c>
      <c r="B106" s="384" t="s">
        <v>833</v>
      </c>
      <c r="C106" s="355">
        <v>182.55</v>
      </c>
      <c r="D106" s="356">
        <v>180.58333333333334</v>
      </c>
      <c r="E106" s="356">
        <v>176.66666666666669</v>
      </c>
      <c r="F106" s="356">
        <v>170.78333333333333</v>
      </c>
      <c r="G106" s="356">
        <v>166.86666666666667</v>
      </c>
      <c r="H106" s="356">
        <v>186.4666666666667</v>
      </c>
      <c r="I106" s="356">
        <v>190.38333333333338</v>
      </c>
      <c r="J106" s="356">
        <v>196.26666666666671</v>
      </c>
      <c r="K106" s="355">
        <v>184.5</v>
      </c>
      <c r="L106" s="355">
        <v>174.7</v>
      </c>
      <c r="M106" s="355">
        <v>28.820640000000001</v>
      </c>
      <c r="N106" s="1"/>
      <c r="O106" s="1"/>
    </row>
    <row r="107" spans="1:15" ht="12.75" customHeight="1">
      <c r="A107" s="30">
        <v>97</v>
      </c>
      <c r="B107" s="384" t="s">
        <v>340</v>
      </c>
      <c r="C107" s="355">
        <v>251.05</v>
      </c>
      <c r="D107" s="356">
        <v>250.7166666666667</v>
      </c>
      <c r="E107" s="356">
        <v>244.63333333333338</v>
      </c>
      <c r="F107" s="356">
        <v>238.2166666666667</v>
      </c>
      <c r="G107" s="356">
        <v>232.13333333333338</v>
      </c>
      <c r="H107" s="356">
        <v>257.13333333333338</v>
      </c>
      <c r="I107" s="356">
        <v>263.2166666666667</v>
      </c>
      <c r="J107" s="356">
        <v>269.63333333333338</v>
      </c>
      <c r="K107" s="355">
        <v>256.8</v>
      </c>
      <c r="L107" s="355">
        <v>244.3</v>
      </c>
      <c r="M107" s="355">
        <v>2.7608000000000001</v>
      </c>
      <c r="N107" s="1"/>
      <c r="O107" s="1"/>
    </row>
    <row r="108" spans="1:15" ht="12.75" customHeight="1">
      <c r="A108" s="30">
        <v>98</v>
      </c>
      <c r="B108" s="384" t="s">
        <v>341</v>
      </c>
      <c r="C108" s="355">
        <v>407.1</v>
      </c>
      <c r="D108" s="356">
        <v>408.98333333333335</v>
      </c>
      <c r="E108" s="356">
        <v>402.11666666666667</v>
      </c>
      <c r="F108" s="356">
        <v>397.13333333333333</v>
      </c>
      <c r="G108" s="356">
        <v>390.26666666666665</v>
      </c>
      <c r="H108" s="356">
        <v>413.9666666666667</v>
      </c>
      <c r="I108" s="356">
        <v>420.83333333333337</v>
      </c>
      <c r="J108" s="356">
        <v>425.81666666666672</v>
      </c>
      <c r="K108" s="355">
        <v>415.85</v>
      </c>
      <c r="L108" s="355">
        <v>404</v>
      </c>
      <c r="M108" s="355">
        <v>20.96846</v>
      </c>
      <c r="N108" s="1"/>
      <c r="O108" s="1"/>
    </row>
    <row r="109" spans="1:15" ht="12.75" customHeight="1">
      <c r="A109" s="30">
        <v>99</v>
      </c>
      <c r="B109" s="384" t="s">
        <v>84</v>
      </c>
      <c r="C109" s="355">
        <v>642.75</v>
      </c>
      <c r="D109" s="356">
        <v>639.41666666666663</v>
      </c>
      <c r="E109" s="356">
        <v>633.33333333333326</v>
      </c>
      <c r="F109" s="356">
        <v>623.91666666666663</v>
      </c>
      <c r="G109" s="356">
        <v>617.83333333333326</v>
      </c>
      <c r="H109" s="356">
        <v>648.83333333333326</v>
      </c>
      <c r="I109" s="356">
        <v>654.91666666666652</v>
      </c>
      <c r="J109" s="356">
        <v>664.33333333333326</v>
      </c>
      <c r="K109" s="355">
        <v>645.5</v>
      </c>
      <c r="L109" s="355">
        <v>630</v>
      </c>
      <c r="M109" s="355">
        <v>22.71472</v>
      </c>
      <c r="N109" s="1"/>
      <c r="O109" s="1"/>
    </row>
    <row r="110" spans="1:15" ht="12.75" customHeight="1">
      <c r="A110" s="30">
        <v>100</v>
      </c>
      <c r="B110" s="384" t="s">
        <v>342</v>
      </c>
      <c r="C110" s="355">
        <v>694.45</v>
      </c>
      <c r="D110" s="356">
        <v>694.5</v>
      </c>
      <c r="E110" s="356">
        <v>689</v>
      </c>
      <c r="F110" s="356">
        <v>683.55</v>
      </c>
      <c r="G110" s="356">
        <v>678.05</v>
      </c>
      <c r="H110" s="356">
        <v>699.95</v>
      </c>
      <c r="I110" s="356">
        <v>705.45</v>
      </c>
      <c r="J110" s="356">
        <v>710.90000000000009</v>
      </c>
      <c r="K110" s="355">
        <v>700</v>
      </c>
      <c r="L110" s="355">
        <v>689.05</v>
      </c>
      <c r="M110" s="355">
        <v>0.34960000000000002</v>
      </c>
      <c r="N110" s="1"/>
      <c r="O110" s="1"/>
    </row>
    <row r="111" spans="1:15" ht="12.75" customHeight="1">
      <c r="A111" s="30">
        <v>101</v>
      </c>
      <c r="B111" s="384" t="s">
        <v>85</v>
      </c>
      <c r="C111" s="355">
        <v>952.75</v>
      </c>
      <c r="D111" s="356">
        <v>951.43333333333339</v>
      </c>
      <c r="E111" s="356">
        <v>945.86666666666679</v>
      </c>
      <c r="F111" s="356">
        <v>938.98333333333335</v>
      </c>
      <c r="G111" s="356">
        <v>933.41666666666674</v>
      </c>
      <c r="H111" s="356">
        <v>958.31666666666683</v>
      </c>
      <c r="I111" s="356">
        <v>963.88333333333344</v>
      </c>
      <c r="J111" s="356">
        <v>970.76666666666688</v>
      </c>
      <c r="K111" s="355">
        <v>957</v>
      </c>
      <c r="L111" s="355">
        <v>944.55</v>
      </c>
      <c r="M111" s="355">
        <v>11.16446</v>
      </c>
      <c r="N111" s="1"/>
      <c r="O111" s="1"/>
    </row>
    <row r="112" spans="1:15" ht="12.75" customHeight="1">
      <c r="A112" s="30">
        <v>102</v>
      </c>
      <c r="B112" s="384" t="s">
        <v>86</v>
      </c>
      <c r="C112" s="355">
        <v>161.30000000000001</v>
      </c>
      <c r="D112" s="356">
        <v>162.01666666666668</v>
      </c>
      <c r="E112" s="356">
        <v>159.88333333333335</v>
      </c>
      <c r="F112" s="356">
        <v>158.46666666666667</v>
      </c>
      <c r="G112" s="356">
        <v>156.33333333333334</v>
      </c>
      <c r="H112" s="356">
        <v>163.43333333333337</v>
      </c>
      <c r="I112" s="356">
        <v>165.56666666666669</v>
      </c>
      <c r="J112" s="356">
        <v>166.98333333333338</v>
      </c>
      <c r="K112" s="355">
        <v>164.15</v>
      </c>
      <c r="L112" s="355">
        <v>160.6</v>
      </c>
      <c r="M112" s="355">
        <v>46.548850000000002</v>
      </c>
      <c r="N112" s="1"/>
      <c r="O112" s="1"/>
    </row>
    <row r="113" spans="1:15" ht="12.75" customHeight="1">
      <c r="A113" s="30">
        <v>103</v>
      </c>
      <c r="B113" s="384" t="s">
        <v>343</v>
      </c>
      <c r="C113" s="355">
        <v>342.35</v>
      </c>
      <c r="D113" s="356">
        <v>343.11666666666662</v>
      </c>
      <c r="E113" s="356">
        <v>339.03333333333325</v>
      </c>
      <c r="F113" s="356">
        <v>335.71666666666664</v>
      </c>
      <c r="G113" s="356">
        <v>331.63333333333327</v>
      </c>
      <c r="H113" s="356">
        <v>346.43333333333322</v>
      </c>
      <c r="I113" s="356">
        <v>350.51666666666659</v>
      </c>
      <c r="J113" s="356">
        <v>353.8333333333332</v>
      </c>
      <c r="K113" s="355">
        <v>347.2</v>
      </c>
      <c r="L113" s="355">
        <v>339.8</v>
      </c>
      <c r="M113" s="355">
        <v>1.11382</v>
      </c>
      <c r="N113" s="1"/>
      <c r="O113" s="1"/>
    </row>
    <row r="114" spans="1:15" ht="12.75" customHeight="1">
      <c r="A114" s="30">
        <v>104</v>
      </c>
      <c r="B114" s="384" t="s">
        <v>88</v>
      </c>
      <c r="C114" s="355">
        <v>4678.5</v>
      </c>
      <c r="D114" s="356">
        <v>4726.8499999999995</v>
      </c>
      <c r="E114" s="356">
        <v>4611.6999999999989</v>
      </c>
      <c r="F114" s="356">
        <v>4544.8999999999996</v>
      </c>
      <c r="G114" s="356">
        <v>4429.7499999999991</v>
      </c>
      <c r="H114" s="356">
        <v>4793.6499999999987</v>
      </c>
      <c r="I114" s="356">
        <v>4908.7999999999984</v>
      </c>
      <c r="J114" s="356">
        <v>4975.5999999999985</v>
      </c>
      <c r="K114" s="355">
        <v>4842</v>
      </c>
      <c r="L114" s="355">
        <v>4660.05</v>
      </c>
      <c r="M114" s="355">
        <v>3.4756900000000002</v>
      </c>
      <c r="N114" s="1"/>
      <c r="O114" s="1"/>
    </row>
    <row r="115" spans="1:15" ht="12.75" customHeight="1">
      <c r="A115" s="30">
        <v>105</v>
      </c>
      <c r="B115" s="384" t="s">
        <v>89</v>
      </c>
      <c r="C115" s="355">
        <v>1470.35</v>
      </c>
      <c r="D115" s="356">
        <v>1463.0333333333335</v>
      </c>
      <c r="E115" s="356">
        <v>1452.3166666666671</v>
      </c>
      <c r="F115" s="356">
        <v>1434.2833333333335</v>
      </c>
      <c r="G115" s="356">
        <v>1423.5666666666671</v>
      </c>
      <c r="H115" s="356">
        <v>1481.0666666666671</v>
      </c>
      <c r="I115" s="356">
        <v>1491.7833333333338</v>
      </c>
      <c r="J115" s="356">
        <v>1509.8166666666671</v>
      </c>
      <c r="K115" s="355">
        <v>1473.75</v>
      </c>
      <c r="L115" s="355">
        <v>1445</v>
      </c>
      <c r="M115" s="355">
        <v>3.86232</v>
      </c>
      <c r="N115" s="1"/>
      <c r="O115" s="1"/>
    </row>
    <row r="116" spans="1:15" ht="12.75" customHeight="1">
      <c r="A116" s="30">
        <v>106</v>
      </c>
      <c r="B116" s="384" t="s">
        <v>90</v>
      </c>
      <c r="C116" s="355">
        <v>660.95</v>
      </c>
      <c r="D116" s="356">
        <v>660.2166666666667</v>
      </c>
      <c r="E116" s="356">
        <v>656.23333333333335</v>
      </c>
      <c r="F116" s="356">
        <v>651.51666666666665</v>
      </c>
      <c r="G116" s="356">
        <v>647.5333333333333</v>
      </c>
      <c r="H116" s="356">
        <v>664.93333333333339</v>
      </c>
      <c r="I116" s="356">
        <v>668.91666666666674</v>
      </c>
      <c r="J116" s="356">
        <v>673.63333333333344</v>
      </c>
      <c r="K116" s="355">
        <v>664.2</v>
      </c>
      <c r="L116" s="355">
        <v>655.5</v>
      </c>
      <c r="M116" s="355">
        <v>8.1800599999999992</v>
      </c>
      <c r="N116" s="1"/>
      <c r="O116" s="1"/>
    </row>
    <row r="117" spans="1:15" ht="12.75" customHeight="1">
      <c r="A117" s="30">
        <v>107</v>
      </c>
      <c r="B117" s="384" t="s">
        <v>91</v>
      </c>
      <c r="C117" s="355">
        <v>820.55</v>
      </c>
      <c r="D117" s="356">
        <v>812.51666666666677</v>
      </c>
      <c r="E117" s="356">
        <v>793.03333333333353</v>
      </c>
      <c r="F117" s="356">
        <v>765.51666666666677</v>
      </c>
      <c r="G117" s="356">
        <v>746.03333333333353</v>
      </c>
      <c r="H117" s="356">
        <v>840.03333333333353</v>
      </c>
      <c r="I117" s="356">
        <v>859.51666666666688</v>
      </c>
      <c r="J117" s="356">
        <v>887.03333333333353</v>
      </c>
      <c r="K117" s="355">
        <v>832</v>
      </c>
      <c r="L117" s="355">
        <v>785</v>
      </c>
      <c r="M117" s="355">
        <v>8.03416</v>
      </c>
      <c r="N117" s="1"/>
      <c r="O117" s="1"/>
    </row>
    <row r="118" spans="1:15" ht="12.75" customHeight="1">
      <c r="A118" s="30">
        <v>108</v>
      </c>
      <c r="B118" s="384" t="s">
        <v>345</v>
      </c>
      <c r="C118" s="355">
        <v>658.05</v>
      </c>
      <c r="D118" s="356">
        <v>659.68333333333328</v>
      </c>
      <c r="E118" s="356">
        <v>644.36666666666656</v>
      </c>
      <c r="F118" s="356">
        <v>630.68333333333328</v>
      </c>
      <c r="G118" s="356">
        <v>615.36666666666656</v>
      </c>
      <c r="H118" s="356">
        <v>673.36666666666656</v>
      </c>
      <c r="I118" s="356">
        <v>688.68333333333339</v>
      </c>
      <c r="J118" s="356">
        <v>702.36666666666656</v>
      </c>
      <c r="K118" s="355">
        <v>675</v>
      </c>
      <c r="L118" s="355">
        <v>646</v>
      </c>
      <c r="M118" s="355">
        <v>1.7307600000000001</v>
      </c>
      <c r="N118" s="1"/>
      <c r="O118" s="1"/>
    </row>
    <row r="119" spans="1:15" ht="12.75" customHeight="1">
      <c r="A119" s="30">
        <v>109</v>
      </c>
      <c r="B119" s="384" t="s">
        <v>328</v>
      </c>
      <c r="C119" s="355">
        <v>2867.6</v>
      </c>
      <c r="D119" s="356">
        <v>2842.5</v>
      </c>
      <c r="E119" s="356">
        <v>2810.1</v>
      </c>
      <c r="F119" s="356">
        <v>2752.6</v>
      </c>
      <c r="G119" s="356">
        <v>2720.2</v>
      </c>
      <c r="H119" s="356">
        <v>2900</v>
      </c>
      <c r="I119" s="356">
        <v>2932.3999999999996</v>
      </c>
      <c r="J119" s="356">
        <v>2989.9</v>
      </c>
      <c r="K119" s="355">
        <v>2874.9</v>
      </c>
      <c r="L119" s="355">
        <v>2785</v>
      </c>
      <c r="M119" s="355">
        <v>0.18201999999999999</v>
      </c>
      <c r="N119" s="1"/>
      <c r="O119" s="1"/>
    </row>
    <row r="120" spans="1:15" ht="12.75" customHeight="1">
      <c r="A120" s="30">
        <v>110</v>
      </c>
      <c r="B120" s="384" t="s">
        <v>251</v>
      </c>
      <c r="C120" s="355">
        <v>411.65</v>
      </c>
      <c r="D120" s="356">
        <v>410.45</v>
      </c>
      <c r="E120" s="356">
        <v>406.9</v>
      </c>
      <c r="F120" s="356">
        <v>402.15</v>
      </c>
      <c r="G120" s="356">
        <v>398.59999999999997</v>
      </c>
      <c r="H120" s="356">
        <v>415.2</v>
      </c>
      <c r="I120" s="356">
        <v>418.75000000000006</v>
      </c>
      <c r="J120" s="356">
        <v>423.5</v>
      </c>
      <c r="K120" s="355">
        <v>414</v>
      </c>
      <c r="L120" s="355">
        <v>405.7</v>
      </c>
      <c r="M120" s="355">
        <v>16.573869999999999</v>
      </c>
      <c r="N120" s="1"/>
      <c r="O120" s="1"/>
    </row>
    <row r="121" spans="1:15" ht="12.75" customHeight="1">
      <c r="A121" s="30">
        <v>111</v>
      </c>
      <c r="B121" s="384" t="s">
        <v>329</v>
      </c>
      <c r="C121" s="355">
        <v>257</v>
      </c>
      <c r="D121" s="356">
        <v>258.25</v>
      </c>
      <c r="E121" s="356">
        <v>252.89999999999998</v>
      </c>
      <c r="F121" s="356">
        <v>248.79999999999998</v>
      </c>
      <c r="G121" s="356">
        <v>243.44999999999996</v>
      </c>
      <c r="H121" s="356">
        <v>262.35000000000002</v>
      </c>
      <c r="I121" s="356">
        <v>267.70000000000005</v>
      </c>
      <c r="J121" s="356">
        <v>271.8</v>
      </c>
      <c r="K121" s="355">
        <v>263.60000000000002</v>
      </c>
      <c r="L121" s="355">
        <v>254.15</v>
      </c>
      <c r="M121" s="355">
        <v>1.8774599999999999</v>
      </c>
      <c r="N121" s="1"/>
      <c r="O121" s="1"/>
    </row>
    <row r="122" spans="1:15" ht="12.75" customHeight="1">
      <c r="A122" s="30">
        <v>112</v>
      </c>
      <c r="B122" s="384" t="s">
        <v>92</v>
      </c>
      <c r="C122" s="355">
        <v>144.69999999999999</v>
      </c>
      <c r="D122" s="356">
        <v>145.66666666666666</v>
      </c>
      <c r="E122" s="356">
        <v>143.33333333333331</v>
      </c>
      <c r="F122" s="356">
        <v>141.96666666666667</v>
      </c>
      <c r="G122" s="356">
        <v>139.63333333333333</v>
      </c>
      <c r="H122" s="356">
        <v>147.0333333333333</v>
      </c>
      <c r="I122" s="356">
        <v>149.36666666666662</v>
      </c>
      <c r="J122" s="356">
        <v>150.73333333333329</v>
      </c>
      <c r="K122" s="355">
        <v>148</v>
      </c>
      <c r="L122" s="355">
        <v>144.30000000000001</v>
      </c>
      <c r="M122" s="355">
        <v>30.737349999999999</v>
      </c>
      <c r="N122" s="1"/>
      <c r="O122" s="1"/>
    </row>
    <row r="123" spans="1:15" ht="12.75" customHeight="1">
      <c r="A123" s="30">
        <v>113</v>
      </c>
      <c r="B123" s="384" t="s">
        <v>93</v>
      </c>
      <c r="C123" s="355">
        <v>926.6</v>
      </c>
      <c r="D123" s="356">
        <v>933.80000000000007</v>
      </c>
      <c r="E123" s="356">
        <v>915.00000000000011</v>
      </c>
      <c r="F123" s="356">
        <v>903.40000000000009</v>
      </c>
      <c r="G123" s="356">
        <v>884.60000000000014</v>
      </c>
      <c r="H123" s="356">
        <v>945.40000000000009</v>
      </c>
      <c r="I123" s="356">
        <v>964.2</v>
      </c>
      <c r="J123" s="356">
        <v>975.80000000000007</v>
      </c>
      <c r="K123" s="355">
        <v>952.6</v>
      </c>
      <c r="L123" s="355">
        <v>922.2</v>
      </c>
      <c r="M123" s="355">
        <v>3.5929099999999998</v>
      </c>
      <c r="N123" s="1"/>
      <c r="O123" s="1"/>
    </row>
    <row r="124" spans="1:15" ht="12.75" customHeight="1">
      <c r="A124" s="30">
        <v>114</v>
      </c>
      <c r="B124" s="384" t="s">
        <v>346</v>
      </c>
      <c r="C124" s="355">
        <v>966.95</v>
      </c>
      <c r="D124" s="356">
        <v>976.98333333333323</v>
      </c>
      <c r="E124" s="356">
        <v>949.96666666666647</v>
      </c>
      <c r="F124" s="356">
        <v>932.98333333333323</v>
      </c>
      <c r="G124" s="356">
        <v>905.96666666666647</v>
      </c>
      <c r="H124" s="356">
        <v>993.96666666666647</v>
      </c>
      <c r="I124" s="356">
        <v>1020.9833333333331</v>
      </c>
      <c r="J124" s="356">
        <v>1037.9666666666665</v>
      </c>
      <c r="K124" s="355">
        <v>1004</v>
      </c>
      <c r="L124" s="355">
        <v>960</v>
      </c>
      <c r="M124" s="355">
        <v>1.70625</v>
      </c>
      <c r="N124" s="1"/>
      <c r="O124" s="1"/>
    </row>
    <row r="125" spans="1:15" ht="12.75" customHeight="1">
      <c r="A125" s="30">
        <v>115</v>
      </c>
      <c r="B125" s="384" t="s">
        <v>94</v>
      </c>
      <c r="C125" s="355">
        <v>556.45000000000005</v>
      </c>
      <c r="D125" s="356">
        <v>554.76666666666677</v>
      </c>
      <c r="E125" s="356">
        <v>550.33333333333348</v>
      </c>
      <c r="F125" s="356">
        <v>544.2166666666667</v>
      </c>
      <c r="G125" s="356">
        <v>539.78333333333342</v>
      </c>
      <c r="H125" s="356">
        <v>560.88333333333355</v>
      </c>
      <c r="I125" s="356">
        <v>565.31666666666672</v>
      </c>
      <c r="J125" s="356">
        <v>571.43333333333362</v>
      </c>
      <c r="K125" s="355">
        <v>559.20000000000005</v>
      </c>
      <c r="L125" s="355">
        <v>548.65</v>
      </c>
      <c r="M125" s="355">
        <v>17.98123</v>
      </c>
      <c r="N125" s="1"/>
      <c r="O125" s="1"/>
    </row>
    <row r="126" spans="1:15" ht="12.75" customHeight="1">
      <c r="A126" s="30">
        <v>116</v>
      </c>
      <c r="B126" s="384" t="s">
        <v>252</v>
      </c>
      <c r="C126" s="355">
        <v>1941.7</v>
      </c>
      <c r="D126" s="356">
        <v>1939.6000000000001</v>
      </c>
      <c r="E126" s="356">
        <v>1908.5000000000002</v>
      </c>
      <c r="F126" s="356">
        <v>1875.3000000000002</v>
      </c>
      <c r="G126" s="356">
        <v>1844.2000000000003</v>
      </c>
      <c r="H126" s="356">
        <v>1972.8000000000002</v>
      </c>
      <c r="I126" s="356">
        <v>2003.9</v>
      </c>
      <c r="J126" s="356">
        <v>2037.1000000000001</v>
      </c>
      <c r="K126" s="355">
        <v>1970.7</v>
      </c>
      <c r="L126" s="355">
        <v>1906.4</v>
      </c>
      <c r="M126" s="355">
        <v>4.4239699999999997</v>
      </c>
      <c r="N126" s="1"/>
      <c r="O126" s="1"/>
    </row>
    <row r="127" spans="1:15" ht="12.75" customHeight="1">
      <c r="A127" s="30">
        <v>117</v>
      </c>
      <c r="B127" s="384" t="s">
        <v>351</v>
      </c>
      <c r="C127" s="355">
        <v>370.75</v>
      </c>
      <c r="D127" s="356">
        <v>372.5</v>
      </c>
      <c r="E127" s="356">
        <v>368.25</v>
      </c>
      <c r="F127" s="356">
        <v>365.75</v>
      </c>
      <c r="G127" s="356">
        <v>361.5</v>
      </c>
      <c r="H127" s="356">
        <v>375</v>
      </c>
      <c r="I127" s="356">
        <v>379.25</v>
      </c>
      <c r="J127" s="356">
        <v>381.75</v>
      </c>
      <c r="K127" s="355">
        <v>376.75</v>
      </c>
      <c r="L127" s="355">
        <v>370</v>
      </c>
      <c r="M127" s="355">
        <v>2.9340700000000002</v>
      </c>
      <c r="N127" s="1"/>
      <c r="O127" s="1"/>
    </row>
    <row r="128" spans="1:15" ht="12.75" customHeight="1">
      <c r="A128" s="30">
        <v>118</v>
      </c>
      <c r="B128" s="384" t="s">
        <v>347</v>
      </c>
      <c r="C128" s="355">
        <v>87.3</v>
      </c>
      <c r="D128" s="356">
        <v>87.316666666666663</v>
      </c>
      <c r="E128" s="356">
        <v>86.23333333333332</v>
      </c>
      <c r="F128" s="356">
        <v>85.166666666666657</v>
      </c>
      <c r="G128" s="356">
        <v>84.083333333333314</v>
      </c>
      <c r="H128" s="356">
        <v>88.383333333333326</v>
      </c>
      <c r="I128" s="356">
        <v>89.466666666666669</v>
      </c>
      <c r="J128" s="356">
        <v>90.533333333333331</v>
      </c>
      <c r="K128" s="355">
        <v>88.4</v>
      </c>
      <c r="L128" s="355">
        <v>86.25</v>
      </c>
      <c r="M128" s="355">
        <v>6.7811000000000003</v>
      </c>
      <c r="N128" s="1"/>
      <c r="O128" s="1"/>
    </row>
    <row r="129" spans="1:15" ht="12.75" customHeight="1">
      <c r="A129" s="30">
        <v>119</v>
      </c>
      <c r="B129" s="384" t="s">
        <v>348</v>
      </c>
      <c r="C129" s="355">
        <v>1114.2</v>
      </c>
      <c r="D129" s="356">
        <v>1111.3999999999999</v>
      </c>
      <c r="E129" s="356">
        <v>1097.7999999999997</v>
      </c>
      <c r="F129" s="356">
        <v>1081.3999999999999</v>
      </c>
      <c r="G129" s="356">
        <v>1067.7999999999997</v>
      </c>
      <c r="H129" s="356">
        <v>1127.7999999999997</v>
      </c>
      <c r="I129" s="356">
        <v>1141.3999999999996</v>
      </c>
      <c r="J129" s="356">
        <v>1157.7999999999997</v>
      </c>
      <c r="K129" s="355">
        <v>1125</v>
      </c>
      <c r="L129" s="355">
        <v>1095</v>
      </c>
      <c r="M129" s="355">
        <v>0.82291000000000003</v>
      </c>
      <c r="N129" s="1"/>
      <c r="O129" s="1"/>
    </row>
    <row r="130" spans="1:15" ht="12.75" customHeight="1">
      <c r="A130" s="30">
        <v>120</v>
      </c>
      <c r="B130" s="384" t="s">
        <v>95</v>
      </c>
      <c r="C130" s="355">
        <v>2338.75</v>
      </c>
      <c r="D130" s="356">
        <v>2344.85</v>
      </c>
      <c r="E130" s="356">
        <v>2316.2999999999997</v>
      </c>
      <c r="F130" s="356">
        <v>2293.85</v>
      </c>
      <c r="G130" s="356">
        <v>2265.2999999999997</v>
      </c>
      <c r="H130" s="356">
        <v>2367.2999999999997</v>
      </c>
      <c r="I130" s="356">
        <v>2395.85</v>
      </c>
      <c r="J130" s="356">
        <v>2418.2999999999997</v>
      </c>
      <c r="K130" s="355">
        <v>2373.4</v>
      </c>
      <c r="L130" s="355">
        <v>2322.4</v>
      </c>
      <c r="M130" s="355">
        <v>3.9319600000000001</v>
      </c>
      <c r="N130" s="1"/>
      <c r="O130" s="1"/>
    </row>
    <row r="131" spans="1:15" ht="12.75" customHeight="1">
      <c r="A131" s="30">
        <v>121</v>
      </c>
      <c r="B131" s="384" t="s">
        <v>349</v>
      </c>
      <c r="C131" s="355">
        <v>288.14999999999998</v>
      </c>
      <c r="D131" s="356">
        <v>289.61666666666662</v>
      </c>
      <c r="E131" s="356">
        <v>284.53333333333325</v>
      </c>
      <c r="F131" s="356">
        <v>280.91666666666663</v>
      </c>
      <c r="G131" s="356">
        <v>275.83333333333326</v>
      </c>
      <c r="H131" s="356">
        <v>293.23333333333323</v>
      </c>
      <c r="I131" s="356">
        <v>298.31666666666661</v>
      </c>
      <c r="J131" s="356">
        <v>301.93333333333322</v>
      </c>
      <c r="K131" s="355">
        <v>294.7</v>
      </c>
      <c r="L131" s="355">
        <v>286</v>
      </c>
      <c r="M131" s="355">
        <v>37.827010000000001</v>
      </c>
      <c r="N131" s="1"/>
      <c r="O131" s="1"/>
    </row>
    <row r="132" spans="1:15" ht="12.75" customHeight="1">
      <c r="A132" s="30">
        <v>122</v>
      </c>
      <c r="B132" s="384" t="s">
        <v>253</v>
      </c>
      <c r="C132" s="355">
        <v>153.30000000000001</v>
      </c>
      <c r="D132" s="356">
        <v>147.33333333333334</v>
      </c>
      <c r="E132" s="356">
        <v>137.9666666666667</v>
      </c>
      <c r="F132" s="356">
        <v>122.63333333333335</v>
      </c>
      <c r="G132" s="356">
        <v>113.26666666666671</v>
      </c>
      <c r="H132" s="356">
        <v>162.66666666666669</v>
      </c>
      <c r="I132" s="356">
        <v>172.0333333333333</v>
      </c>
      <c r="J132" s="356">
        <v>187.36666666666667</v>
      </c>
      <c r="K132" s="355">
        <v>156.69999999999999</v>
      </c>
      <c r="L132" s="355">
        <v>132</v>
      </c>
      <c r="M132" s="355">
        <v>1059.3307500000001</v>
      </c>
      <c r="N132" s="1"/>
      <c r="O132" s="1"/>
    </row>
    <row r="133" spans="1:15" ht="12.75" customHeight="1">
      <c r="A133" s="30">
        <v>123</v>
      </c>
      <c r="B133" s="384" t="s">
        <v>350</v>
      </c>
      <c r="C133" s="355">
        <v>780</v>
      </c>
      <c r="D133" s="356">
        <v>775.25</v>
      </c>
      <c r="E133" s="356">
        <v>766.75</v>
      </c>
      <c r="F133" s="356">
        <v>753.5</v>
      </c>
      <c r="G133" s="356">
        <v>745</v>
      </c>
      <c r="H133" s="356">
        <v>788.5</v>
      </c>
      <c r="I133" s="356">
        <v>797</v>
      </c>
      <c r="J133" s="356">
        <v>810.25</v>
      </c>
      <c r="K133" s="355">
        <v>783.75</v>
      </c>
      <c r="L133" s="355">
        <v>762</v>
      </c>
      <c r="M133" s="355">
        <v>0.60660999999999998</v>
      </c>
      <c r="N133" s="1"/>
      <c r="O133" s="1"/>
    </row>
    <row r="134" spans="1:15" ht="12.75" customHeight="1">
      <c r="A134" s="30">
        <v>124</v>
      </c>
      <c r="B134" s="384" t="s">
        <v>96</v>
      </c>
      <c r="C134" s="355">
        <v>4262.45</v>
      </c>
      <c r="D134" s="356">
        <v>4246.4833333333336</v>
      </c>
      <c r="E134" s="356">
        <v>4218.9666666666672</v>
      </c>
      <c r="F134" s="356">
        <v>4175.4833333333336</v>
      </c>
      <c r="G134" s="356">
        <v>4147.9666666666672</v>
      </c>
      <c r="H134" s="356">
        <v>4289.9666666666672</v>
      </c>
      <c r="I134" s="356">
        <v>4317.4833333333336</v>
      </c>
      <c r="J134" s="356">
        <v>4360.9666666666672</v>
      </c>
      <c r="K134" s="355">
        <v>4274</v>
      </c>
      <c r="L134" s="355">
        <v>4203</v>
      </c>
      <c r="M134" s="355">
        <v>5.0498900000000004</v>
      </c>
      <c r="N134" s="1"/>
      <c r="O134" s="1"/>
    </row>
    <row r="135" spans="1:15" ht="12.75" customHeight="1">
      <c r="A135" s="30">
        <v>125</v>
      </c>
      <c r="B135" s="384" t="s">
        <v>254</v>
      </c>
      <c r="C135" s="355">
        <v>4525.05</v>
      </c>
      <c r="D135" s="356">
        <v>4561.3499999999995</v>
      </c>
      <c r="E135" s="356">
        <v>4463.6999999999989</v>
      </c>
      <c r="F135" s="356">
        <v>4402.3499999999995</v>
      </c>
      <c r="G135" s="356">
        <v>4304.6999999999989</v>
      </c>
      <c r="H135" s="356">
        <v>4622.6999999999989</v>
      </c>
      <c r="I135" s="356">
        <v>4720.3499999999985</v>
      </c>
      <c r="J135" s="356">
        <v>4781.6999999999989</v>
      </c>
      <c r="K135" s="355">
        <v>4659</v>
      </c>
      <c r="L135" s="355">
        <v>4500</v>
      </c>
      <c r="M135" s="355">
        <v>2.7502800000000001</v>
      </c>
      <c r="N135" s="1"/>
      <c r="O135" s="1"/>
    </row>
    <row r="136" spans="1:15" ht="12.75" customHeight="1">
      <c r="A136" s="30">
        <v>126</v>
      </c>
      <c r="B136" s="384" t="s">
        <v>98</v>
      </c>
      <c r="C136" s="355">
        <v>403.25</v>
      </c>
      <c r="D136" s="356">
        <v>403.91666666666669</v>
      </c>
      <c r="E136" s="356">
        <v>398.08333333333337</v>
      </c>
      <c r="F136" s="356">
        <v>392.91666666666669</v>
      </c>
      <c r="G136" s="356">
        <v>387.08333333333337</v>
      </c>
      <c r="H136" s="356">
        <v>409.08333333333337</v>
      </c>
      <c r="I136" s="356">
        <v>414.91666666666674</v>
      </c>
      <c r="J136" s="356">
        <v>420.08333333333337</v>
      </c>
      <c r="K136" s="355">
        <v>409.75</v>
      </c>
      <c r="L136" s="355">
        <v>398.75</v>
      </c>
      <c r="M136" s="355">
        <v>82.730019999999996</v>
      </c>
      <c r="N136" s="1"/>
      <c r="O136" s="1"/>
    </row>
    <row r="137" spans="1:15" ht="12.75" customHeight="1">
      <c r="A137" s="30">
        <v>127</v>
      </c>
      <c r="B137" s="384" t="s">
        <v>245</v>
      </c>
      <c r="C137" s="355">
        <v>4140</v>
      </c>
      <c r="D137" s="356">
        <v>4165.7833333333338</v>
      </c>
      <c r="E137" s="356">
        <v>4096.5666666666675</v>
      </c>
      <c r="F137" s="356">
        <v>4053.1333333333341</v>
      </c>
      <c r="G137" s="356">
        <v>3983.9166666666679</v>
      </c>
      <c r="H137" s="356">
        <v>4209.2166666666672</v>
      </c>
      <c r="I137" s="356">
        <v>4278.4333333333325</v>
      </c>
      <c r="J137" s="356">
        <v>4321.8666666666668</v>
      </c>
      <c r="K137" s="355">
        <v>4235</v>
      </c>
      <c r="L137" s="355">
        <v>4122.3500000000004</v>
      </c>
      <c r="M137" s="355">
        <v>3.3771900000000001</v>
      </c>
      <c r="N137" s="1"/>
      <c r="O137" s="1"/>
    </row>
    <row r="138" spans="1:15" ht="12.75" customHeight="1">
      <c r="A138" s="30">
        <v>128</v>
      </c>
      <c r="B138" s="384" t="s">
        <v>99</v>
      </c>
      <c r="C138" s="355">
        <v>4374.6499999999996</v>
      </c>
      <c r="D138" s="356">
        <v>4390.5333333333328</v>
      </c>
      <c r="E138" s="356">
        <v>4344.1166666666659</v>
      </c>
      <c r="F138" s="356">
        <v>4313.583333333333</v>
      </c>
      <c r="G138" s="356">
        <v>4267.1666666666661</v>
      </c>
      <c r="H138" s="356">
        <v>4421.0666666666657</v>
      </c>
      <c r="I138" s="356">
        <v>4467.4833333333336</v>
      </c>
      <c r="J138" s="356">
        <v>4498.0166666666655</v>
      </c>
      <c r="K138" s="355">
        <v>4436.95</v>
      </c>
      <c r="L138" s="355">
        <v>4360</v>
      </c>
      <c r="M138" s="355">
        <v>2.2153700000000001</v>
      </c>
      <c r="N138" s="1"/>
      <c r="O138" s="1"/>
    </row>
    <row r="139" spans="1:15" ht="12.75" customHeight="1">
      <c r="A139" s="30">
        <v>129</v>
      </c>
      <c r="B139" s="384" t="s">
        <v>565</v>
      </c>
      <c r="C139" s="355">
        <v>2442.4</v>
      </c>
      <c r="D139" s="356">
        <v>2476.15</v>
      </c>
      <c r="E139" s="356">
        <v>2377.4</v>
      </c>
      <c r="F139" s="356">
        <v>2312.4</v>
      </c>
      <c r="G139" s="356">
        <v>2213.65</v>
      </c>
      <c r="H139" s="356">
        <v>2541.15</v>
      </c>
      <c r="I139" s="356">
        <v>2639.9</v>
      </c>
      <c r="J139" s="356">
        <v>2704.9</v>
      </c>
      <c r="K139" s="355">
        <v>2574.9</v>
      </c>
      <c r="L139" s="355">
        <v>2411.15</v>
      </c>
      <c r="M139" s="355">
        <v>0.95608000000000004</v>
      </c>
      <c r="N139" s="1"/>
      <c r="O139" s="1"/>
    </row>
    <row r="140" spans="1:15" ht="12.75" customHeight="1">
      <c r="A140" s="30">
        <v>130</v>
      </c>
      <c r="B140" s="384" t="s">
        <v>355</v>
      </c>
      <c r="C140" s="355">
        <v>68.5</v>
      </c>
      <c r="D140" s="356">
        <v>68.683333333333337</v>
      </c>
      <c r="E140" s="356">
        <v>68.01666666666668</v>
      </c>
      <c r="F140" s="356">
        <v>67.533333333333346</v>
      </c>
      <c r="G140" s="356">
        <v>66.866666666666688</v>
      </c>
      <c r="H140" s="356">
        <v>69.166666666666671</v>
      </c>
      <c r="I140" s="356">
        <v>69.833333333333329</v>
      </c>
      <c r="J140" s="356">
        <v>70.316666666666663</v>
      </c>
      <c r="K140" s="355">
        <v>69.349999999999994</v>
      </c>
      <c r="L140" s="355">
        <v>68.2</v>
      </c>
      <c r="M140" s="355">
        <v>5.5345300000000002</v>
      </c>
      <c r="N140" s="1"/>
      <c r="O140" s="1"/>
    </row>
    <row r="141" spans="1:15" ht="12.75" customHeight="1">
      <c r="A141" s="30">
        <v>131</v>
      </c>
      <c r="B141" s="384" t="s">
        <v>100</v>
      </c>
      <c r="C141" s="355">
        <v>2670.85</v>
      </c>
      <c r="D141" s="356">
        <v>2673.5666666666666</v>
      </c>
      <c r="E141" s="356">
        <v>2637.2833333333333</v>
      </c>
      <c r="F141" s="356">
        <v>2603.7166666666667</v>
      </c>
      <c r="G141" s="356">
        <v>2567.4333333333334</v>
      </c>
      <c r="H141" s="356">
        <v>2707.1333333333332</v>
      </c>
      <c r="I141" s="356">
        <v>2743.4166666666661</v>
      </c>
      <c r="J141" s="356">
        <v>2776.9833333333331</v>
      </c>
      <c r="K141" s="355">
        <v>2709.85</v>
      </c>
      <c r="L141" s="355">
        <v>2640</v>
      </c>
      <c r="M141" s="355">
        <v>6.6462500000000002</v>
      </c>
      <c r="N141" s="1"/>
      <c r="O141" s="1"/>
    </row>
    <row r="142" spans="1:15" ht="12.75" customHeight="1">
      <c r="A142" s="30">
        <v>132</v>
      </c>
      <c r="B142" s="384" t="s">
        <v>352</v>
      </c>
      <c r="C142" s="355">
        <v>487.35</v>
      </c>
      <c r="D142" s="356">
        <v>484</v>
      </c>
      <c r="E142" s="356">
        <v>472.75</v>
      </c>
      <c r="F142" s="356">
        <v>458.15</v>
      </c>
      <c r="G142" s="356">
        <v>446.9</v>
      </c>
      <c r="H142" s="356">
        <v>498.6</v>
      </c>
      <c r="I142" s="356">
        <v>509.85</v>
      </c>
      <c r="J142" s="356">
        <v>524.45000000000005</v>
      </c>
      <c r="K142" s="355">
        <v>495.25</v>
      </c>
      <c r="L142" s="355">
        <v>469.4</v>
      </c>
      <c r="M142" s="355">
        <v>3.62764</v>
      </c>
      <c r="N142" s="1"/>
      <c r="O142" s="1"/>
    </row>
    <row r="143" spans="1:15" ht="12.75" customHeight="1">
      <c r="A143" s="30">
        <v>133</v>
      </c>
      <c r="B143" s="384" t="s">
        <v>353</v>
      </c>
      <c r="C143" s="355">
        <v>147.4</v>
      </c>
      <c r="D143" s="356">
        <v>145.31666666666666</v>
      </c>
      <c r="E143" s="356">
        <v>142.28333333333333</v>
      </c>
      <c r="F143" s="356">
        <v>137.16666666666666</v>
      </c>
      <c r="G143" s="356">
        <v>134.13333333333333</v>
      </c>
      <c r="H143" s="356">
        <v>150.43333333333334</v>
      </c>
      <c r="I143" s="356">
        <v>153.46666666666664</v>
      </c>
      <c r="J143" s="356">
        <v>158.58333333333334</v>
      </c>
      <c r="K143" s="355">
        <v>148.35</v>
      </c>
      <c r="L143" s="355">
        <v>140.19999999999999</v>
      </c>
      <c r="M143" s="355">
        <v>10.446809999999999</v>
      </c>
      <c r="N143" s="1"/>
      <c r="O143" s="1"/>
    </row>
    <row r="144" spans="1:15" ht="12.75" customHeight="1">
      <c r="A144" s="30">
        <v>134</v>
      </c>
      <c r="B144" s="384" t="s">
        <v>356</v>
      </c>
      <c r="C144" s="355">
        <v>404.2</v>
      </c>
      <c r="D144" s="356">
        <v>404.33333333333331</v>
      </c>
      <c r="E144" s="356">
        <v>389.06666666666661</v>
      </c>
      <c r="F144" s="356">
        <v>373.93333333333328</v>
      </c>
      <c r="G144" s="356">
        <v>358.66666666666657</v>
      </c>
      <c r="H144" s="356">
        <v>419.46666666666664</v>
      </c>
      <c r="I144" s="356">
        <v>434.73333333333341</v>
      </c>
      <c r="J144" s="356">
        <v>449.86666666666667</v>
      </c>
      <c r="K144" s="355">
        <v>419.6</v>
      </c>
      <c r="L144" s="355">
        <v>389.2</v>
      </c>
      <c r="M144" s="355">
        <v>46.826810000000002</v>
      </c>
      <c r="N144" s="1"/>
      <c r="O144" s="1"/>
    </row>
    <row r="145" spans="1:15" ht="12.75" customHeight="1">
      <c r="A145" s="30">
        <v>135</v>
      </c>
      <c r="B145" s="384" t="s">
        <v>255</v>
      </c>
      <c r="C145" s="355">
        <v>497.8</v>
      </c>
      <c r="D145" s="356">
        <v>502.15000000000003</v>
      </c>
      <c r="E145" s="356">
        <v>491.15000000000009</v>
      </c>
      <c r="F145" s="356">
        <v>484.50000000000006</v>
      </c>
      <c r="G145" s="356">
        <v>473.50000000000011</v>
      </c>
      <c r="H145" s="356">
        <v>508.80000000000007</v>
      </c>
      <c r="I145" s="356">
        <v>519.79999999999995</v>
      </c>
      <c r="J145" s="356">
        <v>526.45000000000005</v>
      </c>
      <c r="K145" s="355">
        <v>513.15</v>
      </c>
      <c r="L145" s="355">
        <v>495.5</v>
      </c>
      <c r="M145" s="355">
        <v>4.0288899999999996</v>
      </c>
      <c r="N145" s="1"/>
      <c r="O145" s="1"/>
    </row>
    <row r="146" spans="1:15" ht="12.75" customHeight="1">
      <c r="A146" s="30">
        <v>136</v>
      </c>
      <c r="B146" s="384" t="s">
        <v>256</v>
      </c>
      <c r="C146" s="355">
        <v>1594.25</v>
      </c>
      <c r="D146" s="356">
        <v>1605.9166666666667</v>
      </c>
      <c r="E146" s="356">
        <v>1574.3333333333335</v>
      </c>
      <c r="F146" s="356">
        <v>1554.4166666666667</v>
      </c>
      <c r="G146" s="356">
        <v>1522.8333333333335</v>
      </c>
      <c r="H146" s="356">
        <v>1625.8333333333335</v>
      </c>
      <c r="I146" s="356">
        <v>1657.416666666667</v>
      </c>
      <c r="J146" s="356">
        <v>1677.3333333333335</v>
      </c>
      <c r="K146" s="355">
        <v>1637.5</v>
      </c>
      <c r="L146" s="355">
        <v>1586</v>
      </c>
      <c r="M146" s="355">
        <v>0.28689999999999999</v>
      </c>
      <c r="N146" s="1"/>
      <c r="O146" s="1"/>
    </row>
    <row r="147" spans="1:15" ht="12.75" customHeight="1">
      <c r="A147" s="30">
        <v>137</v>
      </c>
      <c r="B147" s="384" t="s">
        <v>357</v>
      </c>
      <c r="C147" s="355">
        <v>70.150000000000006</v>
      </c>
      <c r="D147" s="356">
        <v>70.333333333333329</v>
      </c>
      <c r="E147" s="356">
        <v>69.86666666666666</v>
      </c>
      <c r="F147" s="356">
        <v>69.583333333333329</v>
      </c>
      <c r="G147" s="356">
        <v>69.11666666666666</v>
      </c>
      <c r="H147" s="356">
        <v>70.61666666666666</v>
      </c>
      <c r="I147" s="356">
        <v>71.083333333333329</v>
      </c>
      <c r="J147" s="356">
        <v>71.36666666666666</v>
      </c>
      <c r="K147" s="355">
        <v>70.8</v>
      </c>
      <c r="L147" s="355">
        <v>70.05</v>
      </c>
      <c r="M147" s="355">
        <v>5.84171</v>
      </c>
      <c r="N147" s="1"/>
      <c r="O147" s="1"/>
    </row>
    <row r="148" spans="1:15" ht="12.75" customHeight="1">
      <c r="A148" s="30">
        <v>138</v>
      </c>
      <c r="B148" s="384" t="s">
        <v>354</v>
      </c>
      <c r="C148" s="355">
        <v>193.15</v>
      </c>
      <c r="D148" s="356">
        <v>194.5</v>
      </c>
      <c r="E148" s="356">
        <v>191.3</v>
      </c>
      <c r="F148" s="356">
        <v>189.45000000000002</v>
      </c>
      <c r="G148" s="356">
        <v>186.25000000000003</v>
      </c>
      <c r="H148" s="356">
        <v>196.35</v>
      </c>
      <c r="I148" s="356">
        <v>199.54999999999998</v>
      </c>
      <c r="J148" s="356">
        <v>201.39999999999998</v>
      </c>
      <c r="K148" s="355">
        <v>197.7</v>
      </c>
      <c r="L148" s="355">
        <v>192.65</v>
      </c>
      <c r="M148" s="355">
        <v>0.68583000000000005</v>
      </c>
      <c r="N148" s="1"/>
      <c r="O148" s="1"/>
    </row>
    <row r="149" spans="1:15" ht="12.75" customHeight="1">
      <c r="A149" s="30">
        <v>139</v>
      </c>
      <c r="B149" s="384" t="s">
        <v>358</v>
      </c>
      <c r="C149" s="355">
        <v>114.2</v>
      </c>
      <c r="D149" s="356">
        <v>113.95</v>
      </c>
      <c r="E149" s="356">
        <v>112.75</v>
      </c>
      <c r="F149" s="356">
        <v>111.3</v>
      </c>
      <c r="G149" s="356">
        <v>110.1</v>
      </c>
      <c r="H149" s="356">
        <v>115.4</v>
      </c>
      <c r="I149" s="356">
        <v>116.60000000000002</v>
      </c>
      <c r="J149" s="356">
        <v>118.05000000000001</v>
      </c>
      <c r="K149" s="355">
        <v>115.15</v>
      </c>
      <c r="L149" s="355">
        <v>112.5</v>
      </c>
      <c r="M149" s="355">
        <v>5.49254</v>
      </c>
      <c r="N149" s="1"/>
      <c r="O149" s="1"/>
    </row>
    <row r="150" spans="1:15" ht="12.75" customHeight="1">
      <c r="A150" s="30">
        <v>140</v>
      </c>
      <c r="B150" s="384" t="s">
        <v>834</v>
      </c>
      <c r="C150" s="355">
        <v>57.6</v>
      </c>
      <c r="D150" s="356">
        <v>57.766666666666673</v>
      </c>
      <c r="E150" s="356">
        <v>57.183333333333344</v>
      </c>
      <c r="F150" s="356">
        <v>56.766666666666673</v>
      </c>
      <c r="G150" s="356">
        <v>56.183333333333344</v>
      </c>
      <c r="H150" s="356">
        <v>58.183333333333344</v>
      </c>
      <c r="I150" s="356">
        <v>58.766666666666673</v>
      </c>
      <c r="J150" s="356">
        <v>59.183333333333344</v>
      </c>
      <c r="K150" s="355">
        <v>58.35</v>
      </c>
      <c r="L150" s="355">
        <v>57.35</v>
      </c>
      <c r="M150" s="355">
        <v>3.9051200000000001</v>
      </c>
      <c r="N150" s="1"/>
      <c r="O150" s="1"/>
    </row>
    <row r="151" spans="1:15" ht="12.75" customHeight="1">
      <c r="A151" s="30">
        <v>141</v>
      </c>
      <c r="B151" s="384" t="s">
        <v>359</v>
      </c>
      <c r="C151" s="355">
        <v>703.15</v>
      </c>
      <c r="D151" s="356">
        <v>700.71666666666658</v>
      </c>
      <c r="E151" s="356">
        <v>689.98333333333312</v>
      </c>
      <c r="F151" s="356">
        <v>676.81666666666649</v>
      </c>
      <c r="G151" s="356">
        <v>666.08333333333303</v>
      </c>
      <c r="H151" s="356">
        <v>713.88333333333321</v>
      </c>
      <c r="I151" s="356">
        <v>724.61666666666656</v>
      </c>
      <c r="J151" s="356">
        <v>737.7833333333333</v>
      </c>
      <c r="K151" s="355">
        <v>711.45</v>
      </c>
      <c r="L151" s="355">
        <v>687.55</v>
      </c>
      <c r="M151" s="355">
        <v>0.40921999999999997</v>
      </c>
      <c r="N151" s="1"/>
      <c r="O151" s="1"/>
    </row>
    <row r="152" spans="1:15" ht="12.75" customHeight="1">
      <c r="A152" s="30">
        <v>142</v>
      </c>
      <c r="B152" s="384" t="s">
        <v>101</v>
      </c>
      <c r="C152" s="355">
        <v>1858.95</v>
      </c>
      <c r="D152" s="356">
        <v>1864.5</v>
      </c>
      <c r="E152" s="356">
        <v>1846.9</v>
      </c>
      <c r="F152" s="356">
        <v>1834.8500000000001</v>
      </c>
      <c r="G152" s="356">
        <v>1817.2500000000002</v>
      </c>
      <c r="H152" s="356">
        <v>1876.55</v>
      </c>
      <c r="I152" s="356">
        <v>1894.1499999999999</v>
      </c>
      <c r="J152" s="356">
        <v>1906.1999999999998</v>
      </c>
      <c r="K152" s="355">
        <v>1882.1</v>
      </c>
      <c r="L152" s="355">
        <v>1852.45</v>
      </c>
      <c r="M152" s="355">
        <v>9.1895100000000003</v>
      </c>
      <c r="N152" s="1"/>
      <c r="O152" s="1"/>
    </row>
    <row r="153" spans="1:15" ht="12.75" customHeight="1">
      <c r="A153" s="30">
        <v>143</v>
      </c>
      <c r="B153" s="384" t="s">
        <v>102</v>
      </c>
      <c r="C153" s="355">
        <v>173.55</v>
      </c>
      <c r="D153" s="356">
        <v>174.33333333333334</v>
      </c>
      <c r="E153" s="356">
        <v>172.31666666666669</v>
      </c>
      <c r="F153" s="356">
        <v>171.08333333333334</v>
      </c>
      <c r="G153" s="356">
        <v>169.06666666666669</v>
      </c>
      <c r="H153" s="356">
        <v>175.56666666666669</v>
      </c>
      <c r="I153" s="356">
        <v>177.58333333333334</v>
      </c>
      <c r="J153" s="356">
        <v>178.81666666666669</v>
      </c>
      <c r="K153" s="355">
        <v>176.35</v>
      </c>
      <c r="L153" s="355">
        <v>173.1</v>
      </c>
      <c r="M153" s="355">
        <v>15.37584</v>
      </c>
      <c r="N153" s="1"/>
      <c r="O153" s="1"/>
    </row>
    <row r="154" spans="1:15" ht="12.75" customHeight="1">
      <c r="A154" s="30">
        <v>144</v>
      </c>
      <c r="B154" s="384" t="s">
        <v>835</v>
      </c>
      <c r="C154" s="355">
        <v>137.80000000000001</v>
      </c>
      <c r="D154" s="356">
        <v>138.36666666666667</v>
      </c>
      <c r="E154" s="356">
        <v>135.93333333333334</v>
      </c>
      <c r="F154" s="356">
        <v>134.06666666666666</v>
      </c>
      <c r="G154" s="356">
        <v>131.63333333333333</v>
      </c>
      <c r="H154" s="356">
        <v>140.23333333333335</v>
      </c>
      <c r="I154" s="356">
        <v>142.66666666666669</v>
      </c>
      <c r="J154" s="356">
        <v>144.53333333333336</v>
      </c>
      <c r="K154" s="355">
        <v>140.80000000000001</v>
      </c>
      <c r="L154" s="355">
        <v>136.5</v>
      </c>
      <c r="M154" s="355">
        <v>3.8486899999999999</v>
      </c>
      <c r="N154" s="1"/>
      <c r="O154" s="1"/>
    </row>
    <row r="155" spans="1:15" ht="12.75" customHeight="1">
      <c r="A155" s="30">
        <v>145</v>
      </c>
      <c r="B155" s="384" t="s">
        <v>360</v>
      </c>
      <c r="C155" s="355">
        <v>292.95</v>
      </c>
      <c r="D155" s="356">
        <v>293.14999999999998</v>
      </c>
      <c r="E155" s="356">
        <v>290.94999999999993</v>
      </c>
      <c r="F155" s="356">
        <v>288.94999999999993</v>
      </c>
      <c r="G155" s="356">
        <v>286.74999999999989</v>
      </c>
      <c r="H155" s="356">
        <v>295.14999999999998</v>
      </c>
      <c r="I155" s="356">
        <v>297.35000000000002</v>
      </c>
      <c r="J155" s="356">
        <v>299.35000000000002</v>
      </c>
      <c r="K155" s="355">
        <v>295.35000000000002</v>
      </c>
      <c r="L155" s="355">
        <v>291.14999999999998</v>
      </c>
      <c r="M155" s="355">
        <v>0.53796999999999995</v>
      </c>
      <c r="N155" s="1"/>
      <c r="O155" s="1"/>
    </row>
    <row r="156" spans="1:15" ht="12.75" customHeight="1">
      <c r="A156" s="30">
        <v>146</v>
      </c>
      <c r="B156" s="384" t="s">
        <v>103</v>
      </c>
      <c r="C156" s="355">
        <v>101</v>
      </c>
      <c r="D156" s="356">
        <v>101.23333333333333</v>
      </c>
      <c r="E156" s="356">
        <v>100.56666666666666</v>
      </c>
      <c r="F156" s="356">
        <v>100.13333333333333</v>
      </c>
      <c r="G156" s="356">
        <v>99.466666666666654</v>
      </c>
      <c r="H156" s="356">
        <v>101.66666666666667</v>
      </c>
      <c r="I156" s="356">
        <v>102.33333333333333</v>
      </c>
      <c r="J156" s="356">
        <v>102.76666666666668</v>
      </c>
      <c r="K156" s="355">
        <v>101.9</v>
      </c>
      <c r="L156" s="355">
        <v>100.8</v>
      </c>
      <c r="M156" s="355">
        <v>102.6935</v>
      </c>
      <c r="N156" s="1"/>
      <c r="O156" s="1"/>
    </row>
    <row r="157" spans="1:15" ht="12.75" customHeight="1">
      <c r="A157" s="30">
        <v>147</v>
      </c>
      <c r="B157" s="384" t="s">
        <v>362</v>
      </c>
      <c r="C157" s="355">
        <v>503.65</v>
      </c>
      <c r="D157" s="356">
        <v>507.3</v>
      </c>
      <c r="E157" s="356">
        <v>497.35</v>
      </c>
      <c r="F157" s="356">
        <v>491.05</v>
      </c>
      <c r="G157" s="356">
        <v>481.1</v>
      </c>
      <c r="H157" s="356">
        <v>513.6</v>
      </c>
      <c r="I157" s="356">
        <v>523.54999999999995</v>
      </c>
      <c r="J157" s="356">
        <v>529.85</v>
      </c>
      <c r="K157" s="355">
        <v>517.25</v>
      </c>
      <c r="L157" s="355">
        <v>501</v>
      </c>
      <c r="M157" s="355">
        <v>0.62060999999999999</v>
      </c>
      <c r="N157" s="1"/>
      <c r="O157" s="1"/>
    </row>
    <row r="158" spans="1:15" ht="12.75" customHeight="1">
      <c r="A158" s="30">
        <v>148</v>
      </c>
      <c r="B158" s="384" t="s">
        <v>361</v>
      </c>
      <c r="C158" s="355">
        <v>3900.05</v>
      </c>
      <c r="D158" s="356">
        <v>3938.6833333333329</v>
      </c>
      <c r="E158" s="356">
        <v>3839.3666666666659</v>
      </c>
      <c r="F158" s="356">
        <v>3778.6833333333329</v>
      </c>
      <c r="G158" s="356">
        <v>3679.3666666666659</v>
      </c>
      <c r="H158" s="356">
        <v>3999.3666666666659</v>
      </c>
      <c r="I158" s="356">
        <v>4098.6833333333325</v>
      </c>
      <c r="J158" s="356">
        <v>4159.3666666666659</v>
      </c>
      <c r="K158" s="355">
        <v>4038</v>
      </c>
      <c r="L158" s="355">
        <v>3878</v>
      </c>
      <c r="M158" s="355">
        <v>0.32561000000000001</v>
      </c>
      <c r="N158" s="1"/>
      <c r="O158" s="1"/>
    </row>
    <row r="159" spans="1:15" ht="12.75" customHeight="1">
      <c r="A159" s="30">
        <v>149</v>
      </c>
      <c r="B159" s="384" t="s">
        <v>363</v>
      </c>
      <c r="C159" s="355">
        <v>182.75</v>
      </c>
      <c r="D159" s="356">
        <v>182.36666666666667</v>
      </c>
      <c r="E159" s="356">
        <v>180.18333333333334</v>
      </c>
      <c r="F159" s="356">
        <v>177.61666666666667</v>
      </c>
      <c r="G159" s="356">
        <v>175.43333333333334</v>
      </c>
      <c r="H159" s="356">
        <v>184.93333333333334</v>
      </c>
      <c r="I159" s="356">
        <v>187.11666666666667</v>
      </c>
      <c r="J159" s="356">
        <v>189.68333333333334</v>
      </c>
      <c r="K159" s="355">
        <v>184.55</v>
      </c>
      <c r="L159" s="355">
        <v>179.8</v>
      </c>
      <c r="M159" s="355">
        <v>6.4058799999999998</v>
      </c>
      <c r="N159" s="1"/>
      <c r="O159" s="1"/>
    </row>
    <row r="160" spans="1:15" ht="12.75" customHeight="1">
      <c r="A160" s="30">
        <v>150</v>
      </c>
      <c r="B160" s="384" t="s">
        <v>380</v>
      </c>
      <c r="C160" s="355">
        <v>3144.3</v>
      </c>
      <c r="D160" s="356">
        <v>3110.7666666666664</v>
      </c>
      <c r="E160" s="356">
        <v>3061.5333333333328</v>
      </c>
      <c r="F160" s="356">
        <v>2978.7666666666664</v>
      </c>
      <c r="G160" s="356">
        <v>2929.5333333333328</v>
      </c>
      <c r="H160" s="356">
        <v>3193.5333333333328</v>
      </c>
      <c r="I160" s="356">
        <v>3242.7666666666664</v>
      </c>
      <c r="J160" s="356">
        <v>3325.5333333333328</v>
      </c>
      <c r="K160" s="355">
        <v>3160</v>
      </c>
      <c r="L160" s="355">
        <v>3028</v>
      </c>
      <c r="M160" s="355">
        <v>1.2871600000000001</v>
      </c>
      <c r="N160" s="1"/>
      <c r="O160" s="1"/>
    </row>
    <row r="161" spans="1:15" ht="12.75" customHeight="1">
      <c r="A161" s="30">
        <v>151</v>
      </c>
      <c r="B161" s="384" t="s">
        <v>257</v>
      </c>
      <c r="C161" s="355">
        <v>268.5</v>
      </c>
      <c r="D161" s="356">
        <v>271.33333333333331</v>
      </c>
      <c r="E161" s="356">
        <v>265.16666666666663</v>
      </c>
      <c r="F161" s="356">
        <v>261.83333333333331</v>
      </c>
      <c r="G161" s="356">
        <v>255.66666666666663</v>
      </c>
      <c r="H161" s="356">
        <v>274.66666666666663</v>
      </c>
      <c r="I161" s="356">
        <v>280.83333333333326</v>
      </c>
      <c r="J161" s="356">
        <v>284.16666666666663</v>
      </c>
      <c r="K161" s="355">
        <v>277.5</v>
      </c>
      <c r="L161" s="355">
        <v>268</v>
      </c>
      <c r="M161" s="355">
        <v>11.190009999999999</v>
      </c>
      <c r="N161" s="1"/>
      <c r="O161" s="1"/>
    </row>
    <row r="162" spans="1:15" ht="12.75" customHeight="1">
      <c r="A162" s="30">
        <v>152</v>
      </c>
      <c r="B162" s="384" t="s">
        <v>366</v>
      </c>
      <c r="C162" s="355">
        <v>48.2</v>
      </c>
      <c r="D162" s="356">
        <v>48.79999999999999</v>
      </c>
      <c r="E162" s="356">
        <v>47.199999999999982</v>
      </c>
      <c r="F162" s="356">
        <v>46.199999999999989</v>
      </c>
      <c r="G162" s="356">
        <v>44.59999999999998</v>
      </c>
      <c r="H162" s="356">
        <v>49.799999999999983</v>
      </c>
      <c r="I162" s="356">
        <v>51.399999999999991</v>
      </c>
      <c r="J162" s="356">
        <v>52.399999999999984</v>
      </c>
      <c r="K162" s="355">
        <v>50.4</v>
      </c>
      <c r="L162" s="355">
        <v>47.8</v>
      </c>
      <c r="M162" s="355">
        <v>26.21444</v>
      </c>
      <c r="N162" s="1"/>
      <c r="O162" s="1"/>
    </row>
    <row r="163" spans="1:15" ht="12.75" customHeight="1">
      <c r="A163" s="30">
        <v>153</v>
      </c>
      <c r="B163" s="384" t="s">
        <v>364</v>
      </c>
      <c r="C163" s="355">
        <v>163.05000000000001</v>
      </c>
      <c r="D163" s="356">
        <v>164.13333333333333</v>
      </c>
      <c r="E163" s="356">
        <v>161.26666666666665</v>
      </c>
      <c r="F163" s="356">
        <v>159.48333333333332</v>
      </c>
      <c r="G163" s="356">
        <v>156.61666666666665</v>
      </c>
      <c r="H163" s="356">
        <v>165.91666666666666</v>
      </c>
      <c r="I163" s="356">
        <v>168.78333333333333</v>
      </c>
      <c r="J163" s="356">
        <v>170.56666666666666</v>
      </c>
      <c r="K163" s="355">
        <v>167</v>
      </c>
      <c r="L163" s="355">
        <v>162.35</v>
      </c>
      <c r="M163" s="355">
        <v>21.050650000000001</v>
      </c>
      <c r="N163" s="1"/>
      <c r="O163" s="1"/>
    </row>
    <row r="164" spans="1:15" ht="12.75" customHeight="1">
      <c r="A164" s="30">
        <v>154</v>
      </c>
      <c r="B164" s="384" t="s">
        <v>379</v>
      </c>
      <c r="C164" s="355">
        <v>203.4</v>
      </c>
      <c r="D164" s="356">
        <v>203.5333333333333</v>
      </c>
      <c r="E164" s="356">
        <v>200.06666666666661</v>
      </c>
      <c r="F164" s="356">
        <v>196.73333333333329</v>
      </c>
      <c r="G164" s="356">
        <v>193.26666666666659</v>
      </c>
      <c r="H164" s="356">
        <v>206.86666666666662</v>
      </c>
      <c r="I164" s="356">
        <v>210.33333333333331</v>
      </c>
      <c r="J164" s="356">
        <v>213.66666666666663</v>
      </c>
      <c r="K164" s="355">
        <v>207</v>
      </c>
      <c r="L164" s="355">
        <v>200.2</v>
      </c>
      <c r="M164" s="355">
        <v>9.0629399999999993</v>
      </c>
      <c r="N164" s="1"/>
      <c r="O164" s="1"/>
    </row>
    <row r="165" spans="1:15" ht="12.75" customHeight="1">
      <c r="A165" s="30">
        <v>155</v>
      </c>
      <c r="B165" s="384" t="s">
        <v>104</v>
      </c>
      <c r="C165" s="355">
        <v>147.4</v>
      </c>
      <c r="D165" s="356">
        <v>147.23333333333335</v>
      </c>
      <c r="E165" s="356">
        <v>145.16666666666669</v>
      </c>
      <c r="F165" s="356">
        <v>142.93333333333334</v>
      </c>
      <c r="G165" s="356">
        <v>140.86666666666667</v>
      </c>
      <c r="H165" s="356">
        <v>149.4666666666667</v>
      </c>
      <c r="I165" s="356">
        <v>151.53333333333336</v>
      </c>
      <c r="J165" s="356">
        <v>153.76666666666671</v>
      </c>
      <c r="K165" s="355">
        <v>149.30000000000001</v>
      </c>
      <c r="L165" s="355">
        <v>145</v>
      </c>
      <c r="M165" s="355">
        <v>160.96878000000001</v>
      </c>
      <c r="N165" s="1"/>
      <c r="O165" s="1"/>
    </row>
    <row r="166" spans="1:15" ht="12.75" customHeight="1">
      <c r="A166" s="30">
        <v>156</v>
      </c>
      <c r="B166" s="384" t="s">
        <v>368</v>
      </c>
      <c r="C166" s="355">
        <v>3230.95</v>
      </c>
      <c r="D166" s="356">
        <v>3233.65</v>
      </c>
      <c r="E166" s="356">
        <v>3192.3</v>
      </c>
      <c r="F166" s="356">
        <v>3153.65</v>
      </c>
      <c r="G166" s="356">
        <v>3112.3</v>
      </c>
      <c r="H166" s="356">
        <v>3272.3</v>
      </c>
      <c r="I166" s="356">
        <v>3313.6499999999996</v>
      </c>
      <c r="J166" s="356">
        <v>3352.3</v>
      </c>
      <c r="K166" s="355">
        <v>3275</v>
      </c>
      <c r="L166" s="355">
        <v>3195</v>
      </c>
      <c r="M166" s="355">
        <v>0.12911</v>
      </c>
      <c r="N166" s="1"/>
      <c r="O166" s="1"/>
    </row>
    <row r="167" spans="1:15" ht="12.75" customHeight="1">
      <c r="A167" s="30">
        <v>157</v>
      </c>
      <c r="B167" s="384" t="s">
        <v>369</v>
      </c>
      <c r="C167" s="355">
        <v>3139.85</v>
      </c>
      <c r="D167" s="356">
        <v>3148.5166666666664</v>
      </c>
      <c r="E167" s="356">
        <v>3107.333333333333</v>
      </c>
      <c r="F167" s="356">
        <v>3074.8166666666666</v>
      </c>
      <c r="G167" s="356">
        <v>3033.6333333333332</v>
      </c>
      <c r="H167" s="356">
        <v>3181.0333333333328</v>
      </c>
      <c r="I167" s="356">
        <v>3222.2166666666662</v>
      </c>
      <c r="J167" s="356">
        <v>3254.7333333333327</v>
      </c>
      <c r="K167" s="355">
        <v>3189.7</v>
      </c>
      <c r="L167" s="355">
        <v>3116</v>
      </c>
      <c r="M167" s="355">
        <v>5.389E-2</v>
      </c>
      <c r="N167" s="1"/>
      <c r="O167" s="1"/>
    </row>
    <row r="168" spans="1:15" ht="12.75" customHeight="1">
      <c r="A168" s="30">
        <v>158</v>
      </c>
      <c r="B168" s="384" t="s">
        <v>375</v>
      </c>
      <c r="C168" s="355">
        <v>318.95</v>
      </c>
      <c r="D168" s="356">
        <v>317.86666666666667</v>
      </c>
      <c r="E168" s="356">
        <v>315.93333333333334</v>
      </c>
      <c r="F168" s="356">
        <v>312.91666666666669</v>
      </c>
      <c r="G168" s="356">
        <v>310.98333333333335</v>
      </c>
      <c r="H168" s="356">
        <v>320.88333333333333</v>
      </c>
      <c r="I168" s="356">
        <v>322.81666666666672</v>
      </c>
      <c r="J168" s="356">
        <v>325.83333333333331</v>
      </c>
      <c r="K168" s="355">
        <v>319.8</v>
      </c>
      <c r="L168" s="355">
        <v>314.85000000000002</v>
      </c>
      <c r="M168" s="355">
        <v>1.34833</v>
      </c>
      <c r="N168" s="1"/>
      <c r="O168" s="1"/>
    </row>
    <row r="169" spans="1:15" ht="12.75" customHeight="1">
      <c r="A169" s="30">
        <v>159</v>
      </c>
      <c r="B169" s="384" t="s">
        <v>370</v>
      </c>
      <c r="C169" s="355">
        <v>139.75</v>
      </c>
      <c r="D169" s="356">
        <v>140.16666666666666</v>
      </c>
      <c r="E169" s="356">
        <v>138.73333333333332</v>
      </c>
      <c r="F169" s="356">
        <v>137.71666666666667</v>
      </c>
      <c r="G169" s="356">
        <v>136.28333333333333</v>
      </c>
      <c r="H169" s="356">
        <v>141.18333333333331</v>
      </c>
      <c r="I169" s="356">
        <v>142.61666666666665</v>
      </c>
      <c r="J169" s="356">
        <v>143.6333333333333</v>
      </c>
      <c r="K169" s="355">
        <v>141.6</v>
      </c>
      <c r="L169" s="355">
        <v>139.15</v>
      </c>
      <c r="M169" s="355">
        <v>2.9577599999999999</v>
      </c>
      <c r="N169" s="1"/>
      <c r="O169" s="1"/>
    </row>
    <row r="170" spans="1:15" ht="12.75" customHeight="1">
      <c r="A170" s="30">
        <v>160</v>
      </c>
      <c r="B170" s="384" t="s">
        <v>371</v>
      </c>
      <c r="C170" s="355">
        <v>5150.25</v>
      </c>
      <c r="D170" s="356">
        <v>5190.1166666666668</v>
      </c>
      <c r="E170" s="356">
        <v>5100.2333333333336</v>
      </c>
      <c r="F170" s="356">
        <v>5050.2166666666672</v>
      </c>
      <c r="G170" s="356">
        <v>4960.3333333333339</v>
      </c>
      <c r="H170" s="356">
        <v>5240.1333333333332</v>
      </c>
      <c r="I170" s="356">
        <v>5330.0166666666664</v>
      </c>
      <c r="J170" s="356">
        <v>5380.0333333333328</v>
      </c>
      <c r="K170" s="355">
        <v>5280</v>
      </c>
      <c r="L170" s="355">
        <v>5140.1000000000004</v>
      </c>
      <c r="M170" s="355">
        <v>0.25224999999999997</v>
      </c>
      <c r="N170" s="1"/>
      <c r="O170" s="1"/>
    </row>
    <row r="171" spans="1:15" ht="12.75" customHeight="1">
      <c r="A171" s="30">
        <v>161</v>
      </c>
      <c r="B171" s="384" t="s">
        <v>258</v>
      </c>
      <c r="C171" s="355">
        <v>3579.5</v>
      </c>
      <c r="D171" s="356">
        <v>3538.7000000000003</v>
      </c>
      <c r="E171" s="356">
        <v>3480.4000000000005</v>
      </c>
      <c r="F171" s="356">
        <v>3381.3</v>
      </c>
      <c r="G171" s="356">
        <v>3323.0000000000005</v>
      </c>
      <c r="H171" s="356">
        <v>3637.8000000000006</v>
      </c>
      <c r="I171" s="356">
        <v>3696.1000000000008</v>
      </c>
      <c r="J171" s="356">
        <v>3795.2000000000007</v>
      </c>
      <c r="K171" s="355">
        <v>3597</v>
      </c>
      <c r="L171" s="355">
        <v>3439.6</v>
      </c>
      <c r="M171" s="355">
        <v>1.4836499999999999</v>
      </c>
      <c r="N171" s="1"/>
      <c r="O171" s="1"/>
    </row>
    <row r="172" spans="1:15" ht="12.75" customHeight="1">
      <c r="A172" s="30">
        <v>162</v>
      </c>
      <c r="B172" s="384" t="s">
        <v>372</v>
      </c>
      <c r="C172" s="355">
        <v>1549.75</v>
      </c>
      <c r="D172" s="356">
        <v>1560.5833333333333</v>
      </c>
      <c r="E172" s="356">
        <v>1531.1666666666665</v>
      </c>
      <c r="F172" s="356">
        <v>1512.5833333333333</v>
      </c>
      <c r="G172" s="356">
        <v>1483.1666666666665</v>
      </c>
      <c r="H172" s="356">
        <v>1579.1666666666665</v>
      </c>
      <c r="I172" s="356">
        <v>1608.583333333333</v>
      </c>
      <c r="J172" s="356">
        <v>1627.1666666666665</v>
      </c>
      <c r="K172" s="355">
        <v>1590</v>
      </c>
      <c r="L172" s="355">
        <v>1542</v>
      </c>
      <c r="M172" s="355">
        <v>0.45363999999999999</v>
      </c>
      <c r="N172" s="1"/>
      <c r="O172" s="1"/>
    </row>
    <row r="173" spans="1:15" ht="12.75" customHeight="1">
      <c r="A173" s="30">
        <v>163</v>
      </c>
      <c r="B173" s="384" t="s">
        <v>105</v>
      </c>
      <c r="C173" s="355">
        <v>495.75</v>
      </c>
      <c r="D173" s="356">
        <v>497.68333333333334</v>
      </c>
      <c r="E173" s="356">
        <v>490.61666666666667</v>
      </c>
      <c r="F173" s="356">
        <v>485.48333333333335</v>
      </c>
      <c r="G173" s="356">
        <v>478.41666666666669</v>
      </c>
      <c r="H173" s="356">
        <v>502.81666666666666</v>
      </c>
      <c r="I173" s="356">
        <v>509.88333333333338</v>
      </c>
      <c r="J173" s="356">
        <v>515.01666666666665</v>
      </c>
      <c r="K173" s="355">
        <v>504.75</v>
      </c>
      <c r="L173" s="355">
        <v>492.55</v>
      </c>
      <c r="M173" s="355">
        <v>3.25299</v>
      </c>
      <c r="N173" s="1"/>
      <c r="O173" s="1"/>
    </row>
    <row r="174" spans="1:15" ht="12.75" customHeight="1">
      <c r="A174" s="30">
        <v>164</v>
      </c>
      <c r="B174" s="384" t="s">
        <v>367</v>
      </c>
      <c r="C174" s="355">
        <v>5049.25</v>
      </c>
      <c r="D174" s="356">
        <v>5095.333333333333</v>
      </c>
      <c r="E174" s="356">
        <v>4970.6666666666661</v>
      </c>
      <c r="F174" s="356">
        <v>4892.083333333333</v>
      </c>
      <c r="G174" s="356">
        <v>4767.4166666666661</v>
      </c>
      <c r="H174" s="356">
        <v>5173.9166666666661</v>
      </c>
      <c r="I174" s="356">
        <v>5298.5833333333321</v>
      </c>
      <c r="J174" s="356">
        <v>5377.1666666666661</v>
      </c>
      <c r="K174" s="355">
        <v>5220</v>
      </c>
      <c r="L174" s="355">
        <v>5016.75</v>
      </c>
      <c r="M174" s="355">
        <v>0.28564000000000001</v>
      </c>
      <c r="N174" s="1"/>
      <c r="O174" s="1"/>
    </row>
    <row r="175" spans="1:15" ht="12.75" customHeight="1">
      <c r="A175" s="30">
        <v>165</v>
      </c>
      <c r="B175" s="384" t="s">
        <v>107</v>
      </c>
      <c r="C175" s="355">
        <v>44.15</v>
      </c>
      <c r="D175" s="356">
        <v>44.033333333333339</v>
      </c>
      <c r="E175" s="356">
        <v>43.566666666666677</v>
      </c>
      <c r="F175" s="356">
        <v>42.983333333333341</v>
      </c>
      <c r="G175" s="356">
        <v>42.51666666666668</v>
      </c>
      <c r="H175" s="356">
        <v>44.616666666666674</v>
      </c>
      <c r="I175" s="356">
        <v>45.083333333333329</v>
      </c>
      <c r="J175" s="356">
        <v>45.666666666666671</v>
      </c>
      <c r="K175" s="355">
        <v>44.5</v>
      </c>
      <c r="L175" s="355">
        <v>43.45</v>
      </c>
      <c r="M175" s="355">
        <v>184.09475</v>
      </c>
      <c r="N175" s="1"/>
      <c r="O175" s="1"/>
    </row>
    <row r="176" spans="1:15" ht="12.75" customHeight="1">
      <c r="A176" s="30">
        <v>166</v>
      </c>
      <c r="B176" s="384" t="s">
        <v>381</v>
      </c>
      <c r="C176" s="355">
        <v>468.85</v>
      </c>
      <c r="D176" s="356">
        <v>467.81666666666666</v>
      </c>
      <c r="E176" s="356">
        <v>463.63333333333333</v>
      </c>
      <c r="F176" s="356">
        <v>458.41666666666669</v>
      </c>
      <c r="G176" s="356">
        <v>454.23333333333335</v>
      </c>
      <c r="H176" s="356">
        <v>473.0333333333333</v>
      </c>
      <c r="I176" s="356">
        <v>477.21666666666658</v>
      </c>
      <c r="J176" s="356">
        <v>482.43333333333328</v>
      </c>
      <c r="K176" s="355">
        <v>472</v>
      </c>
      <c r="L176" s="355">
        <v>462.6</v>
      </c>
      <c r="M176" s="355">
        <v>7.2313400000000003</v>
      </c>
      <c r="N176" s="1"/>
      <c r="O176" s="1"/>
    </row>
    <row r="177" spans="1:15" ht="12.75" customHeight="1">
      <c r="A177" s="30">
        <v>167</v>
      </c>
      <c r="B177" s="384" t="s">
        <v>373</v>
      </c>
      <c r="C177" s="355">
        <v>1142.3</v>
      </c>
      <c r="D177" s="356">
        <v>1157.4333333333334</v>
      </c>
      <c r="E177" s="356">
        <v>1119.8666666666668</v>
      </c>
      <c r="F177" s="356">
        <v>1097.4333333333334</v>
      </c>
      <c r="G177" s="356">
        <v>1059.8666666666668</v>
      </c>
      <c r="H177" s="356">
        <v>1179.8666666666668</v>
      </c>
      <c r="I177" s="356">
        <v>1217.4333333333334</v>
      </c>
      <c r="J177" s="356">
        <v>1239.8666666666668</v>
      </c>
      <c r="K177" s="355">
        <v>1195</v>
      </c>
      <c r="L177" s="355">
        <v>1135</v>
      </c>
      <c r="M177" s="355">
        <v>0.48080000000000001</v>
      </c>
      <c r="N177" s="1"/>
      <c r="O177" s="1"/>
    </row>
    <row r="178" spans="1:15" ht="12.75" customHeight="1">
      <c r="A178" s="30">
        <v>168</v>
      </c>
      <c r="B178" s="384" t="s">
        <v>259</v>
      </c>
      <c r="C178" s="355">
        <v>527.29999999999995</v>
      </c>
      <c r="D178" s="356">
        <v>526.2833333333333</v>
      </c>
      <c r="E178" s="356">
        <v>522.56666666666661</v>
      </c>
      <c r="F178" s="356">
        <v>517.83333333333326</v>
      </c>
      <c r="G178" s="356">
        <v>514.11666666666656</v>
      </c>
      <c r="H178" s="356">
        <v>531.01666666666665</v>
      </c>
      <c r="I178" s="356">
        <v>534.73333333333335</v>
      </c>
      <c r="J178" s="356">
        <v>539.4666666666667</v>
      </c>
      <c r="K178" s="355">
        <v>530</v>
      </c>
      <c r="L178" s="355">
        <v>521.54999999999995</v>
      </c>
      <c r="M178" s="355">
        <v>0.69276000000000004</v>
      </c>
      <c r="N178" s="1"/>
      <c r="O178" s="1"/>
    </row>
    <row r="179" spans="1:15" ht="12.75" customHeight="1">
      <c r="A179" s="30">
        <v>169</v>
      </c>
      <c r="B179" s="384" t="s">
        <v>108</v>
      </c>
      <c r="C179" s="355">
        <v>923.3</v>
      </c>
      <c r="D179" s="356">
        <v>919.30000000000007</v>
      </c>
      <c r="E179" s="356">
        <v>909.10000000000014</v>
      </c>
      <c r="F179" s="356">
        <v>894.90000000000009</v>
      </c>
      <c r="G179" s="356">
        <v>884.70000000000016</v>
      </c>
      <c r="H179" s="356">
        <v>933.50000000000011</v>
      </c>
      <c r="I179" s="356">
        <v>943.70000000000016</v>
      </c>
      <c r="J179" s="356">
        <v>957.90000000000009</v>
      </c>
      <c r="K179" s="355">
        <v>929.5</v>
      </c>
      <c r="L179" s="355">
        <v>905.1</v>
      </c>
      <c r="M179" s="355">
        <v>8.8488600000000002</v>
      </c>
      <c r="N179" s="1"/>
      <c r="O179" s="1"/>
    </row>
    <row r="180" spans="1:15" ht="12.75" customHeight="1">
      <c r="A180" s="30">
        <v>170</v>
      </c>
      <c r="B180" s="384" t="s">
        <v>260</v>
      </c>
      <c r="C180" s="355">
        <v>608.25</v>
      </c>
      <c r="D180" s="356">
        <v>611.36666666666667</v>
      </c>
      <c r="E180" s="356">
        <v>603.0333333333333</v>
      </c>
      <c r="F180" s="356">
        <v>597.81666666666661</v>
      </c>
      <c r="G180" s="356">
        <v>589.48333333333323</v>
      </c>
      <c r="H180" s="356">
        <v>616.58333333333337</v>
      </c>
      <c r="I180" s="356">
        <v>624.91666666666663</v>
      </c>
      <c r="J180" s="356">
        <v>630.13333333333344</v>
      </c>
      <c r="K180" s="355">
        <v>619.70000000000005</v>
      </c>
      <c r="L180" s="355">
        <v>606.15</v>
      </c>
      <c r="M180" s="355">
        <v>0.46495999999999998</v>
      </c>
      <c r="N180" s="1"/>
      <c r="O180" s="1"/>
    </row>
    <row r="181" spans="1:15" ht="12.75" customHeight="1">
      <c r="A181" s="30">
        <v>171</v>
      </c>
      <c r="B181" s="384" t="s">
        <v>109</v>
      </c>
      <c r="C181" s="355">
        <v>1667.85</v>
      </c>
      <c r="D181" s="356">
        <v>1703.8500000000001</v>
      </c>
      <c r="E181" s="356">
        <v>1615.7000000000003</v>
      </c>
      <c r="F181" s="356">
        <v>1563.5500000000002</v>
      </c>
      <c r="G181" s="356">
        <v>1475.4000000000003</v>
      </c>
      <c r="H181" s="356">
        <v>1756.0000000000002</v>
      </c>
      <c r="I181" s="356">
        <v>1844.1500000000003</v>
      </c>
      <c r="J181" s="356">
        <v>1896.3000000000002</v>
      </c>
      <c r="K181" s="355">
        <v>1792</v>
      </c>
      <c r="L181" s="355">
        <v>1651.7</v>
      </c>
      <c r="M181" s="355">
        <v>30.444559999999999</v>
      </c>
      <c r="N181" s="1"/>
      <c r="O181" s="1"/>
    </row>
    <row r="182" spans="1:15" ht="12.75" customHeight="1">
      <c r="A182" s="30">
        <v>172</v>
      </c>
      <c r="B182" s="384" t="s">
        <v>382</v>
      </c>
      <c r="C182" s="355">
        <v>98.35</v>
      </c>
      <c r="D182" s="356">
        <v>98.383333333333326</v>
      </c>
      <c r="E182" s="356">
        <v>97.266666666666652</v>
      </c>
      <c r="F182" s="356">
        <v>96.183333333333323</v>
      </c>
      <c r="G182" s="356">
        <v>95.066666666666649</v>
      </c>
      <c r="H182" s="356">
        <v>99.466666666666654</v>
      </c>
      <c r="I182" s="356">
        <v>100.58333333333333</v>
      </c>
      <c r="J182" s="356">
        <v>101.66666666666666</v>
      </c>
      <c r="K182" s="355">
        <v>99.5</v>
      </c>
      <c r="L182" s="355">
        <v>97.3</v>
      </c>
      <c r="M182" s="355">
        <v>21.209250000000001</v>
      </c>
      <c r="N182" s="1"/>
      <c r="O182" s="1"/>
    </row>
    <row r="183" spans="1:15" ht="12.75" customHeight="1">
      <c r="A183" s="30">
        <v>173</v>
      </c>
      <c r="B183" s="384" t="s">
        <v>110</v>
      </c>
      <c r="C183" s="355">
        <v>324.5</v>
      </c>
      <c r="D183" s="356">
        <v>324.28333333333336</v>
      </c>
      <c r="E183" s="356">
        <v>321.56666666666672</v>
      </c>
      <c r="F183" s="356">
        <v>318.63333333333338</v>
      </c>
      <c r="G183" s="356">
        <v>315.91666666666674</v>
      </c>
      <c r="H183" s="356">
        <v>327.2166666666667</v>
      </c>
      <c r="I183" s="356">
        <v>329.93333333333328</v>
      </c>
      <c r="J183" s="356">
        <v>332.86666666666667</v>
      </c>
      <c r="K183" s="355">
        <v>327</v>
      </c>
      <c r="L183" s="355">
        <v>321.35000000000002</v>
      </c>
      <c r="M183" s="355">
        <v>13.914809999999999</v>
      </c>
      <c r="N183" s="1"/>
      <c r="O183" s="1"/>
    </row>
    <row r="184" spans="1:15" ht="12.75" customHeight="1">
      <c r="A184" s="30">
        <v>174</v>
      </c>
      <c r="B184" s="384" t="s">
        <v>374</v>
      </c>
      <c r="C184" s="355">
        <v>535.75</v>
      </c>
      <c r="D184" s="356">
        <v>537.65</v>
      </c>
      <c r="E184" s="356">
        <v>530.29999999999995</v>
      </c>
      <c r="F184" s="356">
        <v>524.85</v>
      </c>
      <c r="G184" s="356">
        <v>517.5</v>
      </c>
      <c r="H184" s="356">
        <v>543.09999999999991</v>
      </c>
      <c r="I184" s="356">
        <v>550.45000000000005</v>
      </c>
      <c r="J184" s="356">
        <v>555.89999999999986</v>
      </c>
      <c r="K184" s="355">
        <v>545</v>
      </c>
      <c r="L184" s="355">
        <v>532.20000000000005</v>
      </c>
      <c r="M184" s="355">
        <v>7.9877799999999999</v>
      </c>
      <c r="N184" s="1"/>
      <c r="O184" s="1"/>
    </row>
    <row r="185" spans="1:15" ht="12.75" customHeight="1">
      <c r="A185" s="30">
        <v>175</v>
      </c>
      <c r="B185" s="384" t="s">
        <v>111</v>
      </c>
      <c r="C185" s="355">
        <v>1732.7</v>
      </c>
      <c r="D185" s="356">
        <v>1746.8999999999999</v>
      </c>
      <c r="E185" s="356">
        <v>1707.7999999999997</v>
      </c>
      <c r="F185" s="356">
        <v>1682.8999999999999</v>
      </c>
      <c r="G185" s="356">
        <v>1643.7999999999997</v>
      </c>
      <c r="H185" s="356">
        <v>1771.7999999999997</v>
      </c>
      <c r="I185" s="356">
        <v>1810.8999999999996</v>
      </c>
      <c r="J185" s="356">
        <v>1835.7999999999997</v>
      </c>
      <c r="K185" s="355">
        <v>1786</v>
      </c>
      <c r="L185" s="355">
        <v>1722</v>
      </c>
      <c r="M185" s="355">
        <v>4.8043399999999998</v>
      </c>
      <c r="N185" s="1"/>
      <c r="O185" s="1"/>
    </row>
    <row r="186" spans="1:15" ht="12.75" customHeight="1">
      <c r="A186" s="30">
        <v>176</v>
      </c>
      <c r="B186" s="384" t="s">
        <v>376</v>
      </c>
      <c r="C186" s="355">
        <v>221.55</v>
      </c>
      <c r="D186" s="356">
        <v>220.13333333333335</v>
      </c>
      <c r="E186" s="356">
        <v>214.1166666666667</v>
      </c>
      <c r="F186" s="356">
        <v>206.68333333333334</v>
      </c>
      <c r="G186" s="356">
        <v>200.66666666666669</v>
      </c>
      <c r="H186" s="356">
        <v>227.56666666666672</v>
      </c>
      <c r="I186" s="356">
        <v>233.58333333333337</v>
      </c>
      <c r="J186" s="356">
        <v>241.01666666666674</v>
      </c>
      <c r="K186" s="355">
        <v>226.15</v>
      </c>
      <c r="L186" s="355">
        <v>212.7</v>
      </c>
      <c r="M186" s="355">
        <v>45.646740000000001</v>
      </c>
      <c r="N186" s="1"/>
      <c r="O186" s="1"/>
    </row>
    <row r="187" spans="1:15" ht="12.75" customHeight="1">
      <c r="A187" s="30">
        <v>177</v>
      </c>
      <c r="B187" s="384" t="s">
        <v>377</v>
      </c>
      <c r="C187" s="355">
        <v>1924.4</v>
      </c>
      <c r="D187" s="356">
        <v>1929.8</v>
      </c>
      <c r="E187" s="356">
        <v>1909.6</v>
      </c>
      <c r="F187" s="356">
        <v>1894.8</v>
      </c>
      <c r="G187" s="356">
        <v>1874.6</v>
      </c>
      <c r="H187" s="356">
        <v>1944.6</v>
      </c>
      <c r="I187" s="356">
        <v>1964.8000000000002</v>
      </c>
      <c r="J187" s="356">
        <v>1979.6</v>
      </c>
      <c r="K187" s="355">
        <v>1950</v>
      </c>
      <c r="L187" s="355">
        <v>1915</v>
      </c>
      <c r="M187" s="355">
        <v>0.27091999999999999</v>
      </c>
      <c r="N187" s="1"/>
      <c r="O187" s="1"/>
    </row>
    <row r="188" spans="1:15" ht="12.75" customHeight="1">
      <c r="A188" s="30">
        <v>178</v>
      </c>
      <c r="B188" s="384" t="s">
        <v>383</v>
      </c>
      <c r="C188" s="355">
        <v>128</v>
      </c>
      <c r="D188" s="356">
        <v>128.13333333333333</v>
      </c>
      <c r="E188" s="356">
        <v>126.96666666666664</v>
      </c>
      <c r="F188" s="356">
        <v>125.93333333333331</v>
      </c>
      <c r="G188" s="356">
        <v>124.76666666666662</v>
      </c>
      <c r="H188" s="356">
        <v>129.16666666666666</v>
      </c>
      <c r="I188" s="356">
        <v>130.33333333333334</v>
      </c>
      <c r="J188" s="356">
        <v>131.36666666666667</v>
      </c>
      <c r="K188" s="355">
        <v>129.30000000000001</v>
      </c>
      <c r="L188" s="355">
        <v>127.1</v>
      </c>
      <c r="M188" s="355">
        <v>9.0308299999999999</v>
      </c>
      <c r="N188" s="1"/>
      <c r="O188" s="1"/>
    </row>
    <row r="189" spans="1:15" ht="12.75" customHeight="1">
      <c r="A189" s="30">
        <v>179</v>
      </c>
      <c r="B189" s="384" t="s">
        <v>261</v>
      </c>
      <c r="C189" s="355">
        <v>317.7</v>
      </c>
      <c r="D189" s="356">
        <v>320.25</v>
      </c>
      <c r="E189" s="356">
        <v>312.5</v>
      </c>
      <c r="F189" s="356">
        <v>307.3</v>
      </c>
      <c r="G189" s="356">
        <v>299.55</v>
      </c>
      <c r="H189" s="356">
        <v>325.45</v>
      </c>
      <c r="I189" s="356">
        <v>333.2</v>
      </c>
      <c r="J189" s="356">
        <v>338.4</v>
      </c>
      <c r="K189" s="355">
        <v>328</v>
      </c>
      <c r="L189" s="355">
        <v>315.05</v>
      </c>
      <c r="M189" s="355">
        <v>32.359789999999997</v>
      </c>
      <c r="N189" s="1"/>
      <c r="O189" s="1"/>
    </row>
    <row r="190" spans="1:15" ht="12.75" customHeight="1">
      <c r="A190" s="30">
        <v>180</v>
      </c>
      <c r="B190" s="384" t="s">
        <v>378</v>
      </c>
      <c r="C190" s="355">
        <v>741.2</v>
      </c>
      <c r="D190" s="356">
        <v>741.04999999999984</v>
      </c>
      <c r="E190" s="356">
        <v>722.1999999999997</v>
      </c>
      <c r="F190" s="356">
        <v>703.19999999999982</v>
      </c>
      <c r="G190" s="356">
        <v>684.34999999999968</v>
      </c>
      <c r="H190" s="356">
        <v>760.04999999999973</v>
      </c>
      <c r="I190" s="356">
        <v>778.89999999999986</v>
      </c>
      <c r="J190" s="356">
        <v>797.89999999999975</v>
      </c>
      <c r="K190" s="355">
        <v>759.9</v>
      </c>
      <c r="L190" s="355">
        <v>722.05</v>
      </c>
      <c r="M190" s="355">
        <v>9.1150199999999995</v>
      </c>
      <c r="N190" s="1"/>
      <c r="O190" s="1"/>
    </row>
    <row r="191" spans="1:15" ht="12.75" customHeight="1">
      <c r="A191" s="30">
        <v>181</v>
      </c>
      <c r="B191" s="384" t="s">
        <v>112</v>
      </c>
      <c r="C191" s="355">
        <v>678.6</v>
      </c>
      <c r="D191" s="356">
        <v>684.20000000000016</v>
      </c>
      <c r="E191" s="356">
        <v>669.70000000000027</v>
      </c>
      <c r="F191" s="356">
        <v>660.80000000000007</v>
      </c>
      <c r="G191" s="356">
        <v>646.30000000000018</v>
      </c>
      <c r="H191" s="356">
        <v>693.10000000000036</v>
      </c>
      <c r="I191" s="356">
        <v>707.60000000000014</v>
      </c>
      <c r="J191" s="356">
        <v>716.50000000000045</v>
      </c>
      <c r="K191" s="355">
        <v>698.7</v>
      </c>
      <c r="L191" s="355">
        <v>675.3</v>
      </c>
      <c r="M191" s="355">
        <v>6.3179699999999999</v>
      </c>
      <c r="N191" s="1"/>
      <c r="O191" s="1"/>
    </row>
    <row r="192" spans="1:15" ht="12.75" customHeight="1">
      <c r="A192" s="30">
        <v>182</v>
      </c>
      <c r="B192" s="384" t="s">
        <v>262</v>
      </c>
      <c r="C192" s="355">
        <v>1416.65</v>
      </c>
      <c r="D192" s="356">
        <v>1425.8833333333332</v>
      </c>
      <c r="E192" s="356">
        <v>1397.7666666666664</v>
      </c>
      <c r="F192" s="356">
        <v>1378.8833333333332</v>
      </c>
      <c r="G192" s="356">
        <v>1350.7666666666664</v>
      </c>
      <c r="H192" s="356">
        <v>1444.7666666666664</v>
      </c>
      <c r="I192" s="356">
        <v>1472.8833333333332</v>
      </c>
      <c r="J192" s="356">
        <v>1491.7666666666664</v>
      </c>
      <c r="K192" s="355">
        <v>1454</v>
      </c>
      <c r="L192" s="355">
        <v>1407</v>
      </c>
      <c r="M192" s="355">
        <v>7.41303</v>
      </c>
      <c r="N192" s="1"/>
      <c r="O192" s="1"/>
    </row>
    <row r="193" spans="1:15" ht="12.75" customHeight="1">
      <c r="A193" s="30">
        <v>183</v>
      </c>
      <c r="B193" s="384" t="s">
        <v>387</v>
      </c>
      <c r="C193" s="355">
        <v>1159.4000000000001</v>
      </c>
      <c r="D193" s="356">
        <v>1168.0666666666666</v>
      </c>
      <c r="E193" s="356">
        <v>1141.3333333333333</v>
      </c>
      <c r="F193" s="356">
        <v>1123.2666666666667</v>
      </c>
      <c r="G193" s="356">
        <v>1096.5333333333333</v>
      </c>
      <c r="H193" s="356">
        <v>1186.1333333333332</v>
      </c>
      <c r="I193" s="356">
        <v>1212.8666666666668</v>
      </c>
      <c r="J193" s="356">
        <v>1230.9333333333332</v>
      </c>
      <c r="K193" s="355">
        <v>1194.8</v>
      </c>
      <c r="L193" s="355">
        <v>1150</v>
      </c>
      <c r="M193" s="355">
        <v>1.87294</v>
      </c>
      <c r="N193" s="1"/>
      <c r="O193" s="1"/>
    </row>
    <row r="194" spans="1:15" ht="12.75" customHeight="1">
      <c r="A194" s="30">
        <v>184</v>
      </c>
      <c r="B194" s="384" t="s">
        <v>836</v>
      </c>
      <c r="C194" s="355">
        <v>22.6</v>
      </c>
      <c r="D194" s="356">
        <v>22.333333333333332</v>
      </c>
      <c r="E194" s="356">
        <v>21.666666666666664</v>
      </c>
      <c r="F194" s="356">
        <v>20.733333333333331</v>
      </c>
      <c r="G194" s="356">
        <v>20.066666666666663</v>
      </c>
      <c r="H194" s="356">
        <v>23.266666666666666</v>
      </c>
      <c r="I194" s="356">
        <v>23.93333333333333</v>
      </c>
      <c r="J194" s="356">
        <v>24.866666666666667</v>
      </c>
      <c r="K194" s="355">
        <v>23</v>
      </c>
      <c r="L194" s="355">
        <v>21.4</v>
      </c>
      <c r="M194" s="355">
        <v>164.03674000000001</v>
      </c>
      <c r="N194" s="1"/>
      <c r="O194" s="1"/>
    </row>
    <row r="195" spans="1:15" ht="12.75" customHeight="1">
      <c r="A195" s="30">
        <v>185</v>
      </c>
      <c r="B195" s="384" t="s">
        <v>388</v>
      </c>
      <c r="C195" s="355">
        <v>1114.6500000000001</v>
      </c>
      <c r="D195" s="356">
        <v>1121.3</v>
      </c>
      <c r="E195" s="356">
        <v>1095.5999999999999</v>
      </c>
      <c r="F195" s="356">
        <v>1076.55</v>
      </c>
      <c r="G195" s="356">
        <v>1050.8499999999999</v>
      </c>
      <c r="H195" s="356">
        <v>1140.3499999999999</v>
      </c>
      <c r="I195" s="356">
        <v>1166.0500000000002</v>
      </c>
      <c r="J195" s="356">
        <v>1185.0999999999999</v>
      </c>
      <c r="K195" s="355">
        <v>1147</v>
      </c>
      <c r="L195" s="355">
        <v>1102.25</v>
      </c>
      <c r="M195" s="355">
        <v>0.46887000000000001</v>
      </c>
      <c r="N195" s="1"/>
      <c r="O195" s="1"/>
    </row>
    <row r="196" spans="1:15" ht="12.75" customHeight="1">
      <c r="A196" s="30">
        <v>186</v>
      </c>
      <c r="B196" s="384" t="s">
        <v>113</v>
      </c>
      <c r="C196" s="355">
        <v>1206.6500000000001</v>
      </c>
      <c r="D196" s="356">
        <v>1207.5</v>
      </c>
      <c r="E196" s="356">
        <v>1196.2</v>
      </c>
      <c r="F196" s="356">
        <v>1185.75</v>
      </c>
      <c r="G196" s="356">
        <v>1174.45</v>
      </c>
      <c r="H196" s="356">
        <v>1217.95</v>
      </c>
      <c r="I196" s="356">
        <v>1229.2500000000002</v>
      </c>
      <c r="J196" s="356">
        <v>1239.7</v>
      </c>
      <c r="K196" s="355">
        <v>1218.8</v>
      </c>
      <c r="L196" s="355">
        <v>1197.05</v>
      </c>
      <c r="M196" s="355">
        <v>8.0913799999999991</v>
      </c>
      <c r="N196" s="1"/>
      <c r="O196" s="1"/>
    </row>
    <row r="197" spans="1:15" ht="12.75" customHeight="1">
      <c r="A197" s="30">
        <v>187</v>
      </c>
      <c r="B197" s="384" t="s">
        <v>114</v>
      </c>
      <c r="C197" s="355">
        <v>1156.75</v>
      </c>
      <c r="D197" s="356">
        <v>1159.5333333333333</v>
      </c>
      <c r="E197" s="356">
        <v>1148.2166666666667</v>
      </c>
      <c r="F197" s="356">
        <v>1139.6833333333334</v>
      </c>
      <c r="G197" s="356">
        <v>1128.3666666666668</v>
      </c>
      <c r="H197" s="356">
        <v>1168.0666666666666</v>
      </c>
      <c r="I197" s="356">
        <v>1179.3833333333332</v>
      </c>
      <c r="J197" s="356">
        <v>1187.9166666666665</v>
      </c>
      <c r="K197" s="355">
        <v>1170.8499999999999</v>
      </c>
      <c r="L197" s="355">
        <v>1151</v>
      </c>
      <c r="M197" s="355">
        <v>41.697940000000003</v>
      </c>
      <c r="N197" s="1"/>
      <c r="O197" s="1"/>
    </row>
    <row r="198" spans="1:15" ht="12.75" customHeight="1">
      <c r="A198" s="30">
        <v>188</v>
      </c>
      <c r="B198" s="384" t="s">
        <v>115</v>
      </c>
      <c r="C198" s="355">
        <v>2527.8000000000002</v>
      </c>
      <c r="D198" s="356">
        <v>2555.9333333333334</v>
      </c>
      <c r="E198" s="356">
        <v>2491.8666666666668</v>
      </c>
      <c r="F198" s="356">
        <v>2455.9333333333334</v>
      </c>
      <c r="G198" s="356">
        <v>2391.8666666666668</v>
      </c>
      <c r="H198" s="356">
        <v>2591.8666666666668</v>
      </c>
      <c r="I198" s="356">
        <v>2655.9333333333334</v>
      </c>
      <c r="J198" s="356">
        <v>2691.8666666666668</v>
      </c>
      <c r="K198" s="355">
        <v>2620</v>
      </c>
      <c r="L198" s="355">
        <v>2520</v>
      </c>
      <c r="M198" s="355">
        <v>46.470889999999997</v>
      </c>
      <c r="N198" s="1"/>
      <c r="O198" s="1"/>
    </row>
    <row r="199" spans="1:15" ht="12.75" customHeight="1">
      <c r="A199" s="30">
        <v>189</v>
      </c>
      <c r="B199" s="384" t="s">
        <v>116</v>
      </c>
      <c r="C199" s="355">
        <v>2308.75</v>
      </c>
      <c r="D199" s="356">
        <v>2307.6</v>
      </c>
      <c r="E199" s="356">
        <v>2282.1499999999996</v>
      </c>
      <c r="F199" s="356">
        <v>2255.5499999999997</v>
      </c>
      <c r="G199" s="356">
        <v>2230.0999999999995</v>
      </c>
      <c r="H199" s="356">
        <v>2334.1999999999998</v>
      </c>
      <c r="I199" s="356">
        <v>2359.6499999999996</v>
      </c>
      <c r="J199" s="356">
        <v>2386.25</v>
      </c>
      <c r="K199" s="355">
        <v>2333.0500000000002</v>
      </c>
      <c r="L199" s="355">
        <v>2281</v>
      </c>
      <c r="M199" s="355">
        <v>3.5432299999999999</v>
      </c>
      <c r="N199" s="1"/>
      <c r="O199" s="1"/>
    </row>
    <row r="200" spans="1:15" ht="12.75" customHeight="1">
      <c r="A200" s="30">
        <v>190</v>
      </c>
      <c r="B200" s="384" t="s">
        <v>117</v>
      </c>
      <c r="C200" s="355">
        <v>1515.35</v>
      </c>
      <c r="D200" s="356">
        <v>1521.4333333333334</v>
      </c>
      <c r="E200" s="356">
        <v>1502.9166666666667</v>
      </c>
      <c r="F200" s="356">
        <v>1490.4833333333333</v>
      </c>
      <c r="G200" s="356">
        <v>1471.9666666666667</v>
      </c>
      <c r="H200" s="356">
        <v>1533.8666666666668</v>
      </c>
      <c r="I200" s="356">
        <v>1552.3833333333332</v>
      </c>
      <c r="J200" s="356">
        <v>1564.8166666666668</v>
      </c>
      <c r="K200" s="355">
        <v>1539.95</v>
      </c>
      <c r="L200" s="355">
        <v>1509</v>
      </c>
      <c r="M200" s="355">
        <v>52.823810000000002</v>
      </c>
      <c r="N200" s="1"/>
      <c r="O200" s="1"/>
    </row>
    <row r="201" spans="1:15" ht="12.75" customHeight="1">
      <c r="A201" s="30">
        <v>191</v>
      </c>
      <c r="B201" s="384" t="s">
        <v>118</v>
      </c>
      <c r="C201" s="355">
        <v>634.4</v>
      </c>
      <c r="D201" s="356">
        <v>637.58333333333326</v>
      </c>
      <c r="E201" s="356">
        <v>627.86666666666656</v>
      </c>
      <c r="F201" s="356">
        <v>621.33333333333326</v>
      </c>
      <c r="G201" s="356">
        <v>611.61666666666656</v>
      </c>
      <c r="H201" s="356">
        <v>644.11666666666656</v>
      </c>
      <c r="I201" s="356">
        <v>653.83333333333326</v>
      </c>
      <c r="J201" s="356">
        <v>660.36666666666656</v>
      </c>
      <c r="K201" s="355">
        <v>647.29999999999995</v>
      </c>
      <c r="L201" s="355">
        <v>631.04999999999995</v>
      </c>
      <c r="M201" s="355">
        <v>20.769300000000001</v>
      </c>
      <c r="N201" s="1"/>
      <c r="O201" s="1"/>
    </row>
    <row r="202" spans="1:15" ht="12.75" customHeight="1">
      <c r="A202" s="30">
        <v>192</v>
      </c>
      <c r="B202" s="384" t="s">
        <v>385</v>
      </c>
      <c r="C202" s="355">
        <v>1556.4</v>
      </c>
      <c r="D202" s="356">
        <v>1560.3999999999999</v>
      </c>
      <c r="E202" s="356">
        <v>1542.7999999999997</v>
      </c>
      <c r="F202" s="356">
        <v>1529.1999999999998</v>
      </c>
      <c r="G202" s="356">
        <v>1511.5999999999997</v>
      </c>
      <c r="H202" s="356">
        <v>1573.9999999999998</v>
      </c>
      <c r="I202" s="356">
        <v>1591.5999999999997</v>
      </c>
      <c r="J202" s="356">
        <v>1605.1999999999998</v>
      </c>
      <c r="K202" s="355">
        <v>1578</v>
      </c>
      <c r="L202" s="355">
        <v>1546.8</v>
      </c>
      <c r="M202" s="355">
        <v>2.1943299999999999</v>
      </c>
      <c r="N202" s="1"/>
      <c r="O202" s="1"/>
    </row>
    <row r="203" spans="1:15" ht="12.75" customHeight="1">
      <c r="A203" s="30">
        <v>193</v>
      </c>
      <c r="B203" s="384" t="s">
        <v>389</v>
      </c>
      <c r="C203" s="355">
        <v>227.5</v>
      </c>
      <c r="D203" s="356">
        <v>229.25</v>
      </c>
      <c r="E203" s="356">
        <v>224.85</v>
      </c>
      <c r="F203" s="356">
        <v>222.2</v>
      </c>
      <c r="G203" s="356">
        <v>217.79999999999998</v>
      </c>
      <c r="H203" s="356">
        <v>231.9</v>
      </c>
      <c r="I203" s="356">
        <v>236.29999999999998</v>
      </c>
      <c r="J203" s="356">
        <v>238.95000000000002</v>
      </c>
      <c r="K203" s="355">
        <v>233.65</v>
      </c>
      <c r="L203" s="355">
        <v>226.6</v>
      </c>
      <c r="M203" s="355">
        <v>0.77759</v>
      </c>
      <c r="N203" s="1"/>
      <c r="O203" s="1"/>
    </row>
    <row r="204" spans="1:15" ht="12.75" customHeight="1">
      <c r="A204" s="30">
        <v>194</v>
      </c>
      <c r="B204" s="384" t="s">
        <v>390</v>
      </c>
      <c r="C204" s="355">
        <v>135.5</v>
      </c>
      <c r="D204" s="356">
        <v>136.26666666666665</v>
      </c>
      <c r="E204" s="356">
        <v>133.83333333333331</v>
      </c>
      <c r="F204" s="356">
        <v>132.16666666666666</v>
      </c>
      <c r="G204" s="356">
        <v>129.73333333333332</v>
      </c>
      <c r="H204" s="356">
        <v>137.93333333333331</v>
      </c>
      <c r="I204" s="356">
        <v>140.36666666666665</v>
      </c>
      <c r="J204" s="356">
        <v>142.0333333333333</v>
      </c>
      <c r="K204" s="355">
        <v>138.69999999999999</v>
      </c>
      <c r="L204" s="355">
        <v>134.6</v>
      </c>
      <c r="M204" s="355">
        <v>9.51295</v>
      </c>
      <c r="N204" s="1"/>
      <c r="O204" s="1"/>
    </row>
    <row r="205" spans="1:15" ht="12.75" customHeight="1">
      <c r="A205" s="30">
        <v>195</v>
      </c>
      <c r="B205" s="384" t="s">
        <v>119</v>
      </c>
      <c r="C205" s="355">
        <v>2781.5</v>
      </c>
      <c r="D205" s="356">
        <v>2761.15</v>
      </c>
      <c r="E205" s="356">
        <v>2704.3500000000004</v>
      </c>
      <c r="F205" s="356">
        <v>2627.2000000000003</v>
      </c>
      <c r="G205" s="356">
        <v>2570.4000000000005</v>
      </c>
      <c r="H205" s="356">
        <v>2838.3</v>
      </c>
      <c r="I205" s="356">
        <v>2895.1000000000004</v>
      </c>
      <c r="J205" s="356">
        <v>2972.25</v>
      </c>
      <c r="K205" s="355">
        <v>2817.95</v>
      </c>
      <c r="L205" s="355">
        <v>2684</v>
      </c>
      <c r="M205" s="355">
        <v>14.36881</v>
      </c>
      <c r="N205" s="1"/>
      <c r="O205" s="1"/>
    </row>
    <row r="206" spans="1:15" ht="12.75" customHeight="1">
      <c r="A206" s="30">
        <v>196</v>
      </c>
      <c r="B206" s="384" t="s">
        <v>386</v>
      </c>
      <c r="C206" s="355">
        <v>82.5</v>
      </c>
      <c r="D206" s="356">
        <v>82.966666666666654</v>
      </c>
      <c r="E206" s="356">
        <v>81.733333333333306</v>
      </c>
      <c r="F206" s="356">
        <v>80.966666666666654</v>
      </c>
      <c r="G206" s="356">
        <v>79.733333333333306</v>
      </c>
      <c r="H206" s="356">
        <v>83.733333333333306</v>
      </c>
      <c r="I206" s="356">
        <v>84.966666666666654</v>
      </c>
      <c r="J206" s="356">
        <v>85.733333333333306</v>
      </c>
      <c r="K206" s="355">
        <v>84.2</v>
      </c>
      <c r="L206" s="355">
        <v>82.2</v>
      </c>
      <c r="M206" s="355">
        <v>72.579369999999997</v>
      </c>
      <c r="N206" s="1"/>
      <c r="O206" s="1"/>
    </row>
    <row r="207" spans="1:15" ht="12.75" customHeight="1">
      <c r="A207" s="30">
        <v>197</v>
      </c>
      <c r="B207" s="384" t="s">
        <v>837</v>
      </c>
      <c r="C207" s="355">
        <v>2561.25</v>
      </c>
      <c r="D207" s="356">
        <v>2575.8666666666668</v>
      </c>
      <c r="E207" s="356">
        <v>2541.7333333333336</v>
      </c>
      <c r="F207" s="356">
        <v>2522.2166666666667</v>
      </c>
      <c r="G207" s="356">
        <v>2488.0833333333335</v>
      </c>
      <c r="H207" s="356">
        <v>2595.3833333333337</v>
      </c>
      <c r="I207" s="356">
        <v>2629.5166666666669</v>
      </c>
      <c r="J207" s="356">
        <v>2649.0333333333338</v>
      </c>
      <c r="K207" s="355">
        <v>2610</v>
      </c>
      <c r="L207" s="355">
        <v>2556.35</v>
      </c>
      <c r="M207" s="355">
        <v>0.3715</v>
      </c>
      <c r="N207" s="1"/>
      <c r="O207" s="1"/>
    </row>
    <row r="208" spans="1:15" ht="12.75" customHeight="1">
      <c r="A208" s="30">
        <v>198</v>
      </c>
      <c r="B208" s="384" t="s">
        <v>825</v>
      </c>
      <c r="C208" s="355">
        <v>415.25</v>
      </c>
      <c r="D208" s="356">
        <v>418.4666666666667</v>
      </c>
      <c r="E208" s="356">
        <v>410.78333333333342</v>
      </c>
      <c r="F208" s="356">
        <v>406.31666666666672</v>
      </c>
      <c r="G208" s="356">
        <v>398.63333333333344</v>
      </c>
      <c r="H208" s="356">
        <v>422.93333333333339</v>
      </c>
      <c r="I208" s="356">
        <v>430.61666666666667</v>
      </c>
      <c r="J208" s="356">
        <v>435.08333333333337</v>
      </c>
      <c r="K208" s="355">
        <v>426.15</v>
      </c>
      <c r="L208" s="355">
        <v>414</v>
      </c>
      <c r="M208" s="355">
        <v>1.2656799999999999</v>
      </c>
      <c r="N208" s="1"/>
      <c r="O208" s="1"/>
    </row>
    <row r="209" spans="1:15" ht="12.75" customHeight="1">
      <c r="A209" s="30">
        <v>199</v>
      </c>
      <c r="B209" s="384" t="s">
        <v>121</v>
      </c>
      <c r="C209" s="355">
        <v>512.65</v>
      </c>
      <c r="D209" s="356">
        <v>512.7166666666667</v>
      </c>
      <c r="E209" s="356">
        <v>508.93333333333339</v>
      </c>
      <c r="F209" s="356">
        <v>505.2166666666667</v>
      </c>
      <c r="G209" s="356">
        <v>501.43333333333339</v>
      </c>
      <c r="H209" s="356">
        <v>516.43333333333339</v>
      </c>
      <c r="I209" s="356">
        <v>520.2166666666667</v>
      </c>
      <c r="J209" s="356">
        <v>523.93333333333339</v>
      </c>
      <c r="K209" s="355">
        <v>516.5</v>
      </c>
      <c r="L209" s="355">
        <v>509</v>
      </c>
      <c r="M209" s="355">
        <v>50.78613</v>
      </c>
      <c r="N209" s="1"/>
      <c r="O209" s="1"/>
    </row>
    <row r="210" spans="1:15" ht="12.75" customHeight="1">
      <c r="A210" s="30">
        <v>200</v>
      </c>
      <c r="B210" s="384" t="s">
        <v>391</v>
      </c>
      <c r="C210" s="355">
        <v>129.35</v>
      </c>
      <c r="D210" s="356">
        <v>129.06666666666666</v>
      </c>
      <c r="E210" s="356">
        <v>127.73333333333332</v>
      </c>
      <c r="F210" s="356">
        <v>126.11666666666666</v>
      </c>
      <c r="G210" s="356">
        <v>124.78333333333332</v>
      </c>
      <c r="H210" s="356">
        <v>130.68333333333334</v>
      </c>
      <c r="I210" s="356">
        <v>132.01666666666671</v>
      </c>
      <c r="J210" s="356">
        <v>133.63333333333333</v>
      </c>
      <c r="K210" s="355">
        <v>130.4</v>
      </c>
      <c r="L210" s="355">
        <v>127.45</v>
      </c>
      <c r="M210" s="355">
        <v>56.222160000000002</v>
      </c>
      <c r="N210" s="1"/>
      <c r="O210" s="1"/>
    </row>
    <row r="211" spans="1:15" ht="12.75" customHeight="1">
      <c r="A211" s="30">
        <v>201</v>
      </c>
      <c r="B211" s="384" t="s">
        <v>122</v>
      </c>
      <c r="C211" s="355">
        <v>284.55</v>
      </c>
      <c r="D211" s="356">
        <v>286.63333333333333</v>
      </c>
      <c r="E211" s="356">
        <v>281.81666666666666</v>
      </c>
      <c r="F211" s="356">
        <v>279.08333333333331</v>
      </c>
      <c r="G211" s="356">
        <v>274.26666666666665</v>
      </c>
      <c r="H211" s="356">
        <v>289.36666666666667</v>
      </c>
      <c r="I211" s="356">
        <v>294.18333333333328</v>
      </c>
      <c r="J211" s="356">
        <v>296.91666666666669</v>
      </c>
      <c r="K211" s="355">
        <v>291.45</v>
      </c>
      <c r="L211" s="355">
        <v>283.89999999999998</v>
      </c>
      <c r="M211" s="355">
        <v>38.479640000000003</v>
      </c>
      <c r="N211" s="1"/>
      <c r="O211" s="1"/>
    </row>
    <row r="212" spans="1:15" ht="12.75" customHeight="1">
      <c r="A212" s="30">
        <v>202</v>
      </c>
      <c r="B212" s="384" t="s">
        <v>123</v>
      </c>
      <c r="C212" s="355">
        <v>2298.15</v>
      </c>
      <c r="D212" s="356">
        <v>2306.7000000000003</v>
      </c>
      <c r="E212" s="356">
        <v>2281.4500000000007</v>
      </c>
      <c r="F212" s="356">
        <v>2264.7500000000005</v>
      </c>
      <c r="G212" s="356">
        <v>2239.5000000000009</v>
      </c>
      <c r="H212" s="356">
        <v>2323.4000000000005</v>
      </c>
      <c r="I212" s="356">
        <v>2348.6499999999996</v>
      </c>
      <c r="J212" s="356">
        <v>2365.3500000000004</v>
      </c>
      <c r="K212" s="355">
        <v>2331.9499999999998</v>
      </c>
      <c r="L212" s="355">
        <v>2290</v>
      </c>
      <c r="M212" s="355">
        <v>14.48039</v>
      </c>
      <c r="N212" s="1"/>
      <c r="O212" s="1"/>
    </row>
    <row r="213" spans="1:15" ht="12.75" customHeight="1">
      <c r="A213" s="30">
        <v>203</v>
      </c>
      <c r="B213" s="384" t="s">
        <v>263</v>
      </c>
      <c r="C213" s="355">
        <v>323.3</v>
      </c>
      <c r="D213" s="356">
        <v>323.59999999999997</v>
      </c>
      <c r="E213" s="356">
        <v>320.69999999999993</v>
      </c>
      <c r="F213" s="356">
        <v>318.09999999999997</v>
      </c>
      <c r="G213" s="356">
        <v>315.19999999999993</v>
      </c>
      <c r="H213" s="356">
        <v>326.19999999999993</v>
      </c>
      <c r="I213" s="356">
        <v>329.09999999999991</v>
      </c>
      <c r="J213" s="356">
        <v>331.69999999999993</v>
      </c>
      <c r="K213" s="355">
        <v>326.5</v>
      </c>
      <c r="L213" s="355">
        <v>321</v>
      </c>
      <c r="M213" s="355">
        <v>6.1974099999999996</v>
      </c>
      <c r="N213" s="1"/>
      <c r="O213" s="1"/>
    </row>
    <row r="214" spans="1:15" ht="12.75" customHeight="1">
      <c r="A214" s="30">
        <v>204</v>
      </c>
      <c r="B214" s="384" t="s">
        <v>838</v>
      </c>
      <c r="C214" s="355">
        <v>770</v>
      </c>
      <c r="D214" s="356">
        <v>767.5333333333333</v>
      </c>
      <c r="E214" s="356">
        <v>758.06666666666661</v>
      </c>
      <c r="F214" s="356">
        <v>746.13333333333333</v>
      </c>
      <c r="G214" s="356">
        <v>736.66666666666663</v>
      </c>
      <c r="H214" s="356">
        <v>779.46666666666658</v>
      </c>
      <c r="I214" s="356">
        <v>788.93333333333328</v>
      </c>
      <c r="J214" s="356">
        <v>800.86666666666656</v>
      </c>
      <c r="K214" s="355">
        <v>777</v>
      </c>
      <c r="L214" s="355">
        <v>755.6</v>
      </c>
      <c r="M214" s="355">
        <v>0.43806</v>
      </c>
      <c r="N214" s="1"/>
      <c r="O214" s="1"/>
    </row>
    <row r="215" spans="1:15" ht="12.75" customHeight="1">
      <c r="A215" s="30">
        <v>205</v>
      </c>
      <c r="B215" s="384" t="s">
        <v>392</v>
      </c>
      <c r="C215" s="355">
        <v>45915.35</v>
      </c>
      <c r="D215" s="356">
        <v>45972.116666666669</v>
      </c>
      <c r="E215" s="356">
        <v>45694.233333333337</v>
      </c>
      <c r="F215" s="356">
        <v>45473.116666666669</v>
      </c>
      <c r="G215" s="356">
        <v>45195.233333333337</v>
      </c>
      <c r="H215" s="356">
        <v>46193.233333333337</v>
      </c>
      <c r="I215" s="356">
        <v>46471.116666666669</v>
      </c>
      <c r="J215" s="356">
        <v>46692.233333333337</v>
      </c>
      <c r="K215" s="355">
        <v>46250</v>
      </c>
      <c r="L215" s="355">
        <v>45751</v>
      </c>
      <c r="M215" s="355">
        <v>2.742E-2</v>
      </c>
      <c r="N215" s="1"/>
      <c r="O215" s="1"/>
    </row>
    <row r="216" spans="1:15" ht="12.75" customHeight="1">
      <c r="A216" s="30">
        <v>206</v>
      </c>
      <c r="B216" s="384" t="s">
        <v>393</v>
      </c>
      <c r="C216" s="355">
        <v>41.5</v>
      </c>
      <c r="D216" s="356">
        <v>41.616666666666667</v>
      </c>
      <c r="E216" s="356">
        <v>41.283333333333331</v>
      </c>
      <c r="F216" s="356">
        <v>41.066666666666663</v>
      </c>
      <c r="G216" s="356">
        <v>40.733333333333327</v>
      </c>
      <c r="H216" s="356">
        <v>41.833333333333336</v>
      </c>
      <c r="I216" s="356">
        <v>42.166666666666664</v>
      </c>
      <c r="J216" s="356">
        <v>42.38333333333334</v>
      </c>
      <c r="K216" s="355">
        <v>41.95</v>
      </c>
      <c r="L216" s="355">
        <v>41.4</v>
      </c>
      <c r="M216" s="355">
        <v>11.89415</v>
      </c>
      <c r="N216" s="1"/>
      <c r="O216" s="1"/>
    </row>
    <row r="217" spans="1:15" ht="12.75" customHeight="1">
      <c r="A217" s="30">
        <v>207</v>
      </c>
      <c r="B217" s="384" t="s">
        <v>405</v>
      </c>
      <c r="C217" s="355">
        <v>145.44999999999999</v>
      </c>
      <c r="D217" s="356">
        <v>146.85</v>
      </c>
      <c r="E217" s="356">
        <v>143.19999999999999</v>
      </c>
      <c r="F217" s="356">
        <v>140.94999999999999</v>
      </c>
      <c r="G217" s="356">
        <v>137.29999999999998</v>
      </c>
      <c r="H217" s="356">
        <v>149.1</v>
      </c>
      <c r="I217" s="356">
        <v>152.75000000000003</v>
      </c>
      <c r="J217" s="356">
        <v>155</v>
      </c>
      <c r="K217" s="355">
        <v>150.5</v>
      </c>
      <c r="L217" s="355">
        <v>144.6</v>
      </c>
      <c r="M217" s="355">
        <v>85.301829999999995</v>
      </c>
      <c r="N217" s="1"/>
      <c r="O217" s="1"/>
    </row>
    <row r="218" spans="1:15" ht="12.75" customHeight="1">
      <c r="A218" s="30">
        <v>208</v>
      </c>
      <c r="B218" s="384" t="s">
        <v>124</v>
      </c>
      <c r="C218" s="355">
        <v>219.5</v>
      </c>
      <c r="D218" s="356">
        <v>220.26666666666665</v>
      </c>
      <c r="E218" s="356">
        <v>217.7833333333333</v>
      </c>
      <c r="F218" s="356">
        <v>216.06666666666666</v>
      </c>
      <c r="G218" s="356">
        <v>213.58333333333331</v>
      </c>
      <c r="H218" s="356">
        <v>221.98333333333329</v>
      </c>
      <c r="I218" s="356">
        <v>224.46666666666664</v>
      </c>
      <c r="J218" s="356">
        <v>226.18333333333328</v>
      </c>
      <c r="K218" s="355">
        <v>222.75</v>
      </c>
      <c r="L218" s="355">
        <v>218.55</v>
      </c>
      <c r="M218" s="355">
        <v>79.678229999999999</v>
      </c>
      <c r="N218" s="1"/>
      <c r="O218" s="1"/>
    </row>
    <row r="219" spans="1:15" ht="12.75" customHeight="1">
      <c r="A219" s="30">
        <v>209</v>
      </c>
      <c r="B219" s="384" t="s">
        <v>125</v>
      </c>
      <c r="C219" s="355">
        <v>808.95</v>
      </c>
      <c r="D219" s="356">
        <v>811.11666666666667</v>
      </c>
      <c r="E219" s="356">
        <v>803.83333333333337</v>
      </c>
      <c r="F219" s="356">
        <v>798.7166666666667</v>
      </c>
      <c r="G219" s="356">
        <v>791.43333333333339</v>
      </c>
      <c r="H219" s="356">
        <v>816.23333333333335</v>
      </c>
      <c r="I219" s="356">
        <v>823.51666666666665</v>
      </c>
      <c r="J219" s="356">
        <v>828.63333333333333</v>
      </c>
      <c r="K219" s="355">
        <v>818.4</v>
      </c>
      <c r="L219" s="355">
        <v>806</v>
      </c>
      <c r="M219" s="355">
        <v>97.553349999999995</v>
      </c>
      <c r="N219" s="1"/>
      <c r="O219" s="1"/>
    </row>
    <row r="220" spans="1:15" ht="12.75" customHeight="1">
      <c r="A220" s="30">
        <v>210</v>
      </c>
      <c r="B220" s="384" t="s">
        <v>126</v>
      </c>
      <c r="C220" s="355">
        <v>1384.4</v>
      </c>
      <c r="D220" s="356">
        <v>1380.7</v>
      </c>
      <c r="E220" s="356">
        <v>1370.4</v>
      </c>
      <c r="F220" s="356">
        <v>1356.4</v>
      </c>
      <c r="G220" s="356">
        <v>1346.1000000000001</v>
      </c>
      <c r="H220" s="356">
        <v>1394.7</v>
      </c>
      <c r="I220" s="356">
        <v>1404.9999999999998</v>
      </c>
      <c r="J220" s="356">
        <v>1419</v>
      </c>
      <c r="K220" s="355">
        <v>1391</v>
      </c>
      <c r="L220" s="355">
        <v>1366.7</v>
      </c>
      <c r="M220" s="355">
        <v>3.1653500000000001</v>
      </c>
      <c r="N220" s="1"/>
      <c r="O220" s="1"/>
    </row>
    <row r="221" spans="1:15" ht="12.75" customHeight="1">
      <c r="A221" s="30">
        <v>211</v>
      </c>
      <c r="B221" s="384" t="s">
        <v>127</v>
      </c>
      <c r="C221" s="355">
        <v>544.20000000000005</v>
      </c>
      <c r="D221" s="356">
        <v>546.66666666666663</v>
      </c>
      <c r="E221" s="356">
        <v>537.5333333333333</v>
      </c>
      <c r="F221" s="356">
        <v>530.86666666666667</v>
      </c>
      <c r="G221" s="356">
        <v>521.73333333333335</v>
      </c>
      <c r="H221" s="356">
        <v>553.33333333333326</v>
      </c>
      <c r="I221" s="356">
        <v>562.4666666666667</v>
      </c>
      <c r="J221" s="356">
        <v>569.13333333333321</v>
      </c>
      <c r="K221" s="355">
        <v>555.79999999999995</v>
      </c>
      <c r="L221" s="355">
        <v>540</v>
      </c>
      <c r="M221" s="355">
        <v>7.15909</v>
      </c>
      <c r="N221" s="1"/>
      <c r="O221" s="1"/>
    </row>
    <row r="222" spans="1:15" ht="12.75" customHeight="1">
      <c r="A222" s="30">
        <v>212</v>
      </c>
      <c r="B222" s="384" t="s">
        <v>409</v>
      </c>
      <c r="C222" s="355">
        <v>235.6</v>
      </c>
      <c r="D222" s="356">
        <v>238.96666666666667</v>
      </c>
      <c r="E222" s="356">
        <v>231.63333333333333</v>
      </c>
      <c r="F222" s="356">
        <v>227.66666666666666</v>
      </c>
      <c r="G222" s="356">
        <v>220.33333333333331</v>
      </c>
      <c r="H222" s="356">
        <v>242.93333333333334</v>
      </c>
      <c r="I222" s="356">
        <v>250.26666666666665</v>
      </c>
      <c r="J222" s="356">
        <v>254.23333333333335</v>
      </c>
      <c r="K222" s="355">
        <v>246.3</v>
      </c>
      <c r="L222" s="355">
        <v>235</v>
      </c>
      <c r="M222" s="355">
        <v>3.6470699999999998</v>
      </c>
      <c r="N222" s="1"/>
      <c r="O222" s="1"/>
    </row>
    <row r="223" spans="1:15" ht="12.75" customHeight="1">
      <c r="A223" s="30">
        <v>213</v>
      </c>
      <c r="B223" s="384" t="s">
        <v>395</v>
      </c>
      <c r="C223" s="355">
        <v>51.55</v>
      </c>
      <c r="D223" s="356">
        <v>51.266666666666673</v>
      </c>
      <c r="E223" s="356">
        <v>50.333333333333343</v>
      </c>
      <c r="F223" s="356">
        <v>49.116666666666667</v>
      </c>
      <c r="G223" s="356">
        <v>48.183333333333337</v>
      </c>
      <c r="H223" s="356">
        <v>52.483333333333348</v>
      </c>
      <c r="I223" s="356">
        <v>53.416666666666671</v>
      </c>
      <c r="J223" s="356">
        <v>54.633333333333354</v>
      </c>
      <c r="K223" s="355">
        <v>52.2</v>
      </c>
      <c r="L223" s="355">
        <v>50.05</v>
      </c>
      <c r="M223" s="355">
        <v>276.36622999999997</v>
      </c>
      <c r="N223" s="1"/>
      <c r="O223" s="1"/>
    </row>
    <row r="224" spans="1:15" ht="12.75" customHeight="1">
      <c r="A224" s="30">
        <v>214</v>
      </c>
      <c r="B224" s="384" t="s">
        <v>128</v>
      </c>
      <c r="C224" s="355">
        <v>11.35</v>
      </c>
      <c r="D224" s="356">
        <v>11.366666666666667</v>
      </c>
      <c r="E224" s="356">
        <v>11.083333333333334</v>
      </c>
      <c r="F224" s="356">
        <v>10.816666666666666</v>
      </c>
      <c r="G224" s="356">
        <v>10.533333333333333</v>
      </c>
      <c r="H224" s="356">
        <v>11.633333333333335</v>
      </c>
      <c r="I224" s="356">
        <v>11.916666666666666</v>
      </c>
      <c r="J224" s="356">
        <v>12.183333333333335</v>
      </c>
      <c r="K224" s="355">
        <v>11.65</v>
      </c>
      <c r="L224" s="355">
        <v>11.1</v>
      </c>
      <c r="M224" s="355">
        <v>1917.8152700000001</v>
      </c>
      <c r="N224" s="1"/>
      <c r="O224" s="1"/>
    </row>
    <row r="225" spans="1:15" ht="12.75" customHeight="1">
      <c r="A225" s="30">
        <v>215</v>
      </c>
      <c r="B225" s="384" t="s">
        <v>396</v>
      </c>
      <c r="C225" s="355">
        <v>66.599999999999994</v>
      </c>
      <c r="D225" s="356">
        <v>66.849999999999994</v>
      </c>
      <c r="E225" s="356">
        <v>66.099999999999994</v>
      </c>
      <c r="F225" s="356">
        <v>65.599999999999994</v>
      </c>
      <c r="G225" s="356">
        <v>64.849999999999994</v>
      </c>
      <c r="H225" s="356">
        <v>67.349999999999994</v>
      </c>
      <c r="I225" s="356">
        <v>68.099999999999994</v>
      </c>
      <c r="J225" s="356">
        <v>68.599999999999994</v>
      </c>
      <c r="K225" s="355">
        <v>67.599999999999994</v>
      </c>
      <c r="L225" s="355">
        <v>66.349999999999994</v>
      </c>
      <c r="M225" s="355">
        <v>87.258679999999998</v>
      </c>
      <c r="N225" s="1"/>
      <c r="O225" s="1"/>
    </row>
    <row r="226" spans="1:15" ht="12.75" customHeight="1">
      <c r="A226" s="30">
        <v>216</v>
      </c>
      <c r="B226" s="384" t="s">
        <v>129</v>
      </c>
      <c r="C226" s="355">
        <v>48.4</v>
      </c>
      <c r="D226" s="356">
        <v>48.666666666666664</v>
      </c>
      <c r="E226" s="356">
        <v>47.93333333333333</v>
      </c>
      <c r="F226" s="356">
        <v>47.466666666666669</v>
      </c>
      <c r="G226" s="356">
        <v>46.733333333333334</v>
      </c>
      <c r="H226" s="356">
        <v>49.133333333333326</v>
      </c>
      <c r="I226" s="356">
        <v>49.86666666666666</v>
      </c>
      <c r="J226" s="356">
        <v>50.333333333333321</v>
      </c>
      <c r="K226" s="355">
        <v>49.4</v>
      </c>
      <c r="L226" s="355">
        <v>48.2</v>
      </c>
      <c r="M226" s="355">
        <v>192.39519999999999</v>
      </c>
      <c r="N226" s="1"/>
      <c r="O226" s="1"/>
    </row>
    <row r="227" spans="1:15" ht="12.75" customHeight="1">
      <c r="A227" s="30">
        <v>217</v>
      </c>
      <c r="B227" s="384" t="s">
        <v>407</v>
      </c>
      <c r="C227" s="355">
        <v>235.6</v>
      </c>
      <c r="D227" s="356">
        <v>237.23333333333332</v>
      </c>
      <c r="E227" s="356">
        <v>233.51666666666665</v>
      </c>
      <c r="F227" s="356">
        <v>231.43333333333334</v>
      </c>
      <c r="G227" s="356">
        <v>227.71666666666667</v>
      </c>
      <c r="H227" s="356">
        <v>239.31666666666663</v>
      </c>
      <c r="I227" s="356">
        <v>243.03333333333327</v>
      </c>
      <c r="J227" s="356">
        <v>245.11666666666662</v>
      </c>
      <c r="K227" s="355">
        <v>240.95</v>
      </c>
      <c r="L227" s="355">
        <v>235.15</v>
      </c>
      <c r="M227" s="355">
        <v>51.237110000000001</v>
      </c>
      <c r="N227" s="1"/>
      <c r="O227" s="1"/>
    </row>
    <row r="228" spans="1:15" ht="12.75" customHeight="1">
      <c r="A228" s="30">
        <v>218</v>
      </c>
      <c r="B228" s="384" t="s">
        <v>397</v>
      </c>
      <c r="C228" s="355">
        <v>967.4</v>
      </c>
      <c r="D228" s="356">
        <v>975.80000000000007</v>
      </c>
      <c r="E228" s="356">
        <v>956.60000000000014</v>
      </c>
      <c r="F228" s="356">
        <v>945.80000000000007</v>
      </c>
      <c r="G228" s="356">
        <v>926.60000000000014</v>
      </c>
      <c r="H228" s="356">
        <v>986.60000000000014</v>
      </c>
      <c r="I228" s="356">
        <v>1005.8000000000002</v>
      </c>
      <c r="J228" s="356">
        <v>1016.6000000000001</v>
      </c>
      <c r="K228" s="355">
        <v>995</v>
      </c>
      <c r="L228" s="355">
        <v>965</v>
      </c>
      <c r="M228" s="355">
        <v>0.36853999999999998</v>
      </c>
      <c r="N228" s="1"/>
      <c r="O228" s="1"/>
    </row>
    <row r="229" spans="1:15" ht="12.75" customHeight="1">
      <c r="A229" s="30">
        <v>219</v>
      </c>
      <c r="B229" s="384" t="s">
        <v>130</v>
      </c>
      <c r="C229" s="355">
        <v>401.15</v>
      </c>
      <c r="D229" s="356">
        <v>403.7166666666667</v>
      </c>
      <c r="E229" s="356">
        <v>396.43333333333339</v>
      </c>
      <c r="F229" s="356">
        <v>391.7166666666667</v>
      </c>
      <c r="G229" s="356">
        <v>384.43333333333339</v>
      </c>
      <c r="H229" s="356">
        <v>408.43333333333339</v>
      </c>
      <c r="I229" s="356">
        <v>415.7166666666667</v>
      </c>
      <c r="J229" s="356">
        <v>420.43333333333339</v>
      </c>
      <c r="K229" s="355">
        <v>411</v>
      </c>
      <c r="L229" s="355">
        <v>399</v>
      </c>
      <c r="M229" s="355">
        <v>19.136700000000001</v>
      </c>
      <c r="N229" s="1"/>
      <c r="O229" s="1"/>
    </row>
    <row r="230" spans="1:15" ht="12.75" customHeight="1">
      <c r="A230" s="30">
        <v>220</v>
      </c>
      <c r="B230" s="384" t="s">
        <v>398</v>
      </c>
      <c r="C230" s="355">
        <v>351.85</v>
      </c>
      <c r="D230" s="356">
        <v>349.59999999999997</v>
      </c>
      <c r="E230" s="356">
        <v>339.54999999999995</v>
      </c>
      <c r="F230" s="356">
        <v>327.25</v>
      </c>
      <c r="G230" s="356">
        <v>317.2</v>
      </c>
      <c r="H230" s="356">
        <v>361.89999999999992</v>
      </c>
      <c r="I230" s="356">
        <v>371.95</v>
      </c>
      <c r="J230" s="356">
        <v>384.24999999999989</v>
      </c>
      <c r="K230" s="355">
        <v>359.65</v>
      </c>
      <c r="L230" s="355">
        <v>337.3</v>
      </c>
      <c r="M230" s="355">
        <v>18.79626</v>
      </c>
      <c r="N230" s="1"/>
      <c r="O230" s="1"/>
    </row>
    <row r="231" spans="1:15" ht="12.75" customHeight="1">
      <c r="A231" s="30">
        <v>221</v>
      </c>
      <c r="B231" s="384" t="s">
        <v>399</v>
      </c>
      <c r="C231" s="355">
        <v>1638.8</v>
      </c>
      <c r="D231" s="356">
        <v>1650.5666666666668</v>
      </c>
      <c r="E231" s="356">
        <v>1614.1333333333337</v>
      </c>
      <c r="F231" s="356">
        <v>1589.4666666666669</v>
      </c>
      <c r="G231" s="356">
        <v>1553.0333333333338</v>
      </c>
      <c r="H231" s="356">
        <v>1675.2333333333336</v>
      </c>
      <c r="I231" s="356">
        <v>1711.6666666666665</v>
      </c>
      <c r="J231" s="356">
        <v>1736.3333333333335</v>
      </c>
      <c r="K231" s="355">
        <v>1687</v>
      </c>
      <c r="L231" s="355">
        <v>1625.9</v>
      </c>
      <c r="M231" s="355">
        <v>1.30671</v>
      </c>
      <c r="N231" s="1"/>
      <c r="O231" s="1"/>
    </row>
    <row r="232" spans="1:15" ht="12.75" customHeight="1">
      <c r="A232" s="30">
        <v>222</v>
      </c>
      <c r="B232" s="384" t="s">
        <v>131</v>
      </c>
      <c r="C232" s="355">
        <v>218.85</v>
      </c>
      <c r="D232" s="356">
        <v>218.86666666666667</v>
      </c>
      <c r="E232" s="356">
        <v>216.88333333333335</v>
      </c>
      <c r="F232" s="356">
        <v>214.91666666666669</v>
      </c>
      <c r="G232" s="356">
        <v>212.93333333333337</v>
      </c>
      <c r="H232" s="356">
        <v>220.83333333333334</v>
      </c>
      <c r="I232" s="356">
        <v>222.81666666666669</v>
      </c>
      <c r="J232" s="356">
        <v>224.78333333333333</v>
      </c>
      <c r="K232" s="355">
        <v>220.85</v>
      </c>
      <c r="L232" s="355">
        <v>216.9</v>
      </c>
      <c r="M232" s="355">
        <v>40.930709999999998</v>
      </c>
      <c r="N232" s="1"/>
      <c r="O232" s="1"/>
    </row>
    <row r="233" spans="1:15" ht="12.75" customHeight="1">
      <c r="A233" s="30">
        <v>223</v>
      </c>
      <c r="B233" s="384" t="s">
        <v>404</v>
      </c>
      <c r="C233" s="355">
        <v>229.5</v>
      </c>
      <c r="D233" s="356">
        <v>230.41666666666666</v>
      </c>
      <c r="E233" s="356">
        <v>227.13333333333333</v>
      </c>
      <c r="F233" s="356">
        <v>224.76666666666668</v>
      </c>
      <c r="G233" s="356">
        <v>221.48333333333335</v>
      </c>
      <c r="H233" s="356">
        <v>232.7833333333333</v>
      </c>
      <c r="I233" s="356">
        <v>236.06666666666666</v>
      </c>
      <c r="J233" s="356">
        <v>238.43333333333328</v>
      </c>
      <c r="K233" s="355">
        <v>233.7</v>
      </c>
      <c r="L233" s="355">
        <v>228.05</v>
      </c>
      <c r="M233" s="355">
        <v>21.26521</v>
      </c>
      <c r="N233" s="1"/>
      <c r="O233" s="1"/>
    </row>
    <row r="234" spans="1:15" ht="12.75" customHeight="1">
      <c r="A234" s="30">
        <v>224</v>
      </c>
      <c r="B234" s="384" t="s">
        <v>265</v>
      </c>
      <c r="C234" s="355">
        <v>5182.8999999999996</v>
      </c>
      <c r="D234" s="356">
        <v>5190.3833333333332</v>
      </c>
      <c r="E234" s="356">
        <v>5107.5166666666664</v>
      </c>
      <c r="F234" s="356">
        <v>5032.1333333333332</v>
      </c>
      <c r="G234" s="356">
        <v>4949.2666666666664</v>
      </c>
      <c r="H234" s="356">
        <v>5265.7666666666664</v>
      </c>
      <c r="I234" s="356">
        <v>5348.6333333333332</v>
      </c>
      <c r="J234" s="356">
        <v>5424.0166666666664</v>
      </c>
      <c r="K234" s="355">
        <v>5273.25</v>
      </c>
      <c r="L234" s="355">
        <v>5115</v>
      </c>
      <c r="M234" s="355">
        <v>1.5530200000000001</v>
      </c>
      <c r="N234" s="1"/>
      <c r="O234" s="1"/>
    </row>
    <row r="235" spans="1:15" ht="12.75" customHeight="1">
      <c r="A235" s="30">
        <v>225</v>
      </c>
      <c r="B235" s="384" t="s">
        <v>406</v>
      </c>
      <c r="C235" s="355">
        <v>168.05</v>
      </c>
      <c r="D235" s="356">
        <v>168.53333333333333</v>
      </c>
      <c r="E235" s="356">
        <v>165.11666666666667</v>
      </c>
      <c r="F235" s="356">
        <v>162.18333333333334</v>
      </c>
      <c r="G235" s="356">
        <v>158.76666666666668</v>
      </c>
      <c r="H235" s="356">
        <v>171.46666666666667</v>
      </c>
      <c r="I235" s="356">
        <v>174.88333333333335</v>
      </c>
      <c r="J235" s="356">
        <v>177.81666666666666</v>
      </c>
      <c r="K235" s="355">
        <v>171.95</v>
      </c>
      <c r="L235" s="355">
        <v>165.6</v>
      </c>
      <c r="M235" s="355">
        <v>71.379490000000004</v>
      </c>
      <c r="N235" s="1"/>
      <c r="O235" s="1"/>
    </row>
    <row r="236" spans="1:15" ht="12.75" customHeight="1">
      <c r="A236" s="30">
        <v>226</v>
      </c>
      <c r="B236" s="384" t="s">
        <v>132</v>
      </c>
      <c r="C236" s="355">
        <v>1941.5</v>
      </c>
      <c r="D236" s="356">
        <v>1940.3</v>
      </c>
      <c r="E236" s="356">
        <v>1921.1999999999998</v>
      </c>
      <c r="F236" s="356">
        <v>1900.8999999999999</v>
      </c>
      <c r="G236" s="356">
        <v>1881.7999999999997</v>
      </c>
      <c r="H236" s="356">
        <v>1960.6</v>
      </c>
      <c r="I236" s="356">
        <v>1979.6999999999998</v>
      </c>
      <c r="J236" s="356">
        <v>2000</v>
      </c>
      <c r="K236" s="355">
        <v>1959.4</v>
      </c>
      <c r="L236" s="355">
        <v>1920</v>
      </c>
      <c r="M236" s="355">
        <v>2.5863299999999998</v>
      </c>
      <c r="N236" s="1"/>
      <c r="O236" s="1"/>
    </row>
    <row r="237" spans="1:15" ht="12.75" customHeight="1">
      <c r="A237" s="30">
        <v>227</v>
      </c>
      <c r="B237" s="384" t="s">
        <v>839</v>
      </c>
      <c r="C237" s="355">
        <v>1985.15</v>
      </c>
      <c r="D237" s="356">
        <v>1992.1833333333334</v>
      </c>
      <c r="E237" s="356">
        <v>1974.4666666666667</v>
      </c>
      <c r="F237" s="356">
        <v>1963.7833333333333</v>
      </c>
      <c r="G237" s="356">
        <v>1946.0666666666666</v>
      </c>
      <c r="H237" s="356">
        <v>2002.8666666666668</v>
      </c>
      <c r="I237" s="356">
        <v>2020.5833333333335</v>
      </c>
      <c r="J237" s="356">
        <v>2031.2666666666669</v>
      </c>
      <c r="K237" s="355">
        <v>2009.9</v>
      </c>
      <c r="L237" s="355">
        <v>1981.5</v>
      </c>
      <c r="M237" s="355">
        <v>6.5049999999999997E-2</v>
      </c>
      <c r="N237" s="1"/>
      <c r="O237" s="1"/>
    </row>
    <row r="238" spans="1:15" ht="12.75" customHeight="1">
      <c r="A238" s="30">
        <v>228</v>
      </c>
      <c r="B238" s="384" t="s">
        <v>410</v>
      </c>
      <c r="C238" s="355">
        <v>391.8</v>
      </c>
      <c r="D238" s="356">
        <v>396.2166666666667</v>
      </c>
      <c r="E238" s="356">
        <v>386.43333333333339</v>
      </c>
      <c r="F238" s="356">
        <v>381.06666666666672</v>
      </c>
      <c r="G238" s="356">
        <v>371.28333333333342</v>
      </c>
      <c r="H238" s="356">
        <v>401.58333333333337</v>
      </c>
      <c r="I238" s="356">
        <v>411.36666666666667</v>
      </c>
      <c r="J238" s="356">
        <v>416.73333333333335</v>
      </c>
      <c r="K238" s="355">
        <v>406</v>
      </c>
      <c r="L238" s="355">
        <v>390.85</v>
      </c>
      <c r="M238" s="355">
        <v>1.2811699999999999</v>
      </c>
      <c r="N238" s="1"/>
      <c r="O238" s="1"/>
    </row>
    <row r="239" spans="1:15" ht="12.75" customHeight="1">
      <c r="A239" s="30">
        <v>229</v>
      </c>
      <c r="B239" s="384" t="s">
        <v>133</v>
      </c>
      <c r="C239" s="355">
        <v>958.35</v>
      </c>
      <c r="D239" s="356">
        <v>964.16666666666663</v>
      </c>
      <c r="E239" s="356">
        <v>948.63333333333321</v>
      </c>
      <c r="F239" s="356">
        <v>938.91666666666663</v>
      </c>
      <c r="G239" s="356">
        <v>923.38333333333321</v>
      </c>
      <c r="H239" s="356">
        <v>973.88333333333321</v>
      </c>
      <c r="I239" s="356">
        <v>989.41666666666674</v>
      </c>
      <c r="J239" s="356">
        <v>999.13333333333321</v>
      </c>
      <c r="K239" s="355">
        <v>979.7</v>
      </c>
      <c r="L239" s="355">
        <v>954.45</v>
      </c>
      <c r="M239" s="355">
        <v>56.236109999999996</v>
      </c>
      <c r="N239" s="1"/>
      <c r="O239" s="1"/>
    </row>
    <row r="240" spans="1:15" ht="12.75" customHeight="1">
      <c r="A240" s="30">
        <v>230</v>
      </c>
      <c r="B240" s="384" t="s">
        <v>134</v>
      </c>
      <c r="C240" s="355">
        <v>257.35000000000002</v>
      </c>
      <c r="D240" s="356">
        <v>257.93333333333334</v>
      </c>
      <c r="E240" s="356">
        <v>254.76666666666665</v>
      </c>
      <c r="F240" s="356">
        <v>252.18333333333331</v>
      </c>
      <c r="G240" s="356">
        <v>249.01666666666662</v>
      </c>
      <c r="H240" s="356">
        <v>260.51666666666665</v>
      </c>
      <c r="I240" s="356">
        <v>263.68333333333328</v>
      </c>
      <c r="J240" s="356">
        <v>266.26666666666671</v>
      </c>
      <c r="K240" s="355">
        <v>261.10000000000002</v>
      </c>
      <c r="L240" s="355">
        <v>255.35</v>
      </c>
      <c r="M240" s="355">
        <v>10.904669999999999</v>
      </c>
      <c r="N240" s="1"/>
      <c r="O240" s="1"/>
    </row>
    <row r="241" spans="1:15" ht="12.75" customHeight="1">
      <c r="A241" s="30">
        <v>231</v>
      </c>
      <c r="B241" s="384" t="s">
        <v>411</v>
      </c>
      <c r="C241" s="355">
        <v>42.9</v>
      </c>
      <c r="D241" s="356">
        <v>42.933333333333337</v>
      </c>
      <c r="E241" s="356">
        <v>42.366666666666674</v>
      </c>
      <c r="F241" s="356">
        <v>41.833333333333336</v>
      </c>
      <c r="G241" s="356">
        <v>41.266666666666673</v>
      </c>
      <c r="H241" s="356">
        <v>43.466666666666676</v>
      </c>
      <c r="I241" s="356">
        <v>44.033333333333339</v>
      </c>
      <c r="J241" s="356">
        <v>44.566666666666677</v>
      </c>
      <c r="K241" s="355">
        <v>43.5</v>
      </c>
      <c r="L241" s="355">
        <v>42.4</v>
      </c>
      <c r="M241" s="355">
        <v>33.110469999999999</v>
      </c>
      <c r="N241" s="1"/>
      <c r="O241" s="1"/>
    </row>
    <row r="242" spans="1:15" ht="12.75" customHeight="1">
      <c r="A242" s="30">
        <v>232</v>
      </c>
      <c r="B242" s="384" t="s">
        <v>135</v>
      </c>
      <c r="C242" s="355">
        <v>1738.55</v>
      </c>
      <c r="D242" s="356">
        <v>1750.5166666666667</v>
      </c>
      <c r="E242" s="356">
        <v>1722.0333333333333</v>
      </c>
      <c r="F242" s="356">
        <v>1705.5166666666667</v>
      </c>
      <c r="G242" s="356">
        <v>1677.0333333333333</v>
      </c>
      <c r="H242" s="356">
        <v>1767.0333333333333</v>
      </c>
      <c r="I242" s="356">
        <v>1795.5166666666664</v>
      </c>
      <c r="J242" s="356">
        <v>1812.0333333333333</v>
      </c>
      <c r="K242" s="355">
        <v>1779</v>
      </c>
      <c r="L242" s="355">
        <v>1734</v>
      </c>
      <c r="M242" s="355">
        <v>38.329219999999999</v>
      </c>
      <c r="N242" s="1"/>
      <c r="O242" s="1"/>
    </row>
    <row r="243" spans="1:15" ht="12.75" customHeight="1">
      <c r="A243" s="30">
        <v>233</v>
      </c>
      <c r="B243" s="384" t="s">
        <v>412</v>
      </c>
      <c r="C243" s="355">
        <v>1423.55</v>
      </c>
      <c r="D243" s="356">
        <v>1434.1833333333334</v>
      </c>
      <c r="E243" s="356">
        <v>1409.3666666666668</v>
      </c>
      <c r="F243" s="356">
        <v>1395.1833333333334</v>
      </c>
      <c r="G243" s="356">
        <v>1370.3666666666668</v>
      </c>
      <c r="H243" s="356">
        <v>1448.3666666666668</v>
      </c>
      <c r="I243" s="356">
        <v>1473.1833333333334</v>
      </c>
      <c r="J243" s="356">
        <v>1487.3666666666668</v>
      </c>
      <c r="K243" s="355">
        <v>1459</v>
      </c>
      <c r="L243" s="355">
        <v>1420</v>
      </c>
      <c r="M243" s="355">
        <v>9.6000000000000002E-2</v>
      </c>
      <c r="N243" s="1"/>
      <c r="O243" s="1"/>
    </row>
    <row r="244" spans="1:15" ht="12.75" customHeight="1">
      <c r="A244" s="30">
        <v>234</v>
      </c>
      <c r="B244" s="384" t="s">
        <v>413</v>
      </c>
      <c r="C244" s="355">
        <v>414.35</v>
      </c>
      <c r="D244" s="356">
        <v>419.26666666666665</v>
      </c>
      <c r="E244" s="356">
        <v>403.63333333333333</v>
      </c>
      <c r="F244" s="356">
        <v>392.91666666666669</v>
      </c>
      <c r="G244" s="356">
        <v>377.28333333333336</v>
      </c>
      <c r="H244" s="356">
        <v>429.98333333333329</v>
      </c>
      <c r="I244" s="356">
        <v>445.61666666666662</v>
      </c>
      <c r="J244" s="356">
        <v>456.33333333333326</v>
      </c>
      <c r="K244" s="355">
        <v>434.9</v>
      </c>
      <c r="L244" s="355">
        <v>408.55</v>
      </c>
      <c r="M244" s="355">
        <v>8.7504200000000001</v>
      </c>
      <c r="N244" s="1"/>
      <c r="O244" s="1"/>
    </row>
    <row r="245" spans="1:15" ht="12.75" customHeight="1">
      <c r="A245" s="30">
        <v>235</v>
      </c>
      <c r="B245" s="384" t="s">
        <v>414</v>
      </c>
      <c r="C245" s="355">
        <v>749.65</v>
      </c>
      <c r="D245" s="356">
        <v>758.83333333333337</v>
      </c>
      <c r="E245" s="356">
        <v>737.81666666666672</v>
      </c>
      <c r="F245" s="356">
        <v>725.98333333333335</v>
      </c>
      <c r="G245" s="356">
        <v>704.9666666666667</v>
      </c>
      <c r="H245" s="356">
        <v>770.66666666666674</v>
      </c>
      <c r="I245" s="356">
        <v>791.68333333333339</v>
      </c>
      <c r="J245" s="356">
        <v>803.51666666666677</v>
      </c>
      <c r="K245" s="355">
        <v>779.85</v>
      </c>
      <c r="L245" s="355">
        <v>747</v>
      </c>
      <c r="M245" s="355">
        <v>2.7050700000000001</v>
      </c>
      <c r="N245" s="1"/>
      <c r="O245" s="1"/>
    </row>
    <row r="246" spans="1:15" ht="12.75" customHeight="1">
      <c r="A246" s="30">
        <v>236</v>
      </c>
      <c r="B246" s="384" t="s">
        <v>408</v>
      </c>
      <c r="C246" s="355">
        <v>21.55</v>
      </c>
      <c r="D246" s="356">
        <v>21.783333333333335</v>
      </c>
      <c r="E246" s="356">
        <v>21.216666666666669</v>
      </c>
      <c r="F246" s="356">
        <v>20.883333333333333</v>
      </c>
      <c r="G246" s="356">
        <v>20.316666666666666</v>
      </c>
      <c r="H246" s="356">
        <v>22.116666666666671</v>
      </c>
      <c r="I246" s="356">
        <v>22.683333333333341</v>
      </c>
      <c r="J246" s="356">
        <v>23.016666666666673</v>
      </c>
      <c r="K246" s="355">
        <v>22.35</v>
      </c>
      <c r="L246" s="355">
        <v>21.45</v>
      </c>
      <c r="M246" s="355">
        <v>147.76542000000001</v>
      </c>
      <c r="N246" s="1"/>
      <c r="O246" s="1"/>
    </row>
    <row r="247" spans="1:15" ht="12.75" customHeight="1">
      <c r="A247" s="30">
        <v>237</v>
      </c>
      <c r="B247" s="384" t="s">
        <v>136</v>
      </c>
      <c r="C247" s="355">
        <v>124.65</v>
      </c>
      <c r="D247" s="356">
        <v>124.88333333333333</v>
      </c>
      <c r="E247" s="356">
        <v>123.91666666666666</v>
      </c>
      <c r="F247" s="356">
        <v>123.18333333333334</v>
      </c>
      <c r="G247" s="356">
        <v>122.21666666666667</v>
      </c>
      <c r="H247" s="356">
        <v>125.61666666666665</v>
      </c>
      <c r="I247" s="356">
        <v>126.58333333333331</v>
      </c>
      <c r="J247" s="356">
        <v>127.31666666666663</v>
      </c>
      <c r="K247" s="355">
        <v>125.85</v>
      </c>
      <c r="L247" s="355">
        <v>124.15</v>
      </c>
      <c r="M247" s="355">
        <v>87.447590000000005</v>
      </c>
      <c r="N247" s="1"/>
      <c r="O247" s="1"/>
    </row>
    <row r="248" spans="1:15" ht="12.75" customHeight="1">
      <c r="A248" s="30">
        <v>238</v>
      </c>
      <c r="B248" s="384" t="s">
        <v>400</v>
      </c>
      <c r="C248" s="355">
        <v>458.55</v>
      </c>
      <c r="D248" s="356">
        <v>461.5</v>
      </c>
      <c r="E248" s="356">
        <v>454.25</v>
      </c>
      <c r="F248" s="356">
        <v>449.95</v>
      </c>
      <c r="G248" s="356">
        <v>442.7</v>
      </c>
      <c r="H248" s="356">
        <v>465.8</v>
      </c>
      <c r="I248" s="356">
        <v>473.05</v>
      </c>
      <c r="J248" s="356">
        <v>477.35</v>
      </c>
      <c r="K248" s="355">
        <v>468.75</v>
      </c>
      <c r="L248" s="355">
        <v>457.2</v>
      </c>
      <c r="M248" s="355">
        <v>2.2469100000000002</v>
      </c>
      <c r="N248" s="1"/>
      <c r="O248" s="1"/>
    </row>
    <row r="249" spans="1:15" ht="12.75" customHeight="1">
      <c r="A249" s="30">
        <v>239</v>
      </c>
      <c r="B249" s="384" t="s">
        <v>266</v>
      </c>
      <c r="C249" s="355">
        <v>1045.7</v>
      </c>
      <c r="D249" s="356">
        <v>1051.1166666666668</v>
      </c>
      <c r="E249" s="356">
        <v>1034.5833333333335</v>
      </c>
      <c r="F249" s="356">
        <v>1023.4666666666667</v>
      </c>
      <c r="G249" s="356">
        <v>1006.9333333333334</v>
      </c>
      <c r="H249" s="356">
        <v>1062.2333333333336</v>
      </c>
      <c r="I249" s="356">
        <v>1078.7666666666669</v>
      </c>
      <c r="J249" s="356">
        <v>1089.8833333333337</v>
      </c>
      <c r="K249" s="355">
        <v>1067.6500000000001</v>
      </c>
      <c r="L249" s="355">
        <v>1040</v>
      </c>
      <c r="M249" s="355">
        <v>1.2505500000000001</v>
      </c>
      <c r="N249" s="1"/>
      <c r="O249" s="1"/>
    </row>
    <row r="250" spans="1:15" ht="12.75" customHeight="1">
      <c r="A250" s="30">
        <v>240</v>
      </c>
      <c r="B250" s="384" t="s">
        <v>401</v>
      </c>
      <c r="C250" s="355">
        <v>292.8</v>
      </c>
      <c r="D250" s="356">
        <v>287.05</v>
      </c>
      <c r="E250" s="356">
        <v>280.85000000000002</v>
      </c>
      <c r="F250" s="356">
        <v>268.90000000000003</v>
      </c>
      <c r="G250" s="356">
        <v>262.70000000000005</v>
      </c>
      <c r="H250" s="356">
        <v>299</v>
      </c>
      <c r="I250" s="356">
        <v>305.19999999999993</v>
      </c>
      <c r="J250" s="356">
        <v>317.14999999999998</v>
      </c>
      <c r="K250" s="355">
        <v>293.25</v>
      </c>
      <c r="L250" s="355">
        <v>275.10000000000002</v>
      </c>
      <c r="M250" s="355">
        <v>58.304450000000003</v>
      </c>
      <c r="N250" s="1"/>
      <c r="O250" s="1"/>
    </row>
    <row r="251" spans="1:15" ht="12.75" customHeight="1">
      <c r="A251" s="30">
        <v>241</v>
      </c>
      <c r="B251" s="384" t="s">
        <v>402</v>
      </c>
      <c r="C251" s="355">
        <v>45.45</v>
      </c>
      <c r="D251" s="356">
        <v>45.633333333333333</v>
      </c>
      <c r="E251" s="356">
        <v>45.166666666666664</v>
      </c>
      <c r="F251" s="356">
        <v>44.883333333333333</v>
      </c>
      <c r="G251" s="356">
        <v>44.416666666666664</v>
      </c>
      <c r="H251" s="356">
        <v>45.916666666666664</v>
      </c>
      <c r="I251" s="356">
        <v>46.383333333333333</v>
      </c>
      <c r="J251" s="356">
        <v>46.666666666666664</v>
      </c>
      <c r="K251" s="355">
        <v>46.1</v>
      </c>
      <c r="L251" s="355">
        <v>45.35</v>
      </c>
      <c r="M251" s="355">
        <v>7.8153199999999998</v>
      </c>
      <c r="N251" s="1"/>
      <c r="O251" s="1"/>
    </row>
    <row r="252" spans="1:15" ht="12.75" customHeight="1">
      <c r="A252" s="30">
        <v>242</v>
      </c>
      <c r="B252" s="384" t="s">
        <v>137</v>
      </c>
      <c r="C252" s="355">
        <v>860.65</v>
      </c>
      <c r="D252" s="356">
        <v>863.16666666666663</v>
      </c>
      <c r="E252" s="356">
        <v>854.48333333333323</v>
      </c>
      <c r="F252" s="356">
        <v>848.31666666666661</v>
      </c>
      <c r="G252" s="356">
        <v>839.63333333333321</v>
      </c>
      <c r="H252" s="356">
        <v>869.33333333333326</v>
      </c>
      <c r="I252" s="356">
        <v>878.01666666666665</v>
      </c>
      <c r="J252" s="356">
        <v>884.18333333333328</v>
      </c>
      <c r="K252" s="355">
        <v>871.85</v>
      </c>
      <c r="L252" s="355">
        <v>857</v>
      </c>
      <c r="M252" s="355">
        <v>26.037700000000001</v>
      </c>
      <c r="N252" s="1"/>
      <c r="O252" s="1"/>
    </row>
    <row r="253" spans="1:15" ht="12.75" customHeight="1">
      <c r="A253" s="30">
        <v>243</v>
      </c>
      <c r="B253" s="384" t="s">
        <v>832</v>
      </c>
      <c r="C253" s="355">
        <v>23.2</v>
      </c>
      <c r="D253" s="356">
        <v>23.233333333333331</v>
      </c>
      <c r="E253" s="356">
        <v>23.11666666666666</v>
      </c>
      <c r="F253" s="356">
        <v>23.033333333333328</v>
      </c>
      <c r="G253" s="356">
        <v>22.916666666666657</v>
      </c>
      <c r="H253" s="356">
        <v>23.316666666666663</v>
      </c>
      <c r="I253" s="356">
        <v>23.43333333333333</v>
      </c>
      <c r="J253" s="356">
        <v>23.516666666666666</v>
      </c>
      <c r="K253" s="355">
        <v>23.35</v>
      </c>
      <c r="L253" s="355">
        <v>23.15</v>
      </c>
      <c r="M253" s="355">
        <v>41.518889999999999</v>
      </c>
      <c r="N253" s="1"/>
      <c r="O253" s="1"/>
    </row>
    <row r="254" spans="1:15" ht="12.75" customHeight="1">
      <c r="A254" s="30">
        <v>244</v>
      </c>
      <c r="B254" s="384" t="s">
        <v>264</v>
      </c>
      <c r="C254" s="355">
        <v>725.15</v>
      </c>
      <c r="D254" s="356">
        <v>732.7166666666667</v>
      </c>
      <c r="E254" s="356">
        <v>715.43333333333339</v>
      </c>
      <c r="F254" s="356">
        <v>705.7166666666667</v>
      </c>
      <c r="G254" s="356">
        <v>688.43333333333339</v>
      </c>
      <c r="H254" s="356">
        <v>742.43333333333339</v>
      </c>
      <c r="I254" s="356">
        <v>759.7166666666667</v>
      </c>
      <c r="J254" s="356">
        <v>769.43333333333339</v>
      </c>
      <c r="K254" s="355">
        <v>750</v>
      </c>
      <c r="L254" s="355">
        <v>723</v>
      </c>
      <c r="M254" s="355">
        <v>3.1286399999999999</v>
      </c>
      <c r="N254" s="1"/>
      <c r="O254" s="1"/>
    </row>
    <row r="255" spans="1:15" ht="12.75" customHeight="1">
      <c r="A255" s="30">
        <v>245</v>
      </c>
      <c r="B255" s="384" t="s">
        <v>138</v>
      </c>
      <c r="C255" s="355">
        <v>234.45</v>
      </c>
      <c r="D255" s="356">
        <v>233.81666666666669</v>
      </c>
      <c r="E255" s="356">
        <v>232.43333333333339</v>
      </c>
      <c r="F255" s="356">
        <v>230.41666666666671</v>
      </c>
      <c r="G255" s="356">
        <v>229.03333333333342</v>
      </c>
      <c r="H255" s="356">
        <v>235.83333333333337</v>
      </c>
      <c r="I255" s="356">
        <v>237.21666666666664</v>
      </c>
      <c r="J255" s="356">
        <v>239.23333333333335</v>
      </c>
      <c r="K255" s="355">
        <v>235.2</v>
      </c>
      <c r="L255" s="355">
        <v>231.8</v>
      </c>
      <c r="M255" s="355">
        <v>278.45963</v>
      </c>
      <c r="N255" s="1"/>
      <c r="O255" s="1"/>
    </row>
    <row r="256" spans="1:15" ht="12.75" customHeight="1">
      <c r="A256" s="30">
        <v>246</v>
      </c>
      <c r="B256" s="384" t="s">
        <v>403</v>
      </c>
      <c r="C256" s="355">
        <v>116.95</v>
      </c>
      <c r="D256" s="356">
        <v>117.40000000000002</v>
      </c>
      <c r="E256" s="356">
        <v>116.20000000000005</v>
      </c>
      <c r="F256" s="356">
        <v>115.45000000000003</v>
      </c>
      <c r="G256" s="356">
        <v>114.25000000000006</v>
      </c>
      <c r="H256" s="356">
        <v>118.15000000000003</v>
      </c>
      <c r="I256" s="356">
        <v>119.35</v>
      </c>
      <c r="J256" s="356">
        <v>120.10000000000002</v>
      </c>
      <c r="K256" s="355">
        <v>118.6</v>
      </c>
      <c r="L256" s="355">
        <v>116.65</v>
      </c>
      <c r="M256" s="355">
        <v>1.3960699999999999</v>
      </c>
      <c r="N256" s="1"/>
      <c r="O256" s="1"/>
    </row>
    <row r="257" spans="1:15" ht="12.75" customHeight="1">
      <c r="A257" s="30">
        <v>247</v>
      </c>
      <c r="B257" s="384" t="s">
        <v>421</v>
      </c>
      <c r="C257" s="355">
        <v>103.65</v>
      </c>
      <c r="D257" s="356">
        <v>104.38333333333333</v>
      </c>
      <c r="E257" s="356">
        <v>102.71666666666665</v>
      </c>
      <c r="F257" s="356">
        <v>101.78333333333333</v>
      </c>
      <c r="G257" s="356">
        <v>100.11666666666666</v>
      </c>
      <c r="H257" s="356">
        <v>105.31666666666665</v>
      </c>
      <c r="I257" s="356">
        <v>106.98333333333333</v>
      </c>
      <c r="J257" s="356">
        <v>107.91666666666664</v>
      </c>
      <c r="K257" s="355">
        <v>106.05</v>
      </c>
      <c r="L257" s="355">
        <v>103.45</v>
      </c>
      <c r="M257" s="355">
        <v>14.09493</v>
      </c>
      <c r="N257" s="1"/>
      <c r="O257" s="1"/>
    </row>
    <row r="258" spans="1:15" ht="12.75" customHeight="1">
      <c r="A258" s="30">
        <v>248</v>
      </c>
      <c r="B258" s="384" t="s">
        <v>415</v>
      </c>
      <c r="C258" s="355">
        <v>1824.65</v>
      </c>
      <c r="D258" s="356">
        <v>1829.8500000000001</v>
      </c>
      <c r="E258" s="356">
        <v>1804.8000000000002</v>
      </c>
      <c r="F258" s="356">
        <v>1784.95</v>
      </c>
      <c r="G258" s="356">
        <v>1759.9</v>
      </c>
      <c r="H258" s="356">
        <v>1849.7000000000003</v>
      </c>
      <c r="I258" s="356">
        <v>1874.75</v>
      </c>
      <c r="J258" s="356">
        <v>1894.6000000000004</v>
      </c>
      <c r="K258" s="355">
        <v>1854.9</v>
      </c>
      <c r="L258" s="355">
        <v>1810</v>
      </c>
      <c r="M258" s="355">
        <v>1.14215</v>
      </c>
      <c r="N258" s="1"/>
      <c r="O258" s="1"/>
    </row>
    <row r="259" spans="1:15" ht="12.75" customHeight="1">
      <c r="A259" s="30">
        <v>249</v>
      </c>
      <c r="B259" s="384" t="s">
        <v>425</v>
      </c>
      <c r="C259" s="355">
        <v>1858.05</v>
      </c>
      <c r="D259" s="356">
        <v>1886.0166666666667</v>
      </c>
      <c r="E259" s="356">
        <v>1823.0333333333333</v>
      </c>
      <c r="F259" s="356">
        <v>1788.0166666666667</v>
      </c>
      <c r="G259" s="356">
        <v>1725.0333333333333</v>
      </c>
      <c r="H259" s="356">
        <v>1921.0333333333333</v>
      </c>
      <c r="I259" s="356">
        <v>1984.0166666666664</v>
      </c>
      <c r="J259" s="356">
        <v>2019.0333333333333</v>
      </c>
      <c r="K259" s="355">
        <v>1949</v>
      </c>
      <c r="L259" s="355">
        <v>1851</v>
      </c>
      <c r="M259" s="355">
        <v>0.13386000000000001</v>
      </c>
      <c r="N259" s="1"/>
      <c r="O259" s="1"/>
    </row>
    <row r="260" spans="1:15" ht="12.75" customHeight="1">
      <c r="A260" s="30">
        <v>250</v>
      </c>
      <c r="B260" s="384" t="s">
        <v>422</v>
      </c>
      <c r="C260" s="355">
        <v>105.05</v>
      </c>
      <c r="D260" s="356">
        <v>105.39999999999999</v>
      </c>
      <c r="E260" s="356">
        <v>102.39999999999998</v>
      </c>
      <c r="F260" s="356">
        <v>99.749999999999986</v>
      </c>
      <c r="G260" s="356">
        <v>96.749999999999972</v>
      </c>
      <c r="H260" s="356">
        <v>108.04999999999998</v>
      </c>
      <c r="I260" s="356">
        <v>111.05000000000001</v>
      </c>
      <c r="J260" s="356">
        <v>113.69999999999999</v>
      </c>
      <c r="K260" s="355">
        <v>108.4</v>
      </c>
      <c r="L260" s="355">
        <v>102.75</v>
      </c>
      <c r="M260" s="355">
        <v>32.853169999999999</v>
      </c>
      <c r="N260" s="1"/>
      <c r="O260" s="1"/>
    </row>
    <row r="261" spans="1:15" ht="12.75" customHeight="1">
      <c r="A261" s="30">
        <v>251</v>
      </c>
      <c r="B261" s="384" t="s">
        <v>139</v>
      </c>
      <c r="C261" s="355">
        <v>417.5</v>
      </c>
      <c r="D261" s="356">
        <v>418.84999999999997</v>
      </c>
      <c r="E261" s="356">
        <v>411.94999999999993</v>
      </c>
      <c r="F261" s="356">
        <v>406.4</v>
      </c>
      <c r="G261" s="356">
        <v>399.49999999999994</v>
      </c>
      <c r="H261" s="356">
        <v>424.39999999999992</v>
      </c>
      <c r="I261" s="356">
        <v>431.2999999999999</v>
      </c>
      <c r="J261" s="356">
        <v>436.84999999999991</v>
      </c>
      <c r="K261" s="355">
        <v>425.75</v>
      </c>
      <c r="L261" s="355">
        <v>413.3</v>
      </c>
      <c r="M261" s="355">
        <v>66.237409999999997</v>
      </c>
      <c r="N261" s="1"/>
      <c r="O261" s="1"/>
    </row>
    <row r="262" spans="1:15" ht="12.75" customHeight="1">
      <c r="A262" s="30">
        <v>252</v>
      </c>
      <c r="B262" s="384" t="s">
        <v>416</v>
      </c>
      <c r="C262" s="355">
        <v>3348.55</v>
      </c>
      <c r="D262" s="356">
        <v>3362.2666666666664</v>
      </c>
      <c r="E262" s="356">
        <v>3302.9333333333329</v>
      </c>
      <c r="F262" s="356">
        <v>3257.3166666666666</v>
      </c>
      <c r="G262" s="356">
        <v>3197.9833333333331</v>
      </c>
      <c r="H262" s="356">
        <v>3407.8833333333328</v>
      </c>
      <c r="I262" s="356">
        <v>3467.2166666666667</v>
      </c>
      <c r="J262" s="356">
        <v>3512.8333333333326</v>
      </c>
      <c r="K262" s="355">
        <v>3421.6</v>
      </c>
      <c r="L262" s="355">
        <v>3316.65</v>
      </c>
      <c r="M262" s="355">
        <v>0.36291000000000001</v>
      </c>
      <c r="N262" s="1"/>
      <c r="O262" s="1"/>
    </row>
    <row r="263" spans="1:15" ht="12.75" customHeight="1">
      <c r="A263" s="30">
        <v>253</v>
      </c>
      <c r="B263" s="384" t="s">
        <v>417</v>
      </c>
      <c r="C263" s="355">
        <v>558.54999999999995</v>
      </c>
      <c r="D263" s="356">
        <v>563.35</v>
      </c>
      <c r="E263" s="356">
        <v>550.5</v>
      </c>
      <c r="F263" s="356">
        <v>542.44999999999993</v>
      </c>
      <c r="G263" s="356">
        <v>529.59999999999991</v>
      </c>
      <c r="H263" s="356">
        <v>571.40000000000009</v>
      </c>
      <c r="I263" s="356">
        <v>584.25000000000023</v>
      </c>
      <c r="J263" s="356">
        <v>592.30000000000018</v>
      </c>
      <c r="K263" s="355">
        <v>576.20000000000005</v>
      </c>
      <c r="L263" s="355">
        <v>555.29999999999995</v>
      </c>
      <c r="M263" s="355">
        <v>3.10364</v>
      </c>
      <c r="N263" s="1"/>
      <c r="O263" s="1"/>
    </row>
    <row r="264" spans="1:15" ht="12.75" customHeight="1">
      <c r="A264" s="30">
        <v>254</v>
      </c>
      <c r="B264" s="384" t="s">
        <v>418</v>
      </c>
      <c r="C264" s="355">
        <v>238.75</v>
      </c>
      <c r="D264" s="356">
        <v>236.88333333333333</v>
      </c>
      <c r="E264" s="356">
        <v>232.86666666666665</v>
      </c>
      <c r="F264" s="356">
        <v>226.98333333333332</v>
      </c>
      <c r="G264" s="356">
        <v>222.96666666666664</v>
      </c>
      <c r="H264" s="356">
        <v>242.76666666666665</v>
      </c>
      <c r="I264" s="356">
        <v>246.7833333333333</v>
      </c>
      <c r="J264" s="356">
        <v>252.66666666666666</v>
      </c>
      <c r="K264" s="355">
        <v>240.9</v>
      </c>
      <c r="L264" s="355">
        <v>231</v>
      </c>
      <c r="M264" s="355">
        <v>15.447139999999999</v>
      </c>
      <c r="N264" s="1"/>
      <c r="O264" s="1"/>
    </row>
    <row r="265" spans="1:15" ht="12.75" customHeight="1">
      <c r="A265" s="30">
        <v>255</v>
      </c>
      <c r="B265" s="384" t="s">
        <v>419</v>
      </c>
      <c r="C265" s="355">
        <v>133.19999999999999</v>
      </c>
      <c r="D265" s="356">
        <v>132.85</v>
      </c>
      <c r="E265" s="356">
        <v>131.35</v>
      </c>
      <c r="F265" s="356">
        <v>129.5</v>
      </c>
      <c r="G265" s="356">
        <v>128</v>
      </c>
      <c r="H265" s="356">
        <v>134.69999999999999</v>
      </c>
      <c r="I265" s="356">
        <v>136.19999999999999</v>
      </c>
      <c r="J265" s="356">
        <v>138.04999999999998</v>
      </c>
      <c r="K265" s="355">
        <v>134.35</v>
      </c>
      <c r="L265" s="355">
        <v>131</v>
      </c>
      <c r="M265" s="355">
        <v>13.31264</v>
      </c>
      <c r="N265" s="1"/>
      <c r="O265" s="1"/>
    </row>
    <row r="266" spans="1:15" ht="12.75" customHeight="1">
      <c r="A266" s="30">
        <v>256</v>
      </c>
      <c r="B266" s="384" t="s">
        <v>420</v>
      </c>
      <c r="C266" s="355">
        <v>73.45</v>
      </c>
      <c r="D266" s="356">
        <v>73.616666666666674</v>
      </c>
      <c r="E266" s="356">
        <v>72.583333333333343</v>
      </c>
      <c r="F266" s="356">
        <v>71.716666666666669</v>
      </c>
      <c r="G266" s="356">
        <v>70.683333333333337</v>
      </c>
      <c r="H266" s="356">
        <v>74.483333333333348</v>
      </c>
      <c r="I266" s="356">
        <v>75.51666666666668</v>
      </c>
      <c r="J266" s="356">
        <v>76.383333333333354</v>
      </c>
      <c r="K266" s="355">
        <v>74.650000000000006</v>
      </c>
      <c r="L266" s="355">
        <v>72.75</v>
      </c>
      <c r="M266" s="355">
        <v>5.76248</v>
      </c>
      <c r="N266" s="1"/>
      <c r="O266" s="1"/>
    </row>
    <row r="267" spans="1:15" ht="12.75" customHeight="1">
      <c r="A267" s="30">
        <v>257</v>
      </c>
      <c r="B267" s="384" t="s">
        <v>424</v>
      </c>
      <c r="C267" s="355">
        <v>211.6</v>
      </c>
      <c r="D267" s="356">
        <v>211.98333333333332</v>
      </c>
      <c r="E267" s="356">
        <v>208.26666666666665</v>
      </c>
      <c r="F267" s="356">
        <v>204.93333333333334</v>
      </c>
      <c r="G267" s="356">
        <v>201.21666666666667</v>
      </c>
      <c r="H267" s="356">
        <v>215.31666666666663</v>
      </c>
      <c r="I267" s="356">
        <v>219.03333333333327</v>
      </c>
      <c r="J267" s="356">
        <v>222.36666666666662</v>
      </c>
      <c r="K267" s="355">
        <v>215.7</v>
      </c>
      <c r="L267" s="355">
        <v>208.65</v>
      </c>
      <c r="M267" s="355">
        <v>8.3085699999999996</v>
      </c>
      <c r="N267" s="1"/>
      <c r="O267" s="1"/>
    </row>
    <row r="268" spans="1:15" ht="12.75" customHeight="1">
      <c r="A268" s="30">
        <v>258</v>
      </c>
      <c r="B268" s="384" t="s">
        <v>423</v>
      </c>
      <c r="C268" s="355">
        <v>411</v>
      </c>
      <c r="D268" s="356">
        <v>413</v>
      </c>
      <c r="E268" s="356">
        <v>408</v>
      </c>
      <c r="F268" s="356">
        <v>405</v>
      </c>
      <c r="G268" s="356">
        <v>400</v>
      </c>
      <c r="H268" s="356">
        <v>416</v>
      </c>
      <c r="I268" s="356">
        <v>421</v>
      </c>
      <c r="J268" s="356">
        <v>424</v>
      </c>
      <c r="K268" s="355">
        <v>418</v>
      </c>
      <c r="L268" s="355">
        <v>410</v>
      </c>
      <c r="M268" s="355">
        <v>1.05047</v>
      </c>
      <c r="N268" s="1"/>
      <c r="O268" s="1"/>
    </row>
    <row r="269" spans="1:15" ht="12.75" customHeight="1">
      <c r="A269" s="30">
        <v>259</v>
      </c>
      <c r="B269" s="384" t="s">
        <v>267</v>
      </c>
      <c r="C269" s="355">
        <v>301.60000000000002</v>
      </c>
      <c r="D269" s="356">
        <v>301.53333333333336</v>
      </c>
      <c r="E269" s="356">
        <v>298.06666666666672</v>
      </c>
      <c r="F269" s="356">
        <v>294.53333333333336</v>
      </c>
      <c r="G269" s="356">
        <v>291.06666666666672</v>
      </c>
      <c r="H269" s="356">
        <v>305.06666666666672</v>
      </c>
      <c r="I269" s="356">
        <v>308.5333333333333</v>
      </c>
      <c r="J269" s="356">
        <v>312.06666666666672</v>
      </c>
      <c r="K269" s="355">
        <v>305</v>
      </c>
      <c r="L269" s="355">
        <v>298</v>
      </c>
      <c r="M269" s="355">
        <v>1.8762099999999999</v>
      </c>
      <c r="N269" s="1"/>
      <c r="O269" s="1"/>
    </row>
    <row r="270" spans="1:15" ht="12.75" customHeight="1">
      <c r="A270" s="30">
        <v>260</v>
      </c>
      <c r="B270" s="384" t="s">
        <v>140</v>
      </c>
      <c r="C270" s="355">
        <v>653.15</v>
      </c>
      <c r="D270" s="356">
        <v>656.85</v>
      </c>
      <c r="E270" s="356">
        <v>646.30000000000007</v>
      </c>
      <c r="F270" s="356">
        <v>639.45000000000005</v>
      </c>
      <c r="G270" s="356">
        <v>628.90000000000009</v>
      </c>
      <c r="H270" s="356">
        <v>663.7</v>
      </c>
      <c r="I270" s="356">
        <v>674.25</v>
      </c>
      <c r="J270" s="356">
        <v>681.1</v>
      </c>
      <c r="K270" s="355">
        <v>667.4</v>
      </c>
      <c r="L270" s="355">
        <v>650</v>
      </c>
      <c r="M270" s="355">
        <v>24.562280000000001</v>
      </c>
      <c r="N270" s="1"/>
      <c r="O270" s="1"/>
    </row>
    <row r="271" spans="1:15" ht="12.75" customHeight="1">
      <c r="A271" s="30">
        <v>261</v>
      </c>
      <c r="B271" s="384" t="s">
        <v>141</v>
      </c>
      <c r="C271" s="355">
        <v>3187.5</v>
      </c>
      <c r="D271" s="356">
        <v>3204.3833333333332</v>
      </c>
      <c r="E271" s="356">
        <v>3072.7666666666664</v>
      </c>
      <c r="F271" s="356">
        <v>2958.0333333333333</v>
      </c>
      <c r="G271" s="356">
        <v>2826.4166666666665</v>
      </c>
      <c r="H271" s="356">
        <v>3319.1166666666663</v>
      </c>
      <c r="I271" s="356">
        <v>3450.7333333333331</v>
      </c>
      <c r="J271" s="356">
        <v>3565.4666666666662</v>
      </c>
      <c r="K271" s="355">
        <v>3336</v>
      </c>
      <c r="L271" s="355">
        <v>3089.65</v>
      </c>
      <c r="M271" s="355">
        <v>34.608240000000002</v>
      </c>
      <c r="N271" s="1"/>
      <c r="O271" s="1"/>
    </row>
    <row r="272" spans="1:15" ht="12.75" customHeight="1">
      <c r="A272" s="30">
        <v>262</v>
      </c>
      <c r="B272" s="384" t="s">
        <v>840</v>
      </c>
      <c r="C272" s="355">
        <v>596.5</v>
      </c>
      <c r="D272" s="356">
        <v>599.16666666666663</v>
      </c>
      <c r="E272" s="356">
        <v>590.33333333333326</v>
      </c>
      <c r="F272" s="356">
        <v>584.16666666666663</v>
      </c>
      <c r="G272" s="356">
        <v>575.33333333333326</v>
      </c>
      <c r="H272" s="356">
        <v>605.33333333333326</v>
      </c>
      <c r="I272" s="356">
        <v>614.16666666666652</v>
      </c>
      <c r="J272" s="356">
        <v>620.33333333333326</v>
      </c>
      <c r="K272" s="355">
        <v>608</v>
      </c>
      <c r="L272" s="355">
        <v>593</v>
      </c>
      <c r="M272" s="355">
        <v>4.2505699999999997</v>
      </c>
      <c r="N272" s="1"/>
      <c r="O272" s="1"/>
    </row>
    <row r="273" spans="1:15" ht="12.75" customHeight="1">
      <c r="A273" s="30">
        <v>263</v>
      </c>
      <c r="B273" s="384" t="s">
        <v>841</v>
      </c>
      <c r="C273" s="355">
        <v>524.35</v>
      </c>
      <c r="D273" s="356">
        <v>526.48333333333335</v>
      </c>
      <c r="E273" s="356">
        <v>518.56666666666672</v>
      </c>
      <c r="F273" s="356">
        <v>512.78333333333342</v>
      </c>
      <c r="G273" s="356">
        <v>504.86666666666679</v>
      </c>
      <c r="H273" s="356">
        <v>532.26666666666665</v>
      </c>
      <c r="I273" s="356">
        <v>540.18333333333317</v>
      </c>
      <c r="J273" s="356">
        <v>545.96666666666658</v>
      </c>
      <c r="K273" s="355">
        <v>534.4</v>
      </c>
      <c r="L273" s="355">
        <v>520.70000000000005</v>
      </c>
      <c r="M273" s="355">
        <v>0.60946</v>
      </c>
      <c r="N273" s="1"/>
      <c r="O273" s="1"/>
    </row>
    <row r="274" spans="1:15" ht="12.75" customHeight="1">
      <c r="A274" s="30">
        <v>264</v>
      </c>
      <c r="B274" s="384" t="s">
        <v>426</v>
      </c>
      <c r="C274" s="355">
        <v>907.25</v>
      </c>
      <c r="D274" s="356">
        <v>907.41666666666663</v>
      </c>
      <c r="E274" s="356">
        <v>889.83333333333326</v>
      </c>
      <c r="F274" s="356">
        <v>872.41666666666663</v>
      </c>
      <c r="G274" s="356">
        <v>854.83333333333326</v>
      </c>
      <c r="H274" s="356">
        <v>924.83333333333326</v>
      </c>
      <c r="I274" s="356">
        <v>942.41666666666652</v>
      </c>
      <c r="J274" s="356">
        <v>959.83333333333326</v>
      </c>
      <c r="K274" s="355">
        <v>925</v>
      </c>
      <c r="L274" s="355">
        <v>890</v>
      </c>
      <c r="M274" s="355">
        <v>7.2173400000000001</v>
      </c>
      <c r="N274" s="1"/>
      <c r="O274" s="1"/>
    </row>
    <row r="275" spans="1:15" ht="12.75" customHeight="1">
      <c r="A275" s="30">
        <v>265</v>
      </c>
      <c r="B275" s="384" t="s">
        <v>427</v>
      </c>
      <c r="C275" s="355">
        <v>142.19999999999999</v>
      </c>
      <c r="D275" s="356">
        <v>142.36666666666667</v>
      </c>
      <c r="E275" s="356">
        <v>140.73333333333335</v>
      </c>
      <c r="F275" s="356">
        <v>139.26666666666668</v>
      </c>
      <c r="G275" s="356">
        <v>137.63333333333335</v>
      </c>
      <c r="H275" s="356">
        <v>143.83333333333334</v>
      </c>
      <c r="I275" s="356">
        <v>145.46666666666667</v>
      </c>
      <c r="J275" s="356">
        <v>146.93333333333334</v>
      </c>
      <c r="K275" s="355">
        <v>144</v>
      </c>
      <c r="L275" s="355">
        <v>140.9</v>
      </c>
      <c r="M275" s="355">
        <v>3.3468</v>
      </c>
      <c r="N275" s="1"/>
      <c r="O275" s="1"/>
    </row>
    <row r="276" spans="1:15" ht="12.75" customHeight="1">
      <c r="A276" s="30">
        <v>266</v>
      </c>
      <c r="B276" s="384" t="s">
        <v>434</v>
      </c>
      <c r="C276" s="355">
        <v>1296.5999999999999</v>
      </c>
      <c r="D276" s="356">
        <v>1313.2166666666667</v>
      </c>
      <c r="E276" s="356">
        <v>1274.4833333333333</v>
      </c>
      <c r="F276" s="356">
        <v>1252.3666666666666</v>
      </c>
      <c r="G276" s="356">
        <v>1213.6333333333332</v>
      </c>
      <c r="H276" s="356">
        <v>1335.3333333333335</v>
      </c>
      <c r="I276" s="356">
        <v>1374.0666666666671</v>
      </c>
      <c r="J276" s="356">
        <v>1396.1833333333336</v>
      </c>
      <c r="K276" s="355">
        <v>1351.95</v>
      </c>
      <c r="L276" s="355">
        <v>1291.0999999999999</v>
      </c>
      <c r="M276" s="355">
        <v>1.52268</v>
      </c>
      <c r="N276" s="1"/>
      <c r="O276" s="1"/>
    </row>
    <row r="277" spans="1:15" ht="12.75" customHeight="1">
      <c r="A277" s="30">
        <v>267</v>
      </c>
      <c r="B277" s="384" t="s">
        <v>435</v>
      </c>
      <c r="C277" s="355">
        <v>402.95</v>
      </c>
      <c r="D277" s="356">
        <v>402.15000000000003</v>
      </c>
      <c r="E277" s="356">
        <v>399.80000000000007</v>
      </c>
      <c r="F277" s="356">
        <v>396.65000000000003</v>
      </c>
      <c r="G277" s="356">
        <v>394.30000000000007</v>
      </c>
      <c r="H277" s="356">
        <v>405.30000000000007</v>
      </c>
      <c r="I277" s="356">
        <v>407.65000000000009</v>
      </c>
      <c r="J277" s="356">
        <v>410.80000000000007</v>
      </c>
      <c r="K277" s="355">
        <v>404.5</v>
      </c>
      <c r="L277" s="355">
        <v>399</v>
      </c>
      <c r="M277" s="355">
        <v>0.80625999999999998</v>
      </c>
      <c r="N277" s="1"/>
      <c r="O277" s="1"/>
    </row>
    <row r="278" spans="1:15" ht="12.75" customHeight="1">
      <c r="A278" s="30">
        <v>268</v>
      </c>
      <c r="B278" s="384" t="s">
        <v>842</v>
      </c>
      <c r="C278" s="355">
        <v>67.75</v>
      </c>
      <c r="D278" s="356">
        <v>68.916666666666671</v>
      </c>
      <c r="E278" s="356">
        <v>66.333333333333343</v>
      </c>
      <c r="F278" s="356">
        <v>64.916666666666671</v>
      </c>
      <c r="G278" s="356">
        <v>62.333333333333343</v>
      </c>
      <c r="H278" s="356">
        <v>70.333333333333343</v>
      </c>
      <c r="I278" s="356">
        <v>72.916666666666686</v>
      </c>
      <c r="J278" s="356">
        <v>74.333333333333343</v>
      </c>
      <c r="K278" s="355">
        <v>71.5</v>
      </c>
      <c r="L278" s="355">
        <v>67.5</v>
      </c>
      <c r="M278" s="355">
        <v>43.433920000000001</v>
      </c>
      <c r="N278" s="1"/>
      <c r="O278" s="1"/>
    </row>
    <row r="279" spans="1:15" ht="12.75" customHeight="1">
      <c r="A279" s="30">
        <v>269</v>
      </c>
      <c r="B279" s="384" t="s">
        <v>436</v>
      </c>
      <c r="C279" s="355">
        <v>555.29999999999995</v>
      </c>
      <c r="D279" s="356">
        <v>552.2166666666667</v>
      </c>
      <c r="E279" s="356">
        <v>547.58333333333337</v>
      </c>
      <c r="F279" s="356">
        <v>539.86666666666667</v>
      </c>
      <c r="G279" s="356">
        <v>535.23333333333335</v>
      </c>
      <c r="H279" s="356">
        <v>559.93333333333339</v>
      </c>
      <c r="I279" s="356">
        <v>564.56666666666661</v>
      </c>
      <c r="J279" s="356">
        <v>572.28333333333342</v>
      </c>
      <c r="K279" s="355">
        <v>556.85</v>
      </c>
      <c r="L279" s="355">
        <v>544.5</v>
      </c>
      <c r="M279" s="355">
        <v>1.2554000000000001</v>
      </c>
      <c r="N279" s="1"/>
      <c r="O279" s="1"/>
    </row>
    <row r="280" spans="1:15" ht="12.75" customHeight="1">
      <c r="A280" s="30">
        <v>270</v>
      </c>
      <c r="B280" s="384" t="s">
        <v>437</v>
      </c>
      <c r="C280" s="355">
        <v>54.45</v>
      </c>
      <c r="D280" s="356">
        <v>54.866666666666674</v>
      </c>
      <c r="E280" s="356">
        <v>53.783333333333346</v>
      </c>
      <c r="F280" s="356">
        <v>53.116666666666674</v>
      </c>
      <c r="G280" s="356">
        <v>52.033333333333346</v>
      </c>
      <c r="H280" s="356">
        <v>55.533333333333346</v>
      </c>
      <c r="I280" s="356">
        <v>56.616666666666674</v>
      </c>
      <c r="J280" s="356">
        <v>57.283333333333346</v>
      </c>
      <c r="K280" s="355">
        <v>55.95</v>
      </c>
      <c r="L280" s="355">
        <v>54.2</v>
      </c>
      <c r="M280" s="355">
        <v>74.475239999999999</v>
      </c>
      <c r="N280" s="1"/>
      <c r="O280" s="1"/>
    </row>
    <row r="281" spans="1:15" ht="12.75" customHeight="1">
      <c r="A281" s="30">
        <v>271</v>
      </c>
      <c r="B281" s="384" t="s">
        <v>439</v>
      </c>
      <c r="C281" s="355">
        <v>520</v>
      </c>
      <c r="D281" s="356">
        <v>519.6</v>
      </c>
      <c r="E281" s="356">
        <v>517.20000000000005</v>
      </c>
      <c r="F281" s="356">
        <v>514.4</v>
      </c>
      <c r="G281" s="356">
        <v>512</v>
      </c>
      <c r="H281" s="356">
        <v>522.40000000000009</v>
      </c>
      <c r="I281" s="356">
        <v>524.79999999999995</v>
      </c>
      <c r="J281" s="356">
        <v>527.60000000000014</v>
      </c>
      <c r="K281" s="355">
        <v>522</v>
      </c>
      <c r="L281" s="355">
        <v>516.79999999999995</v>
      </c>
      <c r="M281" s="355">
        <v>2.07192</v>
      </c>
      <c r="N281" s="1"/>
      <c r="O281" s="1"/>
    </row>
    <row r="282" spans="1:15" ht="12.75" customHeight="1">
      <c r="A282" s="30">
        <v>272</v>
      </c>
      <c r="B282" s="384" t="s">
        <v>429</v>
      </c>
      <c r="C282" s="355">
        <v>1112.9000000000001</v>
      </c>
      <c r="D282" s="356">
        <v>1120.3833333333334</v>
      </c>
      <c r="E282" s="356">
        <v>1098.8666666666668</v>
      </c>
      <c r="F282" s="356">
        <v>1084.8333333333333</v>
      </c>
      <c r="G282" s="356">
        <v>1063.3166666666666</v>
      </c>
      <c r="H282" s="356">
        <v>1134.416666666667</v>
      </c>
      <c r="I282" s="356">
        <v>1155.9333333333338</v>
      </c>
      <c r="J282" s="356">
        <v>1169.9666666666672</v>
      </c>
      <c r="K282" s="355">
        <v>1141.9000000000001</v>
      </c>
      <c r="L282" s="355">
        <v>1106.3499999999999</v>
      </c>
      <c r="M282" s="355">
        <v>0.98429</v>
      </c>
      <c r="N282" s="1"/>
      <c r="O282" s="1"/>
    </row>
    <row r="283" spans="1:15" ht="12.75" customHeight="1">
      <c r="A283" s="30">
        <v>273</v>
      </c>
      <c r="B283" s="384" t="s">
        <v>430</v>
      </c>
      <c r="C283" s="355">
        <v>311.8</v>
      </c>
      <c r="D283" s="356">
        <v>314.68333333333334</v>
      </c>
      <c r="E283" s="356">
        <v>307.11666666666667</v>
      </c>
      <c r="F283" s="356">
        <v>302.43333333333334</v>
      </c>
      <c r="G283" s="356">
        <v>294.86666666666667</v>
      </c>
      <c r="H283" s="356">
        <v>319.36666666666667</v>
      </c>
      <c r="I283" s="356">
        <v>326.93333333333339</v>
      </c>
      <c r="J283" s="356">
        <v>331.61666666666667</v>
      </c>
      <c r="K283" s="355">
        <v>322.25</v>
      </c>
      <c r="L283" s="355">
        <v>310</v>
      </c>
      <c r="M283" s="355">
        <v>4.4603999999999999</v>
      </c>
      <c r="N283" s="1"/>
      <c r="O283" s="1"/>
    </row>
    <row r="284" spans="1:15" ht="12.75" customHeight="1">
      <c r="A284" s="30">
        <v>274</v>
      </c>
      <c r="B284" s="384" t="s">
        <v>142</v>
      </c>
      <c r="C284" s="355">
        <v>1909.05</v>
      </c>
      <c r="D284" s="356">
        <v>1915.8500000000001</v>
      </c>
      <c r="E284" s="356">
        <v>1889.2500000000002</v>
      </c>
      <c r="F284" s="356">
        <v>1869.45</v>
      </c>
      <c r="G284" s="356">
        <v>1842.8500000000001</v>
      </c>
      <c r="H284" s="356">
        <v>1935.6500000000003</v>
      </c>
      <c r="I284" s="356">
        <v>1962.2500000000002</v>
      </c>
      <c r="J284" s="356">
        <v>1982.0500000000004</v>
      </c>
      <c r="K284" s="355">
        <v>1942.45</v>
      </c>
      <c r="L284" s="355">
        <v>1896.05</v>
      </c>
      <c r="M284" s="355">
        <v>22.397130000000001</v>
      </c>
      <c r="N284" s="1"/>
      <c r="O284" s="1"/>
    </row>
    <row r="285" spans="1:15" ht="12.75" customHeight="1">
      <c r="A285" s="30">
        <v>275</v>
      </c>
      <c r="B285" s="384" t="s">
        <v>431</v>
      </c>
      <c r="C285" s="355">
        <v>621.79999999999995</v>
      </c>
      <c r="D285" s="356">
        <v>625.65</v>
      </c>
      <c r="E285" s="356">
        <v>616.29999999999995</v>
      </c>
      <c r="F285" s="356">
        <v>610.79999999999995</v>
      </c>
      <c r="G285" s="356">
        <v>601.44999999999993</v>
      </c>
      <c r="H285" s="356">
        <v>631.15</v>
      </c>
      <c r="I285" s="356">
        <v>640.50000000000011</v>
      </c>
      <c r="J285" s="356">
        <v>646</v>
      </c>
      <c r="K285" s="355">
        <v>635</v>
      </c>
      <c r="L285" s="355">
        <v>620.15</v>
      </c>
      <c r="M285" s="355">
        <v>12.112450000000001</v>
      </c>
      <c r="N285" s="1"/>
      <c r="O285" s="1"/>
    </row>
    <row r="286" spans="1:15" ht="12.75" customHeight="1">
      <c r="A286" s="30">
        <v>276</v>
      </c>
      <c r="B286" s="384" t="s">
        <v>428</v>
      </c>
      <c r="C286" s="355">
        <v>707.65</v>
      </c>
      <c r="D286" s="356">
        <v>712.73333333333323</v>
      </c>
      <c r="E286" s="356">
        <v>699.81666666666649</v>
      </c>
      <c r="F286" s="356">
        <v>691.98333333333323</v>
      </c>
      <c r="G286" s="356">
        <v>679.06666666666649</v>
      </c>
      <c r="H286" s="356">
        <v>720.56666666666649</v>
      </c>
      <c r="I286" s="356">
        <v>733.48333333333323</v>
      </c>
      <c r="J286" s="356">
        <v>741.31666666666649</v>
      </c>
      <c r="K286" s="355">
        <v>725.65</v>
      </c>
      <c r="L286" s="355">
        <v>704.9</v>
      </c>
      <c r="M286" s="355">
        <v>3.0864500000000001</v>
      </c>
      <c r="N286" s="1"/>
      <c r="O286" s="1"/>
    </row>
    <row r="287" spans="1:15" ht="12.75" customHeight="1">
      <c r="A287" s="30">
        <v>277</v>
      </c>
      <c r="B287" s="384" t="s">
        <v>432</v>
      </c>
      <c r="C287" s="355">
        <v>240.85</v>
      </c>
      <c r="D287" s="356">
        <v>241.95000000000002</v>
      </c>
      <c r="E287" s="356">
        <v>238.90000000000003</v>
      </c>
      <c r="F287" s="356">
        <v>236.95000000000002</v>
      </c>
      <c r="G287" s="356">
        <v>233.90000000000003</v>
      </c>
      <c r="H287" s="356">
        <v>243.90000000000003</v>
      </c>
      <c r="I287" s="356">
        <v>246.95000000000005</v>
      </c>
      <c r="J287" s="356">
        <v>248.90000000000003</v>
      </c>
      <c r="K287" s="355">
        <v>245</v>
      </c>
      <c r="L287" s="355">
        <v>240</v>
      </c>
      <c r="M287" s="355">
        <v>1.4735199999999999</v>
      </c>
      <c r="N287" s="1"/>
      <c r="O287" s="1"/>
    </row>
    <row r="288" spans="1:15" ht="12.75" customHeight="1">
      <c r="A288" s="30">
        <v>278</v>
      </c>
      <c r="B288" s="384" t="s">
        <v>433</v>
      </c>
      <c r="C288" s="355">
        <v>1189.25</v>
      </c>
      <c r="D288" s="356">
        <v>1196.1499999999999</v>
      </c>
      <c r="E288" s="356">
        <v>1176.0999999999997</v>
      </c>
      <c r="F288" s="356">
        <v>1162.9499999999998</v>
      </c>
      <c r="G288" s="356">
        <v>1142.8999999999996</v>
      </c>
      <c r="H288" s="356">
        <v>1209.2999999999997</v>
      </c>
      <c r="I288" s="356">
        <v>1229.3499999999999</v>
      </c>
      <c r="J288" s="356">
        <v>1242.4999999999998</v>
      </c>
      <c r="K288" s="355">
        <v>1216.2</v>
      </c>
      <c r="L288" s="355">
        <v>1183</v>
      </c>
      <c r="M288" s="355">
        <v>0.17829</v>
      </c>
      <c r="N288" s="1"/>
      <c r="O288" s="1"/>
    </row>
    <row r="289" spans="1:15" ht="12.75" customHeight="1">
      <c r="A289" s="30">
        <v>279</v>
      </c>
      <c r="B289" s="384" t="s">
        <v>438</v>
      </c>
      <c r="C289" s="355">
        <v>551.70000000000005</v>
      </c>
      <c r="D289" s="356">
        <v>551.7166666666667</v>
      </c>
      <c r="E289" s="356">
        <v>546.43333333333339</v>
      </c>
      <c r="F289" s="356">
        <v>541.16666666666674</v>
      </c>
      <c r="G289" s="356">
        <v>535.88333333333344</v>
      </c>
      <c r="H289" s="356">
        <v>556.98333333333335</v>
      </c>
      <c r="I289" s="356">
        <v>562.26666666666665</v>
      </c>
      <c r="J289" s="356">
        <v>567.5333333333333</v>
      </c>
      <c r="K289" s="355">
        <v>557</v>
      </c>
      <c r="L289" s="355">
        <v>546.45000000000005</v>
      </c>
      <c r="M289" s="355">
        <v>0.80623999999999996</v>
      </c>
      <c r="N289" s="1"/>
      <c r="O289" s="1"/>
    </row>
    <row r="290" spans="1:15" ht="12.75" customHeight="1">
      <c r="A290" s="30">
        <v>280</v>
      </c>
      <c r="B290" s="384" t="s">
        <v>143</v>
      </c>
      <c r="C290" s="355">
        <v>76.400000000000006</v>
      </c>
      <c r="D290" s="356">
        <v>76.7</v>
      </c>
      <c r="E290" s="356">
        <v>75.900000000000006</v>
      </c>
      <c r="F290" s="356">
        <v>75.400000000000006</v>
      </c>
      <c r="G290" s="356">
        <v>74.600000000000009</v>
      </c>
      <c r="H290" s="356">
        <v>77.2</v>
      </c>
      <c r="I290" s="356">
        <v>77.999999999999986</v>
      </c>
      <c r="J290" s="356">
        <v>78.5</v>
      </c>
      <c r="K290" s="355">
        <v>77.5</v>
      </c>
      <c r="L290" s="355">
        <v>76.2</v>
      </c>
      <c r="M290" s="355">
        <v>25.79279</v>
      </c>
      <c r="N290" s="1"/>
      <c r="O290" s="1"/>
    </row>
    <row r="291" spans="1:15" ht="12.75" customHeight="1">
      <c r="A291" s="30">
        <v>281</v>
      </c>
      <c r="B291" s="384" t="s">
        <v>144</v>
      </c>
      <c r="C291" s="355">
        <v>3101.25</v>
      </c>
      <c r="D291" s="356">
        <v>3138.3333333333335</v>
      </c>
      <c r="E291" s="356">
        <v>3042.916666666667</v>
      </c>
      <c r="F291" s="356">
        <v>2984.5833333333335</v>
      </c>
      <c r="G291" s="356">
        <v>2889.166666666667</v>
      </c>
      <c r="H291" s="356">
        <v>3196.666666666667</v>
      </c>
      <c r="I291" s="356">
        <v>3292.0833333333339</v>
      </c>
      <c r="J291" s="356">
        <v>3350.416666666667</v>
      </c>
      <c r="K291" s="355">
        <v>3233.75</v>
      </c>
      <c r="L291" s="355">
        <v>3080</v>
      </c>
      <c r="M291" s="355">
        <v>1.7420599999999999</v>
      </c>
      <c r="N291" s="1"/>
      <c r="O291" s="1"/>
    </row>
    <row r="292" spans="1:15" ht="12.75" customHeight="1">
      <c r="A292" s="30">
        <v>282</v>
      </c>
      <c r="B292" s="384" t="s">
        <v>440</v>
      </c>
      <c r="C292" s="355">
        <v>384.5</v>
      </c>
      <c r="D292" s="356">
        <v>389.59999999999997</v>
      </c>
      <c r="E292" s="356">
        <v>376.04999999999995</v>
      </c>
      <c r="F292" s="356">
        <v>367.59999999999997</v>
      </c>
      <c r="G292" s="356">
        <v>354.04999999999995</v>
      </c>
      <c r="H292" s="356">
        <v>398.04999999999995</v>
      </c>
      <c r="I292" s="356">
        <v>411.6</v>
      </c>
      <c r="J292" s="356">
        <v>420.04999999999995</v>
      </c>
      <c r="K292" s="355">
        <v>403.15</v>
      </c>
      <c r="L292" s="355">
        <v>381.15</v>
      </c>
      <c r="M292" s="355">
        <v>2.0822799999999999</v>
      </c>
      <c r="N292" s="1"/>
      <c r="O292" s="1"/>
    </row>
    <row r="293" spans="1:15" ht="12.75" customHeight="1">
      <c r="A293" s="30">
        <v>283</v>
      </c>
      <c r="B293" s="384" t="s">
        <v>268</v>
      </c>
      <c r="C293" s="355">
        <v>532.79999999999995</v>
      </c>
      <c r="D293" s="356">
        <v>531.13333333333333</v>
      </c>
      <c r="E293" s="356">
        <v>522.4666666666667</v>
      </c>
      <c r="F293" s="356">
        <v>512.13333333333333</v>
      </c>
      <c r="G293" s="356">
        <v>503.4666666666667</v>
      </c>
      <c r="H293" s="356">
        <v>541.4666666666667</v>
      </c>
      <c r="I293" s="356">
        <v>550.13333333333344</v>
      </c>
      <c r="J293" s="356">
        <v>560.4666666666667</v>
      </c>
      <c r="K293" s="355">
        <v>539.79999999999995</v>
      </c>
      <c r="L293" s="355">
        <v>520.79999999999995</v>
      </c>
      <c r="M293" s="355">
        <v>33.580069999999999</v>
      </c>
      <c r="N293" s="1"/>
      <c r="O293" s="1"/>
    </row>
    <row r="294" spans="1:15" ht="12.75" customHeight="1">
      <c r="A294" s="30">
        <v>284</v>
      </c>
      <c r="B294" s="384" t="s">
        <v>441</v>
      </c>
      <c r="C294" s="355">
        <v>10845.6</v>
      </c>
      <c r="D294" s="356">
        <v>10954.866666666667</v>
      </c>
      <c r="E294" s="356">
        <v>10685.733333333334</v>
      </c>
      <c r="F294" s="356">
        <v>10525.866666666667</v>
      </c>
      <c r="G294" s="356">
        <v>10256.733333333334</v>
      </c>
      <c r="H294" s="356">
        <v>11114.733333333334</v>
      </c>
      <c r="I294" s="356">
        <v>11383.866666666669</v>
      </c>
      <c r="J294" s="356">
        <v>11543.733333333334</v>
      </c>
      <c r="K294" s="355">
        <v>11224</v>
      </c>
      <c r="L294" s="355">
        <v>10795</v>
      </c>
      <c r="M294" s="355">
        <v>4.2479999999999997E-2</v>
      </c>
      <c r="N294" s="1"/>
      <c r="O294" s="1"/>
    </row>
    <row r="295" spans="1:15" ht="12.75" customHeight="1">
      <c r="A295" s="30">
        <v>285</v>
      </c>
      <c r="B295" s="384" t="s">
        <v>442</v>
      </c>
      <c r="C295" s="355">
        <v>50.9</v>
      </c>
      <c r="D295" s="356">
        <v>51.449999999999996</v>
      </c>
      <c r="E295" s="356">
        <v>49.949999999999989</v>
      </c>
      <c r="F295" s="356">
        <v>48.999999999999993</v>
      </c>
      <c r="G295" s="356">
        <v>47.499999999999986</v>
      </c>
      <c r="H295" s="356">
        <v>52.399999999999991</v>
      </c>
      <c r="I295" s="356">
        <v>53.900000000000006</v>
      </c>
      <c r="J295" s="356">
        <v>54.849999999999994</v>
      </c>
      <c r="K295" s="355">
        <v>52.95</v>
      </c>
      <c r="L295" s="355">
        <v>50.5</v>
      </c>
      <c r="M295" s="355">
        <v>23.838419999999999</v>
      </c>
      <c r="N295" s="1"/>
      <c r="O295" s="1"/>
    </row>
    <row r="296" spans="1:15" ht="12.75" customHeight="1">
      <c r="A296" s="30">
        <v>286</v>
      </c>
      <c r="B296" s="384" t="s">
        <v>145</v>
      </c>
      <c r="C296" s="355">
        <v>399.15</v>
      </c>
      <c r="D296" s="356">
        <v>400.66666666666669</v>
      </c>
      <c r="E296" s="356">
        <v>395.83333333333337</v>
      </c>
      <c r="F296" s="356">
        <v>392.51666666666671</v>
      </c>
      <c r="G296" s="356">
        <v>387.68333333333339</v>
      </c>
      <c r="H296" s="356">
        <v>403.98333333333335</v>
      </c>
      <c r="I296" s="356">
        <v>408.81666666666672</v>
      </c>
      <c r="J296" s="356">
        <v>412.13333333333333</v>
      </c>
      <c r="K296" s="355">
        <v>405.5</v>
      </c>
      <c r="L296" s="355">
        <v>397.35</v>
      </c>
      <c r="M296" s="355">
        <v>35.097090000000001</v>
      </c>
      <c r="N296" s="1"/>
      <c r="O296" s="1"/>
    </row>
    <row r="297" spans="1:15" ht="12.75" customHeight="1">
      <c r="A297" s="30">
        <v>287</v>
      </c>
      <c r="B297" s="384" t="s">
        <v>443</v>
      </c>
      <c r="C297" s="355">
        <v>2793.8</v>
      </c>
      <c r="D297" s="356">
        <v>2809.25</v>
      </c>
      <c r="E297" s="356">
        <v>2733.5</v>
      </c>
      <c r="F297" s="356">
        <v>2673.2</v>
      </c>
      <c r="G297" s="356">
        <v>2597.4499999999998</v>
      </c>
      <c r="H297" s="356">
        <v>2869.55</v>
      </c>
      <c r="I297" s="356">
        <v>2945.3</v>
      </c>
      <c r="J297" s="356">
        <v>3005.6000000000004</v>
      </c>
      <c r="K297" s="355">
        <v>2885</v>
      </c>
      <c r="L297" s="355">
        <v>2748.95</v>
      </c>
      <c r="M297" s="355">
        <v>2.3313700000000002</v>
      </c>
      <c r="N297" s="1"/>
      <c r="O297" s="1"/>
    </row>
    <row r="298" spans="1:15" ht="12.75" customHeight="1">
      <c r="A298" s="30">
        <v>288</v>
      </c>
      <c r="B298" s="384" t="s">
        <v>843</v>
      </c>
      <c r="C298" s="355">
        <v>1332.35</v>
      </c>
      <c r="D298" s="356">
        <v>1339.7833333333333</v>
      </c>
      <c r="E298" s="356">
        <v>1307.5666666666666</v>
      </c>
      <c r="F298" s="356">
        <v>1282.7833333333333</v>
      </c>
      <c r="G298" s="356">
        <v>1250.5666666666666</v>
      </c>
      <c r="H298" s="356">
        <v>1364.5666666666666</v>
      </c>
      <c r="I298" s="356">
        <v>1396.7833333333333</v>
      </c>
      <c r="J298" s="356">
        <v>1421.5666666666666</v>
      </c>
      <c r="K298" s="355">
        <v>1372</v>
      </c>
      <c r="L298" s="355">
        <v>1315</v>
      </c>
      <c r="M298" s="355">
        <v>1.18685</v>
      </c>
      <c r="N298" s="1"/>
      <c r="O298" s="1"/>
    </row>
    <row r="299" spans="1:15" ht="12.75" customHeight="1">
      <c r="A299" s="30">
        <v>289</v>
      </c>
      <c r="B299" s="384" t="s">
        <v>146</v>
      </c>
      <c r="C299" s="355">
        <v>1933.65</v>
      </c>
      <c r="D299" s="356">
        <v>1949.55</v>
      </c>
      <c r="E299" s="356">
        <v>1914.1</v>
      </c>
      <c r="F299" s="356">
        <v>1894.55</v>
      </c>
      <c r="G299" s="356">
        <v>1859.1</v>
      </c>
      <c r="H299" s="356">
        <v>1969.1</v>
      </c>
      <c r="I299" s="356">
        <v>2004.5500000000002</v>
      </c>
      <c r="J299" s="356">
        <v>2024.1</v>
      </c>
      <c r="K299" s="355">
        <v>1985</v>
      </c>
      <c r="L299" s="355">
        <v>1930</v>
      </c>
      <c r="M299" s="355">
        <v>22.622170000000001</v>
      </c>
      <c r="N299" s="1"/>
      <c r="O299" s="1"/>
    </row>
    <row r="300" spans="1:15" ht="12.75" customHeight="1">
      <c r="A300" s="30">
        <v>290</v>
      </c>
      <c r="B300" s="384" t="s">
        <v>147</v>
      </c>
      <c r="C300" s="355">
        <v>6198.3</v>
      </c>
      <c r="D300" s="356">
        <v>6251.9666666666672</v>
      </c>
      <c r="E300" s="356">
        <v>6125.9333333333343</v>
      </c>
      <c r="F300" s="356">
        <v>6053.5666666666675</v>
      </c>
      <c r="G300" s="356">
        <v>5927.5333333333347</v>
      </c>
      <c r="H300" s="356">
        <v>6324.3333333333339</v>
      </c>
      <c r="I300" s="356">
        <v>6450.3666666666668</v>
      </c>
      <c r="J300" s="356">
        <v>6522.7333333333336</v>
      </c>
      <c r="K300" s="355">
        <v>6378</v>
      </c>
      <c r="L300" s="355">
        <v>6179.6</v>
      </c>
      <c r="M300" s="355">
        <v>2.2430400000000001</v>
      </c>
      <c r="N300" s="1"/>
      <c r="O300" s="1"/>
    </row>
    <row r="301" spans="1:15" ht="12.75" customHeight="1">
      <c r="A301" s="30">
        <v>291</v>
      </c>
      <c r="B301" s="384" t="s">
        <v>148</v>
      </c>
      <c r="C301" s="355">
        <v>4591.95</v>
      </c>
      <c r="D301" s="356">
        <v>4639.3166666666666</v>
      </c>
      <c r="E301" s="356">
        <v>4528.6333333333332</v>
      </c>
      <c r="F301" s="356">
        <v>4465.3166666666666</v>
      </c>
      <c r="G301" s="356">
        <v>4354.6333333333332</v>
      </c>
      <c r="H301" s="356">
        <v>4702.6333333333332</v>
      </c>
      <c r="I301" s="356">
        <v>4813.3166666666657</v>
      </c>
      <c r="J301" s="356">
        <v>4876.6333333333332</v>
      </c>
      <c r="K301" s="355">
        <v>4750</v>
      </c>
      <c r="L301" s="355">
        <v>4576</v>
      </c>
      <c r="M301" s="355">
        <v>2.5363899999999999</v>
      </c>
      <c r="N301" s="1"/>
      <c r="O301" s="1"/>
    </row>
    <row r="302" spans="1:15" ht="12.75" customHeight="1">
      <c r="A302" s="30">
        <v>292</v>
      </c>
      <c r="B302" s="384" t="s">
        <v>149</v>
      </c>
      <c r="C302" s="355">
        <v>900</v>
      </c>
      <c r="D302" s="356">
        <v>903.05000000000007</v>
      </c>
      <c r="E302" s="356">
        <v>892.95000000000016</v>
      </c>
      <c r="F302" s="356">
        <v>885.90000000000009</v>
      </c>
      <c r="G302" s="356">
        <v>875.80000000000018</v>
      </c>
      <c r="H302" s="356">
        <v>910.10000000000014</v>
      </c>
      <c r="I302" s="356">
        <v>920.2</v>
      </c>
      <c r="J302" s="356">
        <v>927.25000000000011</v>
      </c>
      <c r="K302" s="355">
        <v>913.15</v>
      </c>
      <c r="L302" s="355">
        <v>896</v>
      </c>
      <c r="M302" s="355">
        <v>14.20412</v>
      </c>
      <c r="N302" s="1"/>
      <c r="O302" s="1"/>
    </row>
    <row r="303" spans="1:15" ht="12.75" customHeight="1">
      <c r="A303" s="30">
        <v>293</v>
      </c>
      <c r="B303" s="384" t="s">
        <v>444</v>
      </c>
      <c r="C303" s="355">
        <v>2905.05</v>
      </c>
      <c r="D303" s="356">
        <v>2895.6833333333329</v>
      </c>
      <c r="E303" s="356">
        <v>2861.3666666666659</v>
      </c>
      <c r="F303" s="356">
        <v>2817.6833333333329</v>
      </c>
      <c r="G303" s="356">
        <v>2783.3666666666659</v>
      </c>
      <c r="H303" s="356">
        <v>2939.3666666666659</v>
      </c>
      <c r="I303" s="356">
        <v>2973.6833333333325</v>
      </c>
      <c r="J303" s="356">
        <v>3017.3666666666659</v>
      </c>
      <c r="K303" s="355">
        <v>2930</v>
      </c>
      <c r="L303" s="355">
        <v>2852</v>
      </c>
      <c r="M303" s="355">
        <v>0.70886000000000005</v>
      </c>
      <c r="N303" s="1"/>
      <c r="O303" s="1"/>
    </row>
    <row r="304" spans="1:15" ht="12.75" customHeight="1">
      <c r="A304" s="30">
        <v>294</v>
      </c>
      <c r="B304" s="384" t="s">
        <v>844</v>
      </c>
      <c r="C304" s="355">
        <v>484.2</v>
      </c>
      <c r="D304" s="356">
        <v>488.68333333333334</v>
      </c>
      <c r="E304" s="356">
        <v>476.31666666666666</v>
      </c>
      <c r="F304" s="356">
        <v>468.43333333333334</v>
      </c>
      <c r="G304" s="356">
        <v>456.06666666666666</v>
      </c>
      <c r="H304" s="356">
        <v>496.56666666666666</v>
      </c>
      <c r="I304" s="356">
        <v>508.93333333333334</v>
      </c>
      <c r="J304" s="356">
        <v>516.81666666666661</v>
      </c>
      <c r="K304" s="355">
        <v>501.05</v>
      </c>
      <c r="L304" s="355">
        <v>480.8</v>
      </c>
      <c r="M304" s="355">
        <v>26.353590000000001</v>
      </c>
      <c r="N304" s="1"/>
      <c r="O304" s="1"/>
    </row>
    <row r="305" spans="1:15" ht="12.75" customHeight="1">
      <c r="A305" s="30">
        <v>295</v>
      </c>
      <c r="B305" s="384" t="s">
        <v>150</v>
      </c>
      <c r="C305" s="355">
        <v>856.2</v>
      </c>
      <c r="D305" s="356">
        <v>863.58333333333337</v>
      </c>
      <c r="E305" s="356">
        <v>844.76666666666677</v>
      </c>
      <c r="F305" s="356">
        <v>833.33333333333337</v>
      </c>
      <c r="G305" s="356">
        <v>814.51666666666677</v>
      </c>
      <c r="H305" s="356">
        <v>875.01666666666677</v>
      </c>
      <c r="I305" s="356">
        <v>893.83333333333337</v>
      </c>
      <c r="J305" s="356">
        <v>905.26666666666677</v>
      </c>
      <c r="K305" s="355">
        <v>882.4</v>
      </c>
      <c r="L305" s="355">
        <v>852.15</v>
      </c>
      <c r="M305" s="355">
        <v>26.302890000000001</v>
      </c>
      <c r="N305" s="1"/>
      <c r="O305" s="1"/>
    </row>
    <row r="306" spans="1:15" ht="12.75" customHeight="1">
      <c r="A306" s="30">
        <v>296</v>
      </c>
      <c r="B306" s="384" t="s">
        <v>151</v>
      </c>
      <c r="C306" s="355">
        <v>160.1</v>
      </c>
      <c r="D306" s="356">
        <v>160.21666666666667</v>
      </c>
      <c r="E306" s="356">
        <v>156.03333333333333</v>
      </c>
      <c r="F306" s="356">
        <v>151.96666666666667</v>
      </c>
      <c r="G306" s="356">
        <v>147.78333333333333</v>
      </c>
      <c r="H306" s="356">
        <v>164.28333333333333</v>
      </c>
      <c r="I306" s="356">
        <v>168.46666666666667</v>
      </c>
      <c r="J306" s="356">
        <v>172.53333333333333</v>
      </c>
      <c r="K306" s="355">
        <v>164.4</v>
      </c>
      <c r="L306" s="355">
        <v>156.15</v>
      </c>
      <c r="M306" s="355">
        <v>280.52919000000003</v>
      </c>
      <c r="N306" s="1"/>
      <c r="O306" s="1"/>
    </row>
    <row r="307" spans="1:15" ht="12.75" customHeight="1">
      <c r="A307" s="30">
        <v>297</v>
      </c>
      <c r="B307" s="384" t="s">
        <v>317</v>
      </c>
      <c r="C307" s="355">
        <v>21</v>
      </c>
      <c r="D307" s="356">
        <v>21.283333333333335</v>
      </c>
      <c r="E307" s="356">
        <v>20.616666666666671</v>
      </c>
      <c r="F307" s="356">
        <v>20.233333333333334</v>
      </c>
      <c r="G307" s="356">
        <v>19.56666666666667</v>
      </c>
      <c r="H307" s="356">
        <v>21.666666666666671</v>
      </c>
      <c r="I307" s="356">
        <v>22.333333333333336</v>
      </c>
      <c r="J307" s="356">
        <v>22.716666666666672</v>
      </c>
      <c r="K307" s="355">
        <v>21.95</v>
      </c>
      <c r="L307" s="355">
        <v>20.9</v>
      </c>
      <c r="M307" s="355">
        <v>167.31852000000001</v>
      </c>
      <c r="N307" s="1"/>
      <c r="O307" s="1"/>
    </row>
    <row r="308" spans="1:15" ht="12.75" customHeight="1">
      <c r="A308" s="30">
        <v>298</v>
      </c>
      <c r="B308" s="384" t="s">
        <v>447</v>
      </c>
      <c r="C308" s="355">
        <v>214.75</v>
      </c>
      <c r="D308" s="356">
        <v>215.13333333333333</v>
      </c>
      <c r="E308" s="356">
        <v>212.36666666666665</v>
      </c>
      <c r="F308" s="356">
        <v>209.98333333333332</v>
      </c>
      <c r="G308" s="356">
        <v>207.21666666666664</v>
      </c>
      <c r="H308" s="356">
        <v>217.51666666666665</v>
      </c>
      <c r="I308" s="356">
        <v>220.2833333333333</v>
      </c>
      <c r="J308" s="356">
        <v>222.66666666666666</v>
      </c>
      <c r="K308" s="355">
        <v>217.9</v>
      </c>
      <c r="L308" s="355">
        <v>212.75</v>
      </c>
      <c r="M308" s="355">
        <v>1.29982</v>
      </c>
      <c r="N308" s="1"/>
      <c r="O308" s="1"/>
    </row>
    <row r="309" spans="1:15" ht="12.75" customHeight="1">
      <c r="A309" s="30">
        <v>299</v>
      </c>
      <c r="B309" s="384" t="s">
        <v>449</v>
      </c>
      <c r="C309" s="355">
        <v>569.20000000000005</v>
      </c>
      <c r="D309" s="356">
        <v>572.4</v>
      </c>
      <c r="E309" s="356">
        <v>564.79999999999995</v>
      </c>
      <c r="F309" s="356">
        <v>560.4</v>
      </c>
      <c r="G309" s="356">
        <v>552.79999999999995</v>
      </c>
      <c r="H309" s="356">
        <v>576.79999999999995</v>
      </c>
      <c r="I309" s="356">
        <v>584.40000000000009</v>
      </c>
      <c r="J309" s="356">
        <v>588.79999999999995</v>
      </c>
      <c r="K309" s="355">
        <v>580</v>
      </c>
      <c r="L309" s="355">
        <v>568</v>
      </c>
      <c r="M309" s="355">
        <v>0.79242000000000001</v>
      </c>
      <c r="N309" s="1"/>
      <c r="O309" s="1"/>
    </row>
    <row r="310" spans="1:15" ht="12.75" customHeight="1">
      <c r="A310" s="30">
        <v>300</v>
      </c>
      <c r="B310" s="384" t="s">
        <v>152</v>
      </c>
      <c r="C310" s="355">
        <v>157.69999999999999</v>
      </c>
      <c r="D310" s="356">
        <v>158.58333333333334</v>
      </c>
      <c r="E310" s="356">
        <v>156.2166666666667</v>
      </c>
      <c r="F310" s="356">
        <v>154.73333333333335</v>
      </c>
      <c r="G310" s="356">
        <v>152.3666666666667</v>
      </c>
      <c r="H310" s="356">
        <v>160.06666666666669</v>
      </c>
      <c r="I310" s="356">
        <v>162.43333333333331</v>
      </c>
      <c r="J310" s="356">
        <v>163.91666666666669</v>
      </c>
      <c r="K310" s="355">
        <v>160.94999999999999</v>
      </c>
      <c r="L310" s="355">
        <v>157.1</v>
      </c>
      <c r="M310" s="355">
        <v>14.70097</v>
      </c>
      <c r="N310" s="1"/>
      <c r="O310" s="1"/>
    </row>
    <row r="311" spans="1:15" ht="12.75" customHeight="1">
      <c r="A311" s="30">
        <v>301</v>
      </c>
      <c r="B311" s="384" t="s">
        <v>153</v>
      </c>
      <c r="C311" s="355">
        <v>501.3</v>
      </c>
      <c r="D311" s="356">
        <v>502.84999999999997</v>
      </c>
      <c r="E311" s="356">
        <v>497.94999999999993</v>
      </c>
      <c r="F311" s="356">
        <v>494.59999999999997</v>
      </c>
      <c r="G311" s="356">
        <v>489.69999999999993</v>
      </c>
      <c r="H311" s="356">
        <v>506.19999999999993</v>
      </c>
      <c r="I311" s="356">
        <v>511.09999999999991</v>
      </c>
      <c r="J311" s="356">
        <v>514.44999999999993</v>
      </c>
      <c r="K311" s="355">
        <v>507.75</v>
      </c>
      <c r="L311" s="355">
        <v>499.5</v>
      </c>
      <c r="M311" s="355">
        <v>13.93417</v>
      </c>
      <c r="N311" s="1"/>
      <c r="O311" s="1"/>
    </row>
    <row r="312" spans="1:15" ht="12.75" customHeight="1">
      <c r="A312" s="30">
        <v>302</v>
      </c>
      <c r="B312" s="384" t="s">
        <v>154</v>
      </c>
      <c r="C312" s="355">
        <v>8593.65</v>
      </c>
      <c r="D312" s="356">
        <v>8638.1166666666668</v>
      </c>
      <c r="E312" s="356">
        <v>8478.2333333333336</v>
      </c>
      <c r="F312" s="356">
        <v>8362.8166666666675</v>
      </c>
      <c r="G312" s="356">
        <v>8202.9333333333343</v>
      </c>
      <c r="H312" s="356">
        <v>8753.5333333333328</v>
      </c>
      <c r="I312" s="356">
        <v>8913.4166666666679</v>
      </c>
      <c r="J312" s="356">
        <v>9028.8333333333321</v>
      </c>
      <c r="K312" s="355">
        <v>8798</v>
      </c>
      <c r="L312" s="355">
        <v>8522.7000000000007</v>
      </c>
      <c r="M312" s="355">
        <v>8.1001899999999996</v>
      </c>
      <c r="N312" s="1"/>
      <c r="O312" s="1"/>
    </row>
    <row r="313" spans="1:15" ht="12.75" customHeight="1">
      <c r="A313" s="30">
        <v>303</v>
      </c>
      <c r="B313" s="384" t="s">
        <v>845</v>
      </c>
      <c r="C313" s="355">
        <v>2743.4</v>
      </c>
      <c r="D313" s="356">
        <v>2754.6333333333332</v>
      </c>
      <c r="E313" s="356">
        <v>2689.2666666666664</v>
      </c>
      <c r="F313" s="356">
        <v>2635.1333333333332</v>
      </c>
      <c r="G313" s="356">
        <v>2569.7666666666664</v>
      </c>
      <c r="H313" s="356">
        <v>2808.7666666666664</v>
      </c>
      <c r="I313" s="356">
        <v>2874.1333333333332</v>
      </c>
      <c r="J313" s="356">
        <v>2928.2666666666664</v>
      </c>
      <c r="K313" s="355">
        <v>2820</v>
      </c>
      <c r="L313" s="355">
        <v>2700.5</v>
      </c>
      <c r="M313" s="355">
        <v>0.33767000000000003</v>
      </c>
      <c r="N313" s="1"/>
      <c r="O313" s="1"/>
    </row>
    <row r="314" spans="1:15" ht="12.75" customHeight="1">
      <c r="A314" s="30">
        <v>304</v>
      </c>
      <c r="B314" s="384" t="s">
        <v>451</v>
      </c>
      <c r="C314" s="355">
        <v>363.4</v>
      </c>
      <c r="D314" s="356">
        <v>364.73333333333335</v>
      </c>
      <c r="E314" s="356">
        <v>360.16666666666669</v>
      </c>
      <c r="F314" s="356">
        <v>356.93333333333334</v>
      </c>
      <c r="G314" s="356">
        <v>352.36666666666667</v>
      </c>
      <c r="H314" s="356">
        <v>367.9666666666667</v>
      </c>
      <c r="I314" s="356">
        <v>372.5333333333333</v>
      </c>
      <c r="J314" s="356">
        <v>375.76666666666671</v>
      </c>
      <c r="K314" s="355">
        <v>369.3</v>
      </c>
      <c r="L314" s="355">
        <v>361.5</v>
      </c>
      <c r="M314" s="355">
        <v>3.3011300000000001</v>
      </c>
      <c r="N314" s="1"/>
      <c r="O314" s="1"/>
    </row>
    <row r="315" spans="1:15" ht="12.75" customHeight="1">
      <c r="A315" s="30">
        <v>305</v>
      </c>
      <c r="B315" s="384" t="s">
        <v>452</v>
      </c>
      <c r="C315" s="355">
        <v>267.60000000000002</v>
      </c>
      <c r="D315" s="356">
        <v>269.84999999999997</v>
      </c>
      <c r="E315" s="356">
        <v>263.99999999999994</v>
      </c>
      <c r="F315" s="356">
        <v>260.39999999999998</v>
      </c>
      <c r="G315" s="356">
        <v>254.54999999999995</v>
      </c>
      <c r="H315" s="356">
        <v>273.44999999999993</v>
      </c>
      <c r="I315" s="356">
        <v>279.29999999999995</v>
      </c>
      <c r="J315" s="356">
        <v>282.89999999999992</v>
      </c>
      <c r="K315" s="355">
        <v>275.7</v>
      </c>
      <c r="L315" s="355">
        <v>266.25</v>
      </c>
      <c r="M315" s="355">
        <v>2.6415700000000002</v>
      </c>
      <c r="N315" s="1"/>
      <c r="O315" s="1"/>
    </row>
    <row r="316" spans="1:15" ht="12.75" customHeight="1">
      <c r="A316" s="30">
        <v>306</v>
      </c>
      <c r="B316" s="384" t="s">
        <v>155</v>
      </c>
      <c r="C316" s="355">
        <v>887.7</v>
      </c>
      <c r="D316" s="356">
        <v>888.51666666666677</v>
      </c>
      <c r="E316" s="356">
        <v>880.18333333333351</v>
      </c>
      <c r="F316" s="356">
        <v>872.66666666666674</v>
      </c>
      <c r="G316" s="356">
        <v>864.33333333333348</v>
      </c>
      <c r="H316" s="356">
        <v>896.03333333333353</v>
      </c>
      <c r="I316" s="356">
        <v>904.36666666666679</v>
      </c>
      <c r="J316" s="356">
        <v>911.88333333333355</v>
      </c>
      <c r="K316" s="355">
        <v>896.85</v>
      </c>
      <c r="L316" s="355">
        <v>881</v>
      </c>
      <c r="M316" s="355">
        <v>9.69604</v>
      </c>
      <c r="N316" s="1"/>
      <c r="O316" s="1"/>
    </row>
    <row r="317" spans="1:15" ht="12.75" customHeight="1">
      <c r="A317" s="30">
        <v>307</v>
      </c>
      <c r="B317" s="384" t="s">
        <v>457</v>
      </c>
      <c r="C317" s="355">
        <v>1467.2</v>
      </c>
      <c r="D317" s="356">
        <v>1487.0166666666667</v>
      </c>
      <c r="E317" s="356">
        <v>1438.1833333333334</v>
      </c>
      <c r="F317" s="356">
        <v>1409.1666666666667</v>
      </c>
      <c r="G317" s="356">
        <v>1360.3333333333335</v>
      </c>
      <c r="H317" s="356">
        <v>1516.0333333333333</v>
      </c>
      <c r="I317" s="356">
        <v>1564.8666666666668</v>
      </c>
      <c r="J317" s="356">
        <v>1593.8833333333332</v>
      </c>
      <c r="K317" s="355">
        <v>1535.85</v>
      </c>
      <c r="L317" s="355">
        <v>1458</v>
      </c>
      <c r="M317" s="355">
        <v>12.82971</v>
      </c>
      <c r="N317" s="1"/>
      <c r="O317" s="1"/>
    </row>
    <row r="318" spans="1:15" ht="12.75" customHeight="1">
      <c r="A318" s="30">
        <v>308</v>
      </c>
      <c r="B318" s="384" t="s">
        <v>156</v>
      </c>
      <c r="C318" s="355">
        <v>2560.4</v>
      </c>
      <c r="D318" s="356">
        <v>2587.7999999999997</v>
      </c>
      <c r="E318" s="356">
        <v>2522.5999999999995</v>
      </c>
      <c r="F318" s="356">
        <v>2484.7999999999997</v>
      </c>
      <c r="G318" s="356">
        <v>2419.5999999999995</v>
      </c>
      <c r="H318" s="356">
        <v>2625.5999999999995</v>
      </c>
      <c r="I318" s="356">
        <v>2690.7999999999993</v>
      </c>
      <c r="J318" s="356">
        <v>2728.5999999999995</v>
      </c>
      <c r="K318" s="355">
        <v>2653</v>
      </c>
      <c r="L318" s="355">
        <v>2550</v>
      </c>
      <c r="M318" s="355">
        <v>1.3141099999999999</v>
      </c>
      <c r="N318" s="1"/>
      <c r="O318" s="1"/>
    </row>
    <row r="319" spans="1:15" ht="12.75" customHeight="1">
      <c r="A319" s="30">
        <v>309</v>
      </c>
      <c r="B319" s="384" t="s">
        <v>157</v>
      </c>
      <c r="C319" s="355">
        <v>907.05</v>
      </c>
      <c r="D319" s="356">
        <v>910.35</v>
      </c>
      <c r="E319" s="356">
        <v>895.7</v>
      </c>
      <c r="F319" s="356">
        <v>884.35</v>
      </c>
      <c r="G319" s="356">
        <v>869.7</v>
      </c>
      <c r="H319" s="356">
        <v>921.7</v>
      </c>
      <c r="I319" s="356">
        <v>936.34999999999991</v>
      </c>
      <c r="J319" s="356">
        <v>947.7</v>
      </c>
      <c r="K319" s="355">
        <v>925</v>
      </c>
      <c r="L319" s="355">
        <v>899</v>
      </c>
      <c r="M319" s="355">
        <v>4.9778200000000004</v>
      </c>
      <c r="N319" s="1"/>
      <c r="O319" s="1"/>
    </row>
    <row r="320" spans="1:15" ht="12.75" customHeight="1">
      <c r="A320" s="30">
        <v>310</v>
      </c>
      <c r="B320" s="384" t="s">
        <v>158</v>
      </c>
      <c r="C320" s="355">
        <v>851.15</v>
      </c>
      <c r="D320" s="356">
        <v>849.43333333333339</v>
      </c>
      <c r="E320" s="356">
        <v>843.91666666666674</v>
      </c>
      <c r="F320" s="356">
        <v>836.68333333333339</v>
      </c>
      <c r="G320" s="356">
        <v>831.16666666666674</v>
      </c>
      <c r="H320" s="356">
        <v>856.66666666666674</v>
      </c>
      <c r="I320" s="356">
        <v>862.18333333333339</v>
      </c>
      <c r="J320" s="356">
        <v>869.41666666666674</v>
      </c>
      <c r="K320" s="355">
        <v>854.95</v>
      </c>
      <c r="L320" s="355">
        <v>842.2</v>
      </c>
      <c r="M320" s="355">
        <v>3.0009100000000002</v>
      </c>
      <c r="N320" s="1"/>
      <c r="O320" s="1"/>
    </row>
    <row r="321" spans="1:15" ht="12.75" customHeight="1">
      <c r="A321" s="30">
        <v>311</v>
      </c>
      <c r="B321" s="384" t="s">
        <v>448</v>
      </c>
      <c r="C321" s="355">
        <v>205.8</v>
      </c>
      <c r="D321" s="356">
        <v>210.23333333333335</v>
      </c>
      <c r="E321" s="356">
        <v>199.76666666666671</v>
      </c>
      <c r="F321" s="356">
        <v>193.73333333333335</v>
      </c>
      <c r="G321" s="356">
        <v>183.26666666666671</v>
      </c>
      <c r="H321" s="356">
        <v>216.26666666666671</v>
      </c>
      <c r="I321" s="356">
        <v>226.73333333333335</v>
      </c>
      <c r="J321" s="356">
        <v>232.76666666666671</v>
      </c>
      <c r="K321" s="355">
        <v>220.7</v>
      </c>
      <c r="L321" s="355">
        <v>204.2</v>
      </c>
      <c r="M321" s="355">
        <v>8.5749600000000008</v>
      </c>
      <c r="N321" s="1"/>
      <c r="O321" s="1"/>
    </row>
    <row r="322" spans="1:15" ht="12.75" customHeight="1">
      <c r="A322" s="30">
        <v>312</v>
      </c>
      <c r="B322" s="384" t="s">
        <v>455</v>
      </c>
      <c r="C322" s="355">
        <v>190.8</v>
      </c>
      <c r="D322" s="356">
        <v>191.08333333333334</v>
      </c>
      <c r="E322" s="356">
        <v>189.01666666666668</v>
      </c>
      <c r="F322" s="356">
        <v>187.23333333333335</v>
      </c>
      <c r="G322" s="356">
        <v>185.16666666666669</v>
      </c>
      <c r="H322" s="356">
        <v>192.86666666666667</v>
      </c>
      <c r="I322" s="356">
        <v>194.93333333333334</v>
      </c>
      <c r="J322" s="356">
        <v>196.71666666666667</v>
      </c>
      <c r="K322" s="355">
        <v>193.15</v>
      </c>
      <c r="L322" s="355">
        <v>189.3</v>
      </c>
      <c r="M322" s="355">
        <v>2.6102699999999999</v>
      </c>
      <c r="N322" s="1"/>
      <c r="O322" s="1"/>
    </row>
    <row r="323" spans="1:15" ht="12.75" customHeight="1">
      <c r="A323" s="30">
        <v>313</v>
      </c>
      <c r="B323" s="384" t="s">
        <v>453</v>
      </c>
      <c r="C323" s="355">
        <v>200.55</v>
      </c>
      <c r="D323" s="356">
        <v>201.81666666666669</v>
      </c>
      <c r="E323" s="356">
        <v>197.73333333333338</v>
      </c>
      <c r="F323" s="356">
        <v>194.91666666666669</v>
      </c>
      <c r="G323" s="356">
        <v>190.83333333333337</v>
      </c>
      <c r="H323" s="356">
        <v>204.63333333333338</v>
      </c>
      <c r="I323" s="356">
        <v>208.7166666666667</v>
      </c>
      <c r="J323" s="356">
        <v>211.53333333333339</v>
      </c>
      <c r="K323" s="355">
        <v>205.9</v>
      </c>
      <c r="L323" s="355">
        <v>199</v>
      </c>
      <c r="M323" s="355">
        <v>6.9971500000000004</v>
      </c>
      <c r="N323" s="1"/>
      <c r="O323" s="1"/>
    </row>
    <row r="324" spans="1:15" ht="12.75" customHeight="1">
      <c r="A324" s="30">
        <v>314</v>
      </c>
      <c r="B324" s="384" t="s">
        <v>454</v>
      </c>
      <c r="C324" s="355">
        <v>1083.0999999999999</v>
      </c>
      <c r="D324" s="356">
        <v>1088.8500000000001</v>
      </c>
      <c r="E324" s="356">
        <v>1064.2500000000002</v>
      </c>
      <c r="F324" s="356">
        <v>1045.4000000000001</v>
      </c>
      <c r="G324" s="356">
        <v>1020.8000000000002</v>
      </c>
      <c r="H324" s="356">
        <v>1107.7000000000003</v>
      </c>
      <c r="I324" s="356">
        <v>1132.3000000000002</v>
      </c>
      <c r="J324" s="356">
        <v>1151.1500000000003</v>
      </c>
      <c r="K324" s="355">
        <v>1113.45</v>
      </c>
      <c r="L324" s="355">
        <v>1070</v>
      </c>
      <c r="M324" s="355">
        <v>2.1410900000000002</v>
      </c>
      <c r="N324" s="1"/>
      <c r="O324" s="1"/>
    </row>
    <row r="325" spans="1:15" ht="12.75" customHeight="1">
      <c r="A325" s="30">
        <v>315</v>
      </c>
      <c r="B325" s="384" t="s">
        <v>159</v>
      </c>
      <c r="C325" s="355">
        <v>3913.1</v>
      </c>
      <c r="D325" s="356">
        <v>3950.8333333333335</v>
      </c>
      <c r="E325" s="356">
        <v>3857.666666666667</v>
      </c>
      <c r="F325" s="356">
        <v>3802.2333333333336</v>
      </c>
      <c r="G325" s="356">
        <v>3709.0666666666671</v>
      </c>
      <c r="H325" s="356">
        <v>4006.2666666666669</v>
      </c>
      <c r="I325" s="356">
        <v>4099.4333333333343</v>
      </c>
      <c r="J325" s="356">
        <v>4154.8666666666668</v>
      </c>
      <c r="K325" s="355">
        <v>4044</v>
      </c>
      <c r="L325" s="355">
        <v>3895.4</v>
      </c>
      <c r="M325" s="355">
        <v>6.0859300000000003</v>
      </c>
      <c r="N325" s="1"/>
      <c r="O325" s="1"/>
    </row>
    <row r="326" spans="1:15" ht="12.75" customHeight="1">
      <c r="A326" s="30">
        <v>316</v>
      </c>
      <c r="B326" s="384" t="s">
        <v>445</v>
      </c>
      <c r="C326" s="355">
        <v>54.9</v>
      </c>
      <c r="D326" s="356">
        <v>55.516666666666659</v>
      </c>
      <c r="E326" s="356">
        <v>53.98333333333332</v>
      </c>
      <c r="F326" s="356">
        <v>53.066666666666663</v>
      </c>
      <c r="G326" s="356">
        <v>51.533333333333324</v>
      </c>
      <c r="H326" s="356">
        <v>56.433333333333316</v>
      </c>
      <c r="I326" s="356">
        <v>57.966666666666661</v>
      </c>
      <c r="J326" s="356">
        <v>58.883333333333312</v>
      </c>
      <c r="K326" s="355">
        <v>57.05</v>
      </c>
      <c r="L326" s="355">
        <v>54.6</v>
      </c>
      <c r="M326" s="355">
        <v>68.082899999999995</v>
      </c>
      <c r="N326" s="1"/>
      <c r="O326" s="1"/>
    </row>
    <row r="327" spans="1:15" ht="12.75" customHeight="1">
      <c r="A327" s="30">
        <v>317</v>
      </c>
      <c r="B327" s="384" t="s">
        <v>446</v>
      </c>
      <c r="C327" s="355">
        <v>174.65</v>
      </c>
      <c r="D327" s="356">
        <v>174.5</v>
      </c>
      <c r="E327" s="356">
        <v>171.7</v>
      </c>
      <c r="F327" s="356">
        <v>168.75</v>
      </c>
      <c r="G327" s="356">
        <v>165.95</v>
      </c>
      <c r="H327" s="356">
        <v>177.45</v>
      </c>
      <c r="I327" s="356">
        <v>180.25</v>
      </c>
      <c r="J327" s="356">
        <v>183.2</v>
      </c>
      <c r="K327" s="355">
        <v>177.3</v>
      </c>
      <c r="L327" s="355">
        <v>171.55</v>
      </c>
      <c r="M327" s="355">
        <v>5.1947799999999997</v>
      </c>
      <c r="N327" s="1"/>
      <c r="O327" s="1"/>
    </row>
    <row r="328" spans="1:15" ht="12.75" customHeight="1">
      <c r="A328" s="30">
        <v>318</v>
      </c>
      <c r="B328" s="384" t="s">
        <v>456</v>
      </c>
      <c r="C328" s="355">
        <v>918.7</v>
      </c>
      <c r="D328" s="356">
        <v>918.61666666666679</v>
      </c>
      <c r="E328" s="356">
        <v>907.28333333333353</v>
      </c>
      <c r="F328" s="356">
        <v>895.86666666666679</v>
      </c>
      <c r="G328" s="356">
        <v>884.53333333333353</v>
      </c>
      <c r="H328" s="356">
        <v>930.03333333333353</v>
      </c>
      <c r="I328" s="356">
        <v>941.36666666666679</v>
      </c>
      <c r="J328" s="356">
        <v>952.78333333333353</v>
      </c>
      <c r="K328" s="355">
        <v>929.95</v>
      </c>
      <c r="L328" s="355">
        <v>907.2</v>
      </c>
      <c r="M328" s="355">
        <v>1.11948</v>
      </c>
      <c r="N328" s="1"/>
      <c r="O328" s="1"/>
    </row>
    <row r="329" spans="1:15" ht="12.75" customHeight="1">
      <c r="A329" s="30">
        <v>319</v>
      </c>
      <c r="B329" s="384" t="s">
        <v>161</v>
      </c>
      <c r="C329" s="355">
        <v>3013.75</v>
      </c>
      <c r="D329" s="356">
        <v>3044.6666666666665</v>
      </c>
      <c r="E329" s="356">
        <v>2959.3833333333332</v>
      </c>
      <c r="F329" s="356">
        <v>2905.0166666666669</v>
      </c>
      <c r="G329" s="356">
        <v>2819.7333333333336</v>
      </c>
      <c r="H329" s="356">
        <v>3099.0333333333328</v>
      </c>
      <c r="I329" s="356">
        <v>3184.3166666666666</v>
      </c>
      <c r="J329" s="356">
        <v>3238.6833333333325</v>
      </c>
      <c r="K329" s="355">
        <v>3129.95</v>
      </c>
      <c r="L329" s="355">
        <v>2990.3</v>
      </c>
      <c r="M329" s="355">
        <v>3.0223900000000001</v>
      </c>
      <c r="N329" s="1"/>
      <c r="O329" s="1"/>
    </row>
    <row r="330" spans="1:15" ht="12.75" customHeight="1">
      <c r="A330" s="30">
        <v>320</v>
      </c>
      <c r="B330" s="384" t="s">
        <v>162</v>
      </c>
      <c r="C330" s="355">
        <v>70987.149999999994</v>
      </c>
      <c r="D330" s="356">
        <v>71009.483333333337</v>
      </c>
      <c r="E330" s="356">
        <v>70088.966666666674</v>
      </c>
      <c r="F330" s="356">
        <v>69190.78333333334</v>
      </c>
      <c r="G330" s="356">
        <v>68270.266666666677</v>
      </c>
      <c r="H330" s="356">
        <v>71907.666666666672</v>
      </c>
      <c r="I330" s="356">
        <v>72828.183333333334</v>
      </c>
      <c r="J330" s="356">
        <v>73726.366666666669</v>
      </c>
      <c r="K330" s="355">
        <v>71930</v>
      </c>
      <c r="L330" s="355">
        <v>70111.3</v>
      </c>
      <c r="M330" s="355">
        <v>0.10786</v>
      </c>
      <c r="N330" s="1"/>
      <c r="O330" s="1"/>
    </row>
    <row r="331" spans="1:15" ht="12.75" customHeight="1">
      <c r="A331" s="30">
        <v>321</v>
      </c>
      <c r="B331" s="384" t="s">
        <v>450</v>
      </c>
      <c r="C331" s="355">
        <v>47.7</v>
      </c>
      <c r="D331" s="356">
        <v>47.633333333333333</v>
      </c>
      <c r="E331" s="356">
        <v>46.266666666666666</v>
      </c>
      <c r="F331" s="356">
        <v>44.833333333333336</v>
      </c>
      <c r="G331" s="356">
        <v>43.466666666666669</v>
      </c>
      <c r="H331" s="356">
        <v>49.066666666666663</v>
      </c>
      <c r="I331" s="356">
        <v>50.433333333333323</v>
      </c>
      <c r="J331" s="356">
        <v>51.86666666666666</v>
      </c>
      <c r="K331" s="355">
        <v>49</v>
      </c>
      <c r="L331" s="355">
        <v>46.2</v>
      </c>
      <c r="M331" s="355">
        <v>48.283079999999998</v>
      </c>
      <c r="N331" s="1"/>
      <c r="O331" s="1"/>
    </row>
    <row r="332" spans="1:15" ht="12.75" customHeight="1">
      <c r="A332" s="30">
        <v>322</v>
      </c>
      <c r="B332" s="384" t="s">
        <v>163</v>
      </c>
      <c r="C332" s="355">
        <v>1422.15</v>
      </c>
      <c r="D332" s="356">
        <v>1437.7166666666665</v>
      </c>
      <c r="E332" s="356">
        <v>1400.4333333333329</v>
      </c>
      <c r="F332" s="356">
        <v>1378.7166666666665</v>
      </c>
      <c r="G332" s="356">
        <v>1341.4333333333329</v>
      </c>
      <c r="H332" s="356">
        <v>1459.4333333333329</v>
      </c>
      <c r="I332" s="356">
        <v>1496.7166666666662</v>
      </c>
      <c r="J332" s="356">
        <v>1518.4333333333329</v>
      </c>
      <c r="K332" s="355">
        <v>1475</v>
      </c>
      <c r="L332" s="355">
        <v>1416</v>
      </c>
      <c r="M332" s="355">
        <v>11.607810000000001</v>
      </c>
      <c r="N332" s="1"/>
      <c r="O332" s="1"/>
    </row>
    <row r="333" spans="1:15" ht="12.75" customHeight="1">
      <c r="A333" s="30">
        <v>323</v>
      </c>
      <c r="B333" s="384" t="s">
        <v>164</v>
      </c>
      <c r="C333" s="355">
        <v>346.8</v>
      </c>
      <c r="D333" s="356">
        <v>346.83333333333331</v>
      </c>
      <c r="E333" s="356">
        <v>342.31666666666661</v>
      </c>
      <c r="F333" s="356">
        <v>337.83333333333331</v>
      </c>
      <c r="G333" s="356">
        <v>333.31666666666661</v>
      </c>
      <c r="H333" s="356">
        <v>351.31666666666661</v>
      </c>
      <c r="I333" s="356">
        <v>355.83333333333337</v>
      </c>
      <c r="J333" s="356">
        <v>360.31666666666661</v>
      </c>
      <c r="K333" s="355">
        <v>351.35</v>
      </c>
      <c r="L333" s="355">
        <v>342.35</v>
      </c>
      <c r="M333" s="355">
        <v>5.2014399999999998</v>
      </c>
      <c r="N333" s="1"/>
      <c r="O333" s="1"/>
    </row>
    <row r="334" spans="1:15" ht="12.75" customHeight="1">
      <c r="A334" s="30">
        <v>324</v>
      </c>
      <c r="B334" s="384" t="s">
        <v>269</v>
      </c>
      <c r="C334" s="355">
        <v>911.7</v>
      </c>
      <c r="D334" s="356">
        <v>915.18333333333339</v>
      </c>
      <c r="E334" s="356">
        <v>906.21666666666681</v>
      </c>
      <c r="F334" s="356">
        <v>900.73333333333346</v>
      </c>
      <c r="G334" s="356">
        <v>891.76666666666688</v>
      </c>
      <c r="H334" s="356">
        <v>920.66666666666674</v>
      </c>
      <c r="I334" s="356">
        <v>929.63333333333344</v>
      </c>
      <c r="J334" s="356">
        <v>935.11666666666667</v>
      </c>
      <c r="K334" s="355">
        <v>924.15</v>
      </c>
      <c r="L334" s="355">
        <v>909.7</v>
      </c>
      <c r="M334" s="355">
        <v>0.61338000000000004</v>
      </c>
      <c r="N334" s="1"/>
      <c r="O334" s="1"/>
    </row>
    <row r="335" spans="1:15" ht="12.75" customHeight="1">
      <c r="A335" s="30">
        <v>325</v>
      </c>
      <c r="B335" s="384" t="s">
        <v>165</v>
      </c>
      <c r="C335" s="355">
        <v>116.8</v>
      </c>
      <c r="D335" s="356">
        <v>116.88333333333333</v>
      </c>
      <c r="E335" s="356">
        <v>115.16666666666666</v>
      </c>
      <c r="F335" s="356">
        <v>113.53333333333333</v>
      </c>
      <c r="G335" s="356">
        <v>111.81666666666666</v>
      </c>
      <c r="H335" s="356">
        <v>118.51666666666665</v>
      </c>
      <c r="I335" s="356">
        <v>120.23333333333332</v>
      </c>
      <c r="J335" s="356">
        <v>121.86666666666665</v>
      </c>
      <c r="K335" s="355">
        <v>118.6</v>
      </c>
      <c r="L335" s="355">
        <v>115.25</v>
      </c>
      <c r="M335" s="355">
        <v>190.78393</v>
      </c>
      <c r="N335" s="1"/>
      <c r="O335" s="1"/>
    </row>
    <row r="336" spans="1:15" ht="12.75" customHeight="1">
      <c r="A336" s="30">
        <v>326</v>
      </c>
      <c r="B336" s="384" t="s">
        <v>166</v>
      </c>
      <c r="C336" s="355">
        <v>4995.5</v>
      </c>
      <c r="D336" s="356">
        <v>5021.8166666666666</v>
      </c>
      <c r="E336" s="356">
        <v>4933.6833333333334</v>
      </c>
      <c r="F336" s="356">
        <v>4871.8666666666668</v>
      </c>
      <c r="G336" s="356">
        <v>4783.7333333333336</v>
      </c>
      <c r="H336" s="356">
        <v>5083.6333333333332</v>
      </c>
      <c r="I336" s="356">
        <v>5171.7666666666664</v>
      </c>
      <c r="J336" s="356">
        <v>5233.583333333333</v>
      </c>
      <c r="K336" s="355">
        <v>5109.95</v>
      </c>
      <c r="L336" s="355">
        <v>4960</v>
      </c>
      <c r="M336" s="355">
        <v>3.7526700000000002</v>
      </c>
      <c r="N336" s="1"/>
      <c r="O336" s="1"/>
    </row>
    <row r="337" spans="1:15" ht="12.75" customHeight="1">
      <c r="A337" s="30">
        <v>327</v>
      </c>
      <c r="B337" s="384" t="s">
        <v>167</v>
      </c>
      <c r="C337" s="355">
        <v>4122.1499999999996</v>
      </c>
      <c r="D337" s="356">
        <v>4149.4000000000005</v>
      </c>
      <c r="E337" s="356">
        <v>4073.8000000000011</v>
      </c>
      <c r="F337" s="356">
        <v>4025.4500000000007</v>
      </c>
      <c r="G337" s="356">
        <v>3949.8500000000013</v>
      </c>
      <c r="H337" s="356">
        <v>4197.7500000000009</v>
      </c>
      <c r="I337" s="356">
        <v>4273.3500000000013</v>
      </c>
      <c r="J337" s="356">
        <v>4321.7000000000007</v>
      </c>
      <c r="K337" s="355">
        <v>4225</v>
      </c>
      <c r="L337" s="355">
        <v>4101.05</v>
      </c>
      <c r="M337" s="355">
        <v>1.78138</v>
      </c>
      <c r="N337" s="1"/>
      <c r="O337" s="1"/>
    </row>
    <row r="338" spans="1:15" ht="12.75" customHeight="1">
      <c r="A338" s="30">
        <v>328</v>
      </c>
      <c r="B338" s="384" t="s">
        <v>846</v>
      </c>
      <c r="C338" s="355">
        <v>2154.5500000000002</v>
      </c>
      <c r="D338" s="356">
        <v>2172.1999999999998</v>
      </c>
      <c r="E338" s="356">
        <v>2109.5499999999997</v>
      </c>
      <c r="F338" s="356">
        <v>2064.5499999999997</v>
      </c>
      <c r="G338" s="356">
        <v>2001.8999999999996</v>
      </c>
      <c r="H338" s="356">
        <v>2217.1999999999998</v>
      </c>
      <c r="I338" s="356">
        <v>2279.8499999999995</v>
      </c>
      <c r="J338" s="356">
        <v>2324.85</v>
      </c>
      <c r="K338" s="355">
        <v>2234.85</v>
      </c>
      <c r="L338" s="355">
        <v>2127.1999999999998</v>
      </c>
      <c r="M338" s="355">
        <v>0.63826000000000005</v>
      </c>
      <c r="N338" s="1"/>
      <c r="O338" s="1"/>
    </row>
    <row r="339" spans="1:15" ht="12.75" customHeight="1">
      <c r="A339" s="30">
        <v>329</v>
      </c>
      <c r="B339" s="384" t="s">
        <v>458</v>
      </c>
      <c r="C339" s="355">
        <v>46.8</v>
      </c>
      <c r="D339" s="356">
        <v>47.033333333333331</v>
      </c>
      <c r="E339" s="356">
        <v>46.36666666666666</v>
      </c>
      <c r="F339" s="356">
        <v>45.93333333333333</v>
      </c>
      <c r="G339" s="356">
        <v>45.266666666666659</v>
      </c>
      <c r="H339" s="356">
        <v>47.466666666666661</v>
      </c>
      <c r="I339" s="356">
        <v>48.133333333333333</v>
      </c>
      <c r="J339" s="356">
        <v>48.566666666666663</v>
      </c>
      <c r="K339" s="355">
        <v>47.7</v>
      </c>
      <c r="L339" s="355">
        <v>46.6</v>
      </c>
      <c r="M339" s="355">
        <v>40.132570000000001</v>
      </c>
      <c r="N339" s="1"/>
      <c r="O339" s="1"/>
    </row>
    <row r="340" spans="1:15" ht="12.75" customHeight="1">
      <c r="A340" s="30">
        <v>330</v>
      </c>
      <c r="B340" s="384" t="s">
        <v>459</v>
      </c>
      <c r="C340" s="355">
        <v>74.95</v>
      </c>
      <c r="D340" s="356">
        <v>75.116666666666674</v>
      </c>
      <c r="E340" s="356">
        <v>74.383333333333354</v>
      </c>
      <c r="F340" s="356">
        <v>73.816666666666677</v>
      </c>
      <c r="G340" s="356">
        <v>73.083333333333357</v>
      </c>
      <c r="H340" s="356">
        <v>75.683333333333351</v>
      </c>
      <c r="I340" s="356">
        <v>76.416666666666671</v>
      </c>
      <c r="J340" s="356">
        <v>76.983333333333348</v>
      </c>
      <c r="K340" s="355">
        <v>75.849999999999994</v>
      </c>
      <c r="L340" s="355">
        <v>74.55</v>
      </c>
      <c r="M340" s="355">
        <v>23.69331</v>
      </c>
      <c r="N340" s="1"/>
      <c r="O340" s="1"/>
    </row>
    <row r="341" spans="1:15" ht="12.75" customHeight="1">
      <c r="A341" s="30">
        <v>331</v>
      </c>
      <c r="B341" s="384" t="s">
        <v>460</v>
      </c>
      <c r="C341" s="355">
        <v>595.04999999999995</v>
      </c>
      <c r="D341" s="356">
        <v>596.86666666666667</v>
      </c>
      <c r="E341" s="356">
        <v>588.73333333333335</v>
      </c>
      <c r="F341" s="356">
        <v>582.41666666666663</v>
      </c>
      <c r="G341" s="356">
        <v>574.2833333333333</v>
      </c>
      <c r="H341" s="356">
        <v>603.18333333333339</v>
      </c>
      <c r="I341" s="356">
        <v>611.31666666666683</v>
      </c>
      <c r="J341" s="356">
        <v>617.63333333333344</v>
      </c>
      <c r="K341" s="355">
        <v>605</v>
      </c>
      <c r="L341" s="355">
        <v>590.54999999999995</v>
      </c>
      <c r="M341" s="355">
        <v>0.39058999999999999</v>
      </c>
      <c r="N341" s="1"/>
      <c r="O341" s="1"/>
    </row>
    <row r="342" spans="1:15" ht="12.75" customHeight="1">
      <c r="A342" s="30">
        <v>332</v>
      </c>
      <c r="B342" s="384" t="s">
        <v>168</v>
      </c>
      <c r="C342" s="355">
        <v>18306.599999999999</v>
      </c>
      <c r="D342" s="356">
        <v>18382.45</v>
      </c>
      <c r="E342" s="356">
        <v>18185.25</v>
      </c>
      <c r="F342" s="356">
        <v>18063.899999999998</v>
      </c>
      <c r="G342" s="356">
        <v>17866.699999999997</v>
      </c>
      <c r="H342" s="356">
        <v>18503.800000000003</v>
      </c>
      <c r="I342" s="356">
        <v>18701.000000000007</v>
      </c>
      <c r="J342" s="356">
        <v>18822.350000000006</v>
      </c>
      <c r="K342" s="355">
        <v>18579.650000000001</v>
      </c>
      <c r="L342" s="355">
        <v>18261.099999999999</v>
      </c>
      <c r="M342" s="355">
        <v>0.34354000000000001</v>
      </c>
      <c r="N342" s="1"/>
      <c r="O342" s="1"/>
    </row>
    <row r="343" spans="1:15" ht="12.75" customHeight="1">
      <c r="A343" s="30">
        <v>333</v>
      </c>
      <c r="B343" s="384" t="s">
        <v>466</v>
      </c>
      <c r="C343" s="355">
        <v>87.75</v>
      </c>
      <c r="D343" s="356">
        <v>87.05</v>
      </c>
      <c r="E343" s="356">
        <v>84.699999999999989</v>
      </c>
      <c r="F343" s="356">
        <v>81.649999999999991</v>
      </c>
      <c r="G343" s="356">
        <v>79.299999999999983</v>
      </c>
      <c r="H343" s="356">
        <v>90.1</v>
      </c>
      <c r="I343" s="356">
        <v>92.449999999999989</v>
      </c>
      <c r="J343" s="356">
        <v>95.5</v>
      </c>
      <c r="K343" s="355">
        <v>89.4</v>
      </c>
      <c r="L343" s="355">
        <v>84</v>
      </c>
      <c r="M343" s="355">
        <v>21.438659999999999</v>
      </c>
      <c r="N343" s="1"/>
      <c r="O343" s="1"/>
    </row>
    <row r="344" spans="1:15" ht="12.75" customHeight="1">
      <c r="A344" s="30">
        <v>334</v>
      </c>
      <c r="B344" s="384" t="s">
        <v>465</v>
      </c>
      <c r="C344" s="355">
        <v>55.2</v>
      </c>
      <c r="D344" s="356">
        <v>55.433333333333337</v>
      </c>
      <c r="E344" s="356">
        <v>54.666666666666671</v>
      </c>
      <c r="F344" s="356">
        <v>54.133333333333333</v>
      </c>
      <c r="G344" s="356">
        <v>53.366666666666667</v>
      </c>
      <c r="H344" s="356">
        <v>55.966666666666676</v>
      </c>
      <c r="I344" s="356">
        <v>56.733333333333341</v>
      </c>
      <c r="J344" s="356">
        <v>57.26666666666668</v>
      </c>
      <c r="K344" s="355">
        <v>56.2</v>
      </c>
      <c r="L344" s="355">
        <v>54.9</v>
      </c>
      <c r="M344" s="355">
        <v>5.1610699999999996</v>
      </c>
      <c r="N344" s="1"/>
      <c r="O344" s="1"/>
    </row>
    <row r="345" spans="1:15" ht="12.75" customHeight="1">
      <c r="A345" s="30">
        <v>335</v>
      </c>
      <c r="B345" s="384" t="s">
        <v>464</v>
      </c>
      <c r="C345" s="355">
        <v>642.65</v>
      </c>
      <c r="D345" s="356">
        <v>642.4666666666667</v>
      </c>
      <c r="E345" s="356">
        <v>634.93333333333339</v>
      </c>
      <c r="F345" s="356">
        <v>627.2166666666667</v>
      </c>
      <c r="G345" s="356">
        <v>619.68333333333339</v>
      </c>
      <c r="H345" s="356">
        <v>650.18333333333339</v>
      </c>
      <c r="I345" s="356">
        <v>657.7166666666667</v>
      </c>
      <c r="J345" s="356">
        <v>665.43333333333339</v>
      </c>
      <c r="K345" s="355">
        <v>650</v>
      </c>
      <c r="L345" s="355">
        <v>634.75</v>
      </c>
      <c r="M345" s="355">
        <v>1.2550699999999999</v>
      </c>
      <c r="N345" s="1"/>
      <c r="O345" s="1"/>
    </row>
    <row r="346" spans="1:15" ht="12.75" customHeight="1">
      <c r="A346" s="30">
        <v>336</v>
      </c>
      <c r="B346" s="384" t="s">
        <v>461</v>
      </c>
      <c r="C346" s="355">
        <v>29.95</v>
      </c>
      <c r="D346" s="356">
        <v>30.066666666666663</v>
      </c>
      <c r="E346" s="356">
        <v>29.783333333333324</v>
      </c>
      <c r="F346" s="356">
        <v>29.61666666666666</v>
      </c>
      <c r="G346" s="356">
        <v>29.333333333333321</v>
      </c>
      <c r="H346" s="356">
        <v>30.233333333333327</v>
      </c>
      <c r="I346" s="356">
        <v>30.516666666666666</v>
      </c>
      <c r="J346" s="356">
        <v>30.68333333333333</v>
      </c>
      <c r="K346" s="355">
        <v>30.35</v>
      </c>
      <c r="L346" s="355">
        <v>29.9</v>
      </c>
      <c r="M346" s="355">
        <v>37.068449999999999</v>
      </c>
      <c r="N346" s="1"/>
      <c r="O346" s="1"/>
    </row>
    <row r="347" spans="1:15" ht="12.75" customHeight="1">
      <c r="A347" s="30">
        <v>337</v>
      </c>
      <c r="B347" s="384" t="s">
        <v>537</v>
      </c>
      <c r="C347" s="355">
        <v>138.85</v>
      </c>
      <c r="D347" s="356">
        <v>139.33333333333331</v>
      </c>
      <c r="E347" s="356">
        <v>137.71666666666664</v>
      </c>
      <c r="F347" s="356">
        <v>136.58333333333331</v>
      </c>
      <c r="G347" s="356">
        <v>134.96666666666664</v>
      </c>
      <c r="H347" s="356">
        <v>140.46666666666664</v>
      </c>
      <c r="I347" s="356">
        <v>142.08333333333331</v>
      </c>
      <c r="J347" s="356">
        <v>143.21666666666664</v>
      </c>
      <c r="K347" s="355">
        <v>140.94999999999999</v>
      </c>
      <c r="L347" s="355">
        <v>138.19999999999999</v>
      </c>
      <c r="M347" s="355">
        <v>2.1966100000000002</v>
      </c>
      <c r="N347" s="1"/>
      <c r="O347" s="1"/>
    </row>
    <row r="348" spans="1:15" ht="12.75" customHeight="1">
      <c r="A348" s="30">
        <v>338</v>
      </c>
      <c r="B348" s="384" t="s">
        <v>467</v>
      </c>
      <c r="C348" s="355">
        <v>2366.1</v>
      </c>
      <c r="D348" s="356">
        <v>2389.6833333333334</v>
      </c>
      <c r="E348" s="356">
        <v>2327.4666666666667</v>
      </c>
      <c r="F348" s="356">
        <v>2288.8333333333335</v>
      </c>
      <c r="G348" s="356">
        <v>2226.6166666666668</v>
      </c>
      <c r="H348" s="356">
        <v>2428.3166666666666</v>
      </c>
      <c r="I348" s="356">
        <v>2490.5333333333338</v>
      </c>
      <c r="J348" s="356">
        <v>2529.1666666666665</v>
      </c>
      <c r="K348" s="355">
        <v>2451.9</v>
      </c>
      <c r="L348" s="355">
        <v>2351.0500000000002</v>
      </c>
      <c r="M348" s="355">
        <v>2.801E-2</v>
      </c>
      <c r="N348" s="1"/>
      <c r="O348" s="1"/>
    </row>
    <row r="349" spans="1:15" ht="12.75" customHeight="1">
      <c r="A349" s="30">
        <v>339</v>
      </c>
      <c r="B349" s="384" t="s">
        <v>462</v>
      </c>
      <c r="C349" s="355">
        <v>67</v>
      </c>
      <c r="D349" s="356">
        <v>66.61666666666666</v>
      </c>
      <c r="E349" s="356">
        <v>64.48333333333332</v>
      </c>
      <c r="F349" s="356">
        <v>61.966666666666654</v>
      </c>
      <c r="G349" s="356">
        <v>59.833333333333314</v>
      </c>
      <c r="H349" s="356">
        <v>69.133333333333326</v>
      </c>
      <c r="I349" s="356">
        <v>71.26666666666668</v>
      </c>
      <c r="J349" s="356">
        <v>73.783333333333331</v>
      </c>
      <c r="K349" s="355">
        <v>68.75</v>
      </c>
      <c r="L349" s="355">
        <v>64.099999999999994</v>
      </c>
      <c r="M349" s="355">
        <v>23.75394</v>
      </c>
      <c r="N349" s="1"/>
      <c r="O349" s="1"/>
    </row>
    <row r="350" spans="1:15" ht="12.75" customHeight="1">
      <c r="A350" s="30">
        <v>340</v>
      </c>
      <c r="B350" s="384" t="s">
        <v>169</v>
      </c>
      <c r="C350" s="355">
        <v>153.94999999999999</v>
      </c>
      <c r="D350" s="356">
        <v>152.9</v>
      </c>
      <c r="E350" s="356">
        <v>150.85000000000002</v>
      </c>
      <c r="F350" s="356">
        <v>147.75000000000003</v>
      </c>
      <c r="G350" s="356">
        <v>145.70000000000005</v>
      </c>
      <c r="H350" s="356">
        <v>156</v>
      </c>
      <c r="I350" s="356">
        <v>158.05000000000001</v>
      </c>
      <c r="J350" s="356">
        <v>161.14999999999998</v>
      </c>
      <c r="K350" s="355">
        <v>154.94999999999999</v>
      </c>
      <c r="L350" s="355">
        <v>149.80000000000001</v>
      </c>
      <c r="M350" s="355">
        <v>267.64866999999998</v>
      </c>
      <c r="N350" s="1"/>
      <c r="O350" s="1"/>
    </row>
    <row r="351" spans="1:15" ht="12.75" customHeight="1">
      <c r="A351" s="30">
        <v>341</v>
      </c>
      <c r="B351" s="384" t="s">
        <v>463</v>
      </c>
      <c r="C351" s="355">
        <v>233.25</v>
      </c>
      <c r="D351" s="356">
        <v>234.43333333333331</v>
      </c>
      <c r="E351" s="356">
        <v>231.21666666666661</v>
      </c>
      <c r="F351" s="356">
        <v>229.18333333333331</v>
      </c>
      <c r="G351" s="356">
        <v>225.96666666666661</v>
      </c>
      <c r="H351" s="356">
        <v>236.46666666666661</v>
      </c>
      <c r="I351" s="356">
        <v>239.68333333333331</v>
      </c>
      <c r="J351" s="356">
        <v>241.71666666666661</v>
      </c>
      <c r="K351" s="355">
        <v>237.65</v>
      </c>
      <c r="L351" s="355">
        <v>232.4</v>
      </c>
      <c r="M351" s="355">
        <v>4.0096299999999996</v>
      </c>
      <c r="N351" s="1"/>
      <c r="O351" s="1"/>
    </row>
    <row r="352" spans="1:15" ht="12.75" customHeight="1">
      <c r="A352" s="30">
        <v>342</v>
      </c>
      <c r="B352" s="384" t="s">
        <v>171</v>
      </c>
      <c r="C352" s="355">
        <v>136.65</v>
      </c>
      <c r="D352" s="356">
        <v>137.18333333333334</v>
      </c>
      <c r="E352" s="356">
        <v>135.76666666666668</v>
      </c>
      <c r="F352" s="356">
        <v>134.88333333333335</v>
      </c>
      <c r="G352" s="356">
        <v>133.4666666666667</v>
      </c>
      <c r="H352" s="356">
        <v>138.06666666666666</v>
      </c>
      <c r="I352" s="356">
        <v>139.48333333333329</v>
      </c>
      <c r="J352" s="356">
        <v>140.36666666666665</v>
      </c>
      <c r="K352" s="355">
        <v>138.6</v>
      </c>
      <c r="L352" s="355">
        <v>136.30000000000001</v>
      </c>
      <c r="M352" s="355">
        <v>95.717280000000002</v>
      </c>
      <c r="N352" s="1"/>
      <c r="O352" s="1"/>
    </row>
    <row r="353" spans="1:15" ht="12.75" customHeight="1">
      <c r="A353" s="30">
        <v>343</v>
      </c>
      <c r="B353" s="384" t="s">
        <v>270</v>
      </c>
      <c r="C353" s="355">
        <v>949.65</v>
      </c>
      <c r="D353" s="356">
        <v>943.54999999999984</v>
      </c>
      <c r="E353" s="356">
        <v>921.39999999999964</v>
      </c>
      <c r="F353" s="356">
        <v>893.14999999999975</v>
      </c>
      <c r="G353" s="356">
        <v>870.99999999999955</v>
      </c>
      <c r="H353" s="356">
        <v>971.79999999999973</v>
      </c>
      <c r="I353" s="356">
        <v>993.95</v>
      </c>
      <c r="J353" s="356">
        <v>1022.1999999999998</v>
      </c>
      <c r="K353" s="355">
        <v>965.7</v>
      </c>
      <c r="L353" s="355">
        <v>915.3</v>
      </c>
      <c r="M353" s="355">
        <v>9.8335500000000007</v>
      </c>
      <c r="N353" s="1"/>
      <c r="O353" s="1"/>
    </row>
    <row r="354" spans="1:15" ht="12.75" customHeight="1">
      <c r="A354" s="30">
        <v>344</v>
      </c>
      <c r="B354" s="384" t="s">
        <v>468</v>
      </c>
      <c r="C354" s="355">
        <v>3713.35</v>
      </c>
      <c r="D354" s="356">
        <v>3722.4500000000003</v>
      </c>
      <c r="E354" s="356">
        <v>3610.9000000000005</v>
      </c>
      <c r="F354" s="356">
        <v>3508.4500000000003</v>
      </c>
      <c r="G354" s="356">
        <v>3396.9000000000005</v>
      </c>
      <c r="H354" s="356">
        <v>3824.9000000000005</v>
      </c>
      <c r="I354" s="356">
        <v>3936.4500000000007</v>
      </c>
      <c r="J354" s="356">
        <v>4038.9000000000005</v>
      </c>
      <c r="K354" s="355">
        <v>3834</v>
      </c>
      <c r="L354" s="355">
        <v>3620</v>
      </c>
      <c r="M354" s="355">
        <v>2.1701000000000001</v>
      </c>
      <c r="N354" s="1"/>
      <c r="O354" s="1"/>
    </row>
    <row r="355" spans="1:15" ht="12.75" customHeight="1">
      <c r="A355" s="30">
        <v>345</v>
      </c>
      <c r="B355" s="384" t="s">
        <v>271</v>
      </c>
      <c r="C355" s="355">
        <v>231.2</v>
      </c>
      <c r="D355" s="356">
        <v>234.26666666666665</v>
      </c>
      <c r="E355" s="356">
        <v>226.93333333333331</v>
      </c>
      <c r="F355" s="356">
        <v>222.66666666666666</v>
      </c>
      <c r="G355" s="356">
        <v>215.33333333333331</v>
      </c>
      <c r="H355" s="356">
        <v>238.5333333333333</v>
      </c>
      <c r="I355" s="356">
        <v>245.86666666666667</v>
      </c>
      <c r="J355" s="356">
        <v>250.1333333333333</v>
      </c>
      <c r="K355" s="355">
        <v>241.6</v>
      </c>
      <c r="L355" s="355">
        <v>230</v>
      </c>
      <c r="M355" s="355">
        <v>13.04172</v>
      </c>
      <c r="N355" s="1"/>
      <c r="O355" s="1"/>
    </row>
    <row r="356" spans="1:15" ht="12.75" customHeight="1">
      <c r="A356" s="30">
        <v>346</v>
      </c>
      <c r="B356" s="384" t="s">
        <v>172</v>
      </c>
      <c r="C356" s="355">
        <v>167.5</v>
      </c>
      <c r="D356" s="356">
        <v>168.25</v>
      </c>
      <c r="E356" s="356">
        <v>165.25</v>
      </c>
      <c r="F356" s="356">
        <v>163</v>
      </c>
      <c r="G356" s="356">
        <v>160</v>
      </c>
      <c r="H356" s="356">
        <v>170.5</v>
      </c>
      <c r="I356" s="356">
        <v>173.5</v>
      </c>
      <c r="J356" s="356">
        <v>175.75</v>
      </c>
      <c r="K356" s="355">
        <v>171.25</v>
      </c>
      <c r="L356" s="355">
        <v>166</v>
      </c>
      <c r="M356" s="355">
        <v>125.29302</v>
      </c>
      <c r="N356" s="1"/>
      <c r="O356" s="1"/>
    </row>
    <row r="357" spans="1:15" ht="12.75" customHeight="1">
      <c r="A357" s="30">
        <v>347</v>
      </c>
      <c r="B357" s="384" t="s">
        <v>469</v>
      </c>
      <c r="C357" s="355">
        <v>335.2</v>
      </c>
      <c r="D357" s="356">
        <v>336.21666666666664</v>
      </c>
      <c r="E357" s="356">
        <v>332.5333333333333</v>
      </c>
      <c r="F357" s="356">
        <v>329.86666666666667</v>
      </c>
      <c r="G357" s="356">
        <v>326.18333333333334</v>
      </c>
      <c r="H357" s="356">
        <v>338.88333333333327</v>
      </c>
      <c r="I357" s="356">
        <v>342.56666666666655</v>
      </c>
      <c r="J357" s="356">
        <v>345.23333333333323</v>
      </c>
      <c r="K357" s="355">
        <v>339.9</v>
      </c>
      <c r="L357" s="355">
        <v>333.55</v>
      </c>
      <c r="M357" s="355">
        <v>0.78678999999999999</v>
      </c>
      <c r="N357" s="1"/>
      <c r="O357" s="1"/>
    </row>
    <row r="358" spans="1:15" ht="12.75" customHeight="1">
      <c r="A358" s="30">
        <v>348</v>
      </c>
      <c r="B358" s="384" t="s">
        <v>173</v>
      </c>
      <c r="C358" s="355">
        <v>42458.55</v>
      </c>
      <c r="D358" s="356">
        <v>42810.783333333333</v>
      </c>
      <c r="E358" s="356">
        <v>41872.816666666666</v>
      </c>
      <c r="F358" s="356">
        <v>41287.083333333336</v>
      </c>
      <c r="G358" s="356">
        <v>40349.116666666669</v>
      </c>
      <c r="H358" s="356">
        <v>43396.516666666663</v>
      </c>
      <c r="I358" s="356">
        <v>44334.483333333323</v>
      </c>
      <c r="J358" s="356">
        <v>44920.21666666666</v>
      </c>
      <c r="K358" s="355">
        <v>43748.75</v>
      </c>
      <c r="L358" s="355">
        <v>42225.05</v>
      </c>
      <c r="M358" s="355">
        <v>0.18462999999999999</v>
      </c>
      <c r="N358" s="1"/>
      <c r="O358" s="1"/>
    </row>
    <row r="359" spans="1:15" ht="12.75" customHeight="1">
      <c r="A359" s="30">
        <v>349</v>
      </c>
      <c r="B359" s="384" t="s">
        <v>174</v>
      </c>
      <c r="C359" s="355">
        <v>2500.35</v>
      </c>
      <c r="D359" s="356">
        <v>2497.6</v>
      </c>
      <c r="E359" s="356">
        <v>2459.2999999999997</v>
      </c>
      <c r="F359" s="356">
        <v>2418.25</v>
      </c>
      <c r="G359" s="356">
        <v>2379.9499999999998</v>
      </c>
      <c r="H359" s="356">
        <v>2538.6499999999996</v>
      </c>
      <c r="I359" s="356">
        <v>2576.9499999999998</v>
      </c>
      <c r="J359" s="356">
        <v>2617.9999999999995</v>
      </c>
      <c r="K359" s="355">
        <v>2535.9</v>
      </c>
      <c r="L359" s="355">
        <v>2456.5500000000002</v>
      </c>
      <c r="M359" s="355">
        <v>9.0075699999999994</v>
      </c>
      <c r="N359" s="1"/>
      <c r="O359" s="1"/>
    </row>
    <row r="360" spans="1:15" ht="12.75" customHeight="1">
      <c r="A360" s="30">
        <v>350</v>
      </c>
      <c r="B360" s="384" t="s">
        <v>473</v>
      </c>
      <c r="C360" s="355">
        <v>4342.6499999999996</v>
      </c>
      <c r="D360" s="356">
        <v>4364.2166666666662</v>
      </c>
      <c r="E360" s="356">
        <v>4298.4333333333325</v>
      </c>
      <c r="F360" s="356">
        <v>4254.2166666666662</v>
      </c>
      <c r="G360" s="356">
        <v>4188.4333333333325</v>
      </c>
      <c r="H360" s="356">
        <v>4408.4333333333325</v>
      </c>
      <c r="I360" s="356">
        <v>4474.2166666666672</v>
      </c>
      <c r="J360" s="356">
        <v>4518.4333333333325</v>
      </c>
      <c r="K360" s="355">
        <v>4430</v>
      </c>
      <c r="L360" s="355">
        <v>4320</v>
      </c>
      <c r="M360" s="355">
        <v>1.2873399999999999</v>
      </c>
      <c r="N360" s="1"/>
      <c r="O360" s="1"/>
    </row>
    <row r="361" spans="1:15" ht="12.75" customHeight="1">
      <c r="A361" s="30">
        <v>351</v>
      </c>
      <c r="B361" s="384" t="s">
        <v>175</v>
      </c>
      <c r="C361" s="355">
        <v>213.05</v>
      </c>
      <c r="D361" s="356">
        <v>213.20000000000002</v>
      </c>
      <c r="E361" s="356">
        <v>211.95000000000005</v>
      </c>
      <c r="F361" s="356">
        <v>210.85000000000002</v>
      </c>
      <c r="G361" s="356">
        <v>209.60000000000005</v>
      </c>
      <c r="H361" s="356">
        <v>214.30000000000004</v>
      </c>
      <c r="I361" s="356">
        <v>215.54999999999998</v>
      </c>
      <c r="J361" s="356">
        <v>216.65000000000003</v>
      </c>
      <c r="K361" s="355">
        <v>214.45</v>
      </c>
      <c r="L361" s="355">
        <v>212.1</v>
      </c>
      <c r="M361" s="355">
        <v>8.8097300000000001</v>
      </c>
      <c r="N361" s="1"/>
      <c r="O361" s="1"/>
    </row>
    <row r="362" spans="1:15" ht="12.75" customHeight="1">
      <c r="A362" s="30">
        <v>352</v>
      </c>
      <c r="B362" s="384" t="s">
        <v>176</v>
      </c>
      <c r="C362" s="355">
        <v>121.9</v>
      </c>
      <c r="D362" s="356">
        <v>122.40000000000002</v>
      </c>
      <c r="E362" s="356">
        <v>121.10000000000004</v>
      </c>
      <c r="F362" s="356">
        <v>120.30000000000001</v>
      </c>
      <c r="G362" s="356">
        <v>119.00000000000003</v>
      </c>
      <c r="H362" s="356">
        <v>123.20000000000005</v>
      </c>
      <c r="I362" s="356">
        <v>124.50000000000003</v>
      </c>
      <c r="J362" s="356">
        <v>125.30000000000005</v>
      </c>
      <c r="K362" s="355">
        <v>123.7</v>
      </c>
      <c r="L362" s="355">
        <v>121.6</v>
      </c>
      <c r="M362" s="355">
        <v>47.931089999999998</v>
      </c>
      <c r="N362" s="1"/>
      <c r="O362" s="1"/>
    </row>
    <row r="363" spans="1:15" ht="12.75" customHeight="1">
      <c r="A363" s="30">
        <v>353</v>
      </c>
      <c r="B363" s="384" t="s">
        <v>177</v>
      </c>
      <c r="C363" s="355">
        <v>4568.05</v>
      </c>
      <c r="D363" s="356">
        <v>4593.9333333333334</v>
      </c>
      <c r="E363" s="356">
        <v>4525.2666666666664</v>
      </c>
      <c r="F363" s="356">
        <v>4482.4833333333327</v>
      </c>
      <c r="G363" s="356">
        <v>4413.8166666666657</v>
      </c>
      <c r="H363" s="356">
        <v>4636.7166666666672</v>
      </c>
      <c r="I363" s="356">
        <v>4705.3833333333332</v>
      </c>
      <c r="J363" s="356">
        <v>4748.1666666666679</v>
      </c>
      <c r="K363" s="355">
        <v>4662.6000000000004</v>
      </c>
      <c r="L363" s="355">
        <v>4551.1499999999996</v>
      </c>
      <c r="M363" s="355">
        <v>0.30143999999999999</v>
      </c>
      <c r="N363" s="1"/>
      <c r="O363" s="1"/>
    </row>
    <row r="364" spans="1:15" ht="12.75" customHeight="1">
      <c r="A364" s="30">
        <v>354</v>
      </c>
      <c r="B364" s="384" t="s">
        <v>274</v>
      </c>
      <c r="C364" s="355">
        <v>14842.35</v>
      </c>
      <c r="D364" s="356">
        <v>14905.783333333333</v>
      </c>
      <c r="E364" s="356">
        <v>14646.716666666665</v>
      </c>
      <c r="F364" s="356">
        <v>14451.083333333332</v>
      </c>
      <c r="G364" s="356">
        <v>14192.016666666665</v>
      </c>
      <c r="H364" s="356">
        <v>15101.416666666666</v>
      </c>
      <c r="I364" s="356">
        <v>15360.483333333332</v>
      </c>
      <c r="J364" s="356">
        <v>15556.116666666667</v>
      </c>
      <c r="K364" s="355">
        <v>15164.85</v>
      </c>
      <c r="L364" s="355">
        <v>14710.15</v>
      </c>
      <c r="M364" s="355">
        <v>8.7760000000000005E-2</v>
      </c>
      <c r="N364" s="1"/>
      <c r="O364" s="1"/>
    </row>
    <row r="365" spans="1:15" ht="12.75" customHeight="1">
      <c r="A365" s="30">
        <v>355</v>
      </c>
      <c r="B365" s="384" t="s">
        <v>480</v>
      </c>
      <c r="C365" s="355">
        <v>5095.8500000000004</v>
      </c>
      <c r="D365" s="356">
        <v>5097.25</v>
      </c>
      <c r="E365" s="356">
        <v>5062.6000000000004</v>
      </c>
      <c r="F365" s="356">
        <v>5029.3500000000004</v>
      </c>
      <c r="G365" s="356">
        <v>4994.7000000000007</v>
      </c>
      <c r="H365" s="356">
        <v>5130.5</v>
      </c>
      <c r="I365" s="356">
        <v>5165.1499999999996</v>
      </c>
      <c r="J365" s="356">
        <v>5198.3999999999996</v>
      </c>
      <c r="K365" s="355">
        <v>5131.8999999999996</v>
      </c>
      <c r="L365" s="355">
        <v>5064</v>
      </c>
      <c r="M365" s="355">
        <v>3.1230000000000001E-2</v>
      </c>
      <c r="N365" s="1"/>
      <c r="O365" s="1"/>
    </row>
    <row r="366" spans="1:15" ht="12.75" customHeight="1">
      <c r="A366" s="30">
        <v>356</v>
      </c>
      <c r="B366" s="384" t="s">
        <v>474</v>
      </c>
      <c r="C366" s="355" t="e">
        <v>#N/A</v>
      </c>
      <c r="D366" s="356" t="e">
        <v>#N/A</v>
      </c>
      <c r="E366" s="356" t="e">
        <v>#N/A</v>
      </c>
      <c r="F366" s="356" t="e">
        <v>#N/A</v>
      </c>
      <c r="G366" s="356" t="e">
        <v>#N/A</v>
      </c>
      <c r="H366" s="356" t="e">
        <v>#N/A</v>
      </c>
      <c r="I366" s="356" t="e">
        <v>#N/A</v>
      </c>
      <c r="J366" s="356" t="e">
        <v>#N/A</v>
      </c>
      <c r="K366" s="355" t="e">
        <v>#N/A</v>
      </c>
      <c r="L366" s="355" t="e">
        <v>#N/A</v>
      </c>
      <c r="M366" s="355" t="e">
        <v>#N/A</v>
      </c>
      <c r="N366" s="1"/>
      <c r="O366" s="1"/>
    </row>
    <row r="367" spans="1:15" ht="12.75" customHeight="1">
      <c r="A367" s="30">
        <v>357</v>
      </c>
      <c r="B367" s="384" t="s">
        <v>475</v>
      </c>
      <c r="C367" s="355">
        <v>981.4</v>
      </c>
      <c r="D367" s="356">
        <v>987.2833333333333</v>
      </c>
      <c r="E367" s="356">
        <v>967.16666666666663</v>
      </c>
      <c r="F367" s="356">
        <v>952.93333333333328</v>
      </c>
      <c r="G367" s="356">
        <v>932.81666666666661</v>
      </c>
      <c r="H367" s="356">
        <v>1001.5166666666667</v>
      </c>
      <c r="I367" s="356">
        <v>1021.6333333333334</v>
      </c>
      <c r="J367" s="356">
        <v>1035.8666666666668</v>
      </c>
      <c r="K367" s="355">
        <v>1007.4</v>
      </c>
      <c r="L367" s="355">
        <v>973.05</v>
      </c>
      <c r="M367" s="355">
        <v>1.0647899999999999</v>
      </c>
      <c r="N367" s="1"/>
      <c r="O367" s="1"/>
    </row>
    <row r="368" spans="1:15" ht="12.75" customHeight="1">
      <c r="A368" s="30">
        <v>358</v>
      </c>
      <c r="B368" s="384" t="s">
        <v>178</v>
      </c>
      <c r="C368" s="355">
        <v>2503.1999999999998</v>
      </c>
      <c r="D368" s="356">
        <v>2511.3333333333335</v>
      </c>
      <c r="E368" s="356">
        <v>2482.8666666666668</v>
      </c>
      <c r="F368" s="356">
        <v>2462.5333333333333</v>
      </c>
      <c r="G368" s="356">
        <v>2434.0666666666666</v>
      </c>
      <c r="H368" s="356">
        <v>2531.666666666667</v>
      </c>
      <c r="I368" s="356">
        <v>2560.1333333333332</v>
      </c>
      <c r="J368" s="356">
        <v>2580.4666666666672</v>
      </c>
      <c r="K368" s="355">
        <v>2539.8000000000002</v>
      </c>
      <c r="L368" s="355">
        <v>2491</v>
      </c>
      <c r="M368" s="355">
        <v>6.7519</v>
      </c>
      <c r="N368" s="1"/>
      <c r="O368" s="1"/>
    </row>
    <row r="369" spans="1:15" ht="12.75" customHeight="1">
      <c r="A369" s="30">
        <v>359</v>
      </c>
      <c r="B369" s="384" t="s">
        <v>179</v>
      </c>
      <c r="C369" s="355">
        <v>2490.1999999999998</v>
      </c>
      <c r="D369" s="356">
        <v>2493.8166666666666</v>
      </c>
      <c r="E369" s="356">
        <v>2450.333333333333</v>
      </c>
      <c r="F369" s="356">
        <v>2410.4666666666662</v>
      </c>
      <c r="G369" s="356">
        <v>2366.9833333333327</v>
      </c>
      <c r="H369" s="356">
        <v>2533.6833333333334</v>
      </c>
      <c r="I369" s="356">
        <v>2577.166666666667</v>
      </c>
      <c r="J369" s="356">
        <v>2617.0333333333338</v>
      </c>
      <c r="K369" s="355">
        <v>2537.3000000000002</v>
      </c>
      <c r="L369" s="355">
        <v>2453.9499999999998</v>
      </c>
      <c r="M369" s="355">
        <v>2.7553000000000001</v>
      </c>
      <c r="N369" s="1"/>
      <c r="O369" s="1"/>
    </row>
    <row r="370" spans="1:15" ht="12.75" customHeight="1">
      <c r="A370" s="30">
        <v>360</v>
      </c>
      <c r="B370" s="384" t="s">
        <v>180</v>
      </c>
      <c r="C370" s="355">
        <v>42.6</v>
      </c>
      <c r="D370" s="356">
        <v>42.766666666666673</v>
      </c>
      <c r="E370" s="356">
        <v>42.183333333333344</v>
      </c>
      <c r="F370" s="356">
        <v>41.766666666666673</v>
      </c>
      <c r="G370" s="356">
        <v>41.183333333333344</v>
      </c>
      <c r="H370" s="356">
        <v>43.183333333333344</v>
      </c>
      <c r="I370" s="356">
        <v>43.766666666666673</v>
      </c>
      <c r="J370" s="356">
        <v>44.183333333333344</v>
      </c>
      <c r="K370" s="355">
        <v>43.35</v>
      </c>
      <c r="L370" s="355">
        <v>42.35</v>
      </c>
      <c r="M370" s="355">
        <v>850.13403000000005</v>
      </c>
      <c r="N370" s="1"/>
      <c r="O370" s="1"/>
    </row>
    <row r="371" spans="1:15" ht="12.75" customHeight="1">
      <c r="A371" s="30">
        <v>361</v>
      </c>
      <c r="B371" s="384" t="s">
        <v>471</v>
      </c>
      <c r="C371" s="355">
        <v>440.1</v>
      </c>
      <c r="D371" s="356">
        <v>441.65000000000003</v>
      </c>
      <c r="E371" s="356">
        <v>431.30000000000007</v>
      </c>
      <c r="F371" s="356">
        <v>422.50000000000006</v>
      </c>
      <c r="G371" s="356">
        <v>412.15000000000009</v>
      </c>
      <c r="H371" s="356">
        <v>450.45000000000005</v>
      </c>
      <c r="I371" s="356">
        <v>460.80000000000007</v>
      </c>
      <c r="J371" s="356">
        <v>469.6</v>
      </c>
      <c r="K371" s="355">
        <v>452</v>
      </c>
      <c r="L371" s="355">
        <v>432.85</v>
      </c>
      <c r="M371" s="355">
        <v>2.7883100000000001</v>
      </c>
      <c r="N371" s="1"/>
      <c r="O371" s="1"/>
    </row>
    <row r="372" spans="1:15" ht="12.75" customHeight="1">
      <c r="A372" s="30">
        <v>362</v>
      </c>
      <c r="B372" s="384" t="s">
        <v>472</v>
      </c>
      <c r="C372" s="355">
        <v>298.39999999999998</v>
      </c>
      <c r="D372" s="356">
        <v>300.13333333333333</v>
      </c>
      <c r="E372" s="356">
        <v>295.26666666666665</v>
      </c>
      <c r="F372" s="356">
        <v>292.13333333333333</v>
      </c>
      <c r="G372" s="356">
        <v>287.26666666666665</v>
      </c>
      <c r="H372" s="356">
        <v>303.26666666666665</v>
      </c>
      <c r="I372" s="356">
        <v>308.13333333333333</v>
      </c>
      <c r="J372" s="356">
        <v>311.26666666666665</v>
      </c>
      <c r="K372" s="355">
        <v>305</v>
      </c>
      <c r="L372" s="355">
        <v>297</v>
      </c>
      <c r="M372" s="355">
        <v>3.65246</v>
      </c>
      <c r="N372" s="1"/>
      <c r="O372" s="1"/>
    </row>
    <row r="373" spans="1:15" ht="12.75" customHeight="1">
      <c r="A373" s="30">
        <v>363</v>
      </c>
      <c r="B373" s="384" t="s">
        <v>272</v>
      </c>
      <c r="C373" s="355">
        <v>2494.85</v>
      </c>
      <c r="D373" s="356">
        <v>2499.5499999999997</v>
      </c>
      <c r="E373" s="356">
        <v>2476.2999999999993</v>
      </c>
      <c r="F373" s="356">
        <v>2457.7499999999995</v>
      </c>
      <c r="G373" s="356">
        <v>2434.4999999999991</v>
      </c>
      <c r="H373" s="356">
        <v>2518.0999999999995</v>
      </c>
      <c r="I373" s="356">
        <v>2541.3500000000004</v>
      </c>
      <c r="J373" s="356">
        <v>2559.8999999999996</v>
      </c>
      <c r="K373" s="355">
        <v>2522.8000000000002</v>
      </c>
      <c r="L373" s="355">
        <v>2481</v>
      </c>
      <c r="M373" s="355">
        <v>2.5581399999999999</v>
      </c>
      <c r="N373" s="1"/>
      <c r="O373" s="1"/>
    </row>
    <row r="374" spans="1:15" ht="12.75" customHeight="1">
      <c r="A374" s="30">
        <v>364</v>
      </c>
      <c r="B374" s="384" t="s">
        <v>476</v>
      </c>
      <c r="C374" s="355">
        <v>887.15</v>
      </c>
      <c r="D374" s="356">
        <v>892.43333333333339</v>
      </c>
      <c r="E374" s="356">
        <v>876.76666666666677</v>
      </c>
      <c r="F374" s="356">
        <v>866.38333333333333</v>
      </c>
      <c r="G374" s="356">
        <v>850.7166666666667</v>
      </c>
      <c r="H374" s="356">
        <v>902.81666666666683</v>
      </c>
      <c r="I374" s="356">
        <v>918.48333333333335</v>
      </c>
      <c r="J374" s="356">
        <v>928.8666666666669</v>
      </c>
      <c r="K374" s="355">
        <v>908.1</v>
      </c>
      <c r="L374" s="355">
        <v>882.05</v>
      </c>
      <c r="M374" s="355">
        <v>0.20777000000000001</v>
      </c>
      <c r="N374" s="1"/>
      <c r="O374" s="1"/>
    </row>
    <row r="375" spans="1:15" ht="12.75" customHeight="1">
      <c r="A375" s="30">
        <v>365</v>
      </c>
      <c r="B375" s="384" t="s">
        <v>477</v>
      </c>
      <c r="C375" s="355">
        <v>1896.65</v>
      </c>
      <c r="D375" s="356">
        <v>1906.8833333333332</v>
      </c>
      <c r="E375" s="356">
        <v>1879.7666666666664</v>
      </c>
      <c r="F375" s="356">
        <v>1862.8833333333332</v>
      </c>
      <c r="G375" s="356">
        <v>1835.7666666666664</v>
      </c>
      <c r="H375" s="356">
        <v>1923.7666666666664</v>
      </c>
      <c r="I375" s="356">
        <v>1950.8833333333332</v>
      </c>
      <c r="J375" s="356">
        <v>1967.7666666666664</v>
      </c>
      <c r="K375" s="355">
        <v>1934</v>
      </c>
      <c r="L375" s="355">
        <v>1890</v>
      </c>
      <c r="M375" s="355">
        <v>0.80915000000000004</v>
      </c>
      <c r="N375" s="1"/>
      <c r="O375" s="1"/>
    </row>
    <row r="376" spans="1:15" ht="12.75" customHeight="1">
      <c r="A376" s="30">
        <v>366</v>
      </c>
      <c r="B376" s="384" t="s">
        <v>847</v>
      </c>
      <c r="C376" s="355">
        <v>262.64999999999998</v>
      </c>
      <c r="D376" s="356">
        <v>266.63333333333327</v>
      </c>
      <c r="E376" s="356">
        <v>257.81666666666655</v>
      </c>
      <c r="F376" s="356">
        <v>252.98333333333329</v>
      </c>
      <c r="G376" s="356">
        <v>244.16666666666657</v>
      </c>
      <c r="H376" s="356">
        <v>271.46666666666653</v>
      </c>
      <c r="I376" s="356">
        <v>280.28333333333325</v>
      </c>
      <c r="J376" s="356">
        <v>285.1166666666665</v>
      </c>
      <c r="K376" s="355">
        <v>275.45</v>
      </c>
      <c r="L376" s="355">
        <v>261.8</v>
      </c>
      <c r="M376" s="355">
        <v>45.015970000000003</v>
      </c>
      <c r="N376" s="1"/>
      <c r="O376" s="1"/>
    </row>
    <row r="377" spans="1:15" ht="12.75" customHeight="1">
      <c r="A377" s="30">
        <v>367</v>
      </c>
      <c r="B377" s="384" t="s">
        <v>181</v>
      </c>
      <c r="C377" s="355">
        <v>211.3</v>
      </c>
      <c r="D377" s="356">
        <v>212.43333333333331</v>
      </c>
      <c r="E377" s="356">
        <v>209.86666666666662</v>
      </c>
      <c r="F377" s="356">
        <v>208.43333333333331</v>
      </c>
      <c r="G377" s="356">
        <v>205.86666666666662</v>
      </c>
      <c r="H377" s="356">
        <v>213.86666666666662</v>
      </c>
      <c r="I377" s="356">
        <v>216.43333333333328</v>
      </c>
      <c r="J377" s="356">
        <v>217.86666666666662</v>
      </c>
      <c r="K377" s="355">
        <v>215</v>
      </c>
      <c r="L377" s="355">
        <v>211</v>
      </c>
      <c r="M377" s="355">
        <v>34.457920000000001</v>
      </c>
      <c r="N377" s="1"/>
      <c r="O377" s="1"/>
    </row>
    <row r="378" spans="1:15" ht="12.75" customHeight="1">
      <c r="A378" s="30">
        <v>368</v>
      </c>
      <c r="B378" s="384" t="s">
        <v>291</v>
      </c>
      <c r="C378" s="355">
        <v>3301.85</v>
      </c>
      <c r="D378" s="356">
        <v>3335.6166666666668</v>
      </c>
      <c r="E378" s="356">
        <v>3241.2333333333336</v>
      </c>
      <c r="F378" s="356">
        <v>3180.6166666666668</v>
      </c>
      <c r="G378" s="356">
        <v>3086.2333333333336</v>
      </c>
      <c r="H378" s="356">
        <v>3396.2333333333336</v>
      </c>
      <c r="I378" s="356">
        <v>3490.6166666666668</v>
      </c>
      <c r="J378" s="356">
        <v>3551.2333333333336</v>
      </c>
      <c r="K378" s="355">
        <v>3430</v>
      </c>
      <c r="L378" s="355">
        <v>3275</v>
      </c>
      <c r="M378" s="355">
        <v>0.69277</v>
      </c>
      <c r="N378" s="1"/>
      <c r="O378" s="1"/>
    </row>
    <row r="379" spans="1:15" ht="12.75" customHeight="1">
      <c r="A379" s="30">
        <v>369</v>
      </c>
      <c r="B379" s="384" t="s">
        <v>848</v>
      </c>
      <c r="C379" s="355">
        <v>438.05</v>
      </c>
      <c r="D379" s="356">
        <v>432.89999999999992</v>
      </c>
      <c r="E379" s="356">
        <v>417.79999999999984</v>
      </c>
      <c r="F379" s="356">
        <v>397.5499999999999</v>
      </c>
      <c r="G379" s="356">
        <v>382.44999999999982</v>
      </c>
      <c r="H379" s="356">
        <v>453.14999999999986</v>
      </c>
      <c r="I379" s="356">
        <v>468.24999999999989</v>
      </c>
      <c r="J379" s="356">
        <v>488.49999999999989</v>
      </c>
      <c r="K379" s="355">
        <v>448</v>
      </c>
      <c r="L379" s="355">
        <v>412.65</v>
      </c>
      <c r="M379" s="355">
        <v>23.044460000000001</v>
      </c>
      <c r="N379" s="1"/>
      <c r="O379" s="1"/>
    </row>
    <row r="380" spans="1:15" ht="12.75" customHeight="1">
      <c r="A380" s="30">
        <v>370</v>
      </c>
      <c r="B380" s="384" t="s">
        <v>273</v>
      </c>
      <c r="C380" s="355">
        <v>491.15</v>
      </c>
      <c r="D380" s="356">
        <v>490.90000000000003</v>
      </c>
      <c r="E380" s="356">
        <v>483.80000000000007</v>
      </c>
      <c r="F380" s="356">
        <v>476.45000000000005</v>
      </c>
      <c r="G380" s="356">
        <v>469.35000000000008</v>
      </c>
      <c r="H380" s="356">
        <v>498.25000000000006</v>
      </c>
      <c r="I380" s="356">
        <v>505.35000000000008</v>
      </c>
      <c r="J380" s="356">
        <v>512.70000000000005</v>
      </c>
      <c r="K380" s="355">
        <v>498</v>
      </c>
      <c r="L380" s="355">
        <v>483.55</v>
      </c>
      <c r="M380" s="355">
        <v>3.9134099999999998</v>
      </c>
      <c r="N380" s="1"/>
      <c r="O380" s="1"/>
    </row>
    <row r="381" spans="1:15" ht="12.75" customHeight="1">
      <c r="A381" s="30">
        <v>371</v>
      </c>
      <c r="B381" s="384" t="s">
        <v>478</v>
      </c>
      <c r="C381" s="355">
        <v>715.05</v>
      </c>
      <c r="D381" s="356">
        <v>720.91666666666663</v>
      </c>
      <c r="E381" s="356">
        <v>699.13333333333321</v>
      </c>
      <c r="F381" s="356">
        <v>683.21666666666658</v>
      </c>
      <c r="G381" s="356">
        <v>661.43333333333317</v>
      </c>
      <c r="H381" s="356">
        <v>736.83333333333326</v>
      </c>
      <c r="I381" s="356">
        <v>758.61666666666679</v>
      </c>
      <c r="J381" s="356">
        <v>774.5333333333333</v>
      </c>
      <c r="K381" s="355">
        <v>742.7</v>
      </c>
      <c r="L381" s="355">
        <v>705</v>
      </c>
      <c r="M381" s="355">
        <v>4.0818399999999997</v>
      </c>
      <c r="N381" s="1"/>
      <c r="O381" s="1"/>
    </row>
    <row r="382" spans="1:15" ht="12.75" customHeight="1">
      <c r="A382" s="30">
        <v>372</v>
      </c>
      <c r="B382" s="384" t="s">
        <v>479</v>
      </c>
      <c r="C382" s="355">
        <v>139.69999999999999</v>
      </c>
      <c r="D382" s="356">
        <v>140.38333333333335</v>
      </c>
      <c r="E382" s="356">
        <v>137.3666666666667</v>
      </c>
      <c r="F382" s="356">
        <v>135.03333333333336</v>
      </c>
      <c r="G382" s="356">
        <v>132.01666666666671</v>
      </c>
      <c r="H382" s="356">
        <v>142.7166666666667</v>
      </c>
      <c r="I382" s="356">
        <v>145.73333333333335</v>
      </c>
      <c r="J382" s="356">
        <v>148.06666666666669</v>
      </c>
      <c r="K382" s="355">
        <v>143.4</v>
      </c>
      <c r="L382" s="355">
        <v>138.05000000000001</v>
      </c>
      <c r="M382" s="355">
        <v>3.8169</v>
      </c>
      <c r="N382" s="1"/>
      <c r="O382" s="1"/>
    </row>
    <row r="383" spans="1:15" ht="12.75" customHeight="1">
      <c r="A383" s="30">
        <v>373</v>
      </c>
      <c r="B383" s="384" t="s">
        <v>183</v>
      </c>
      <c r="C383" s="355">
        <v>1598.9</v>
      </c>
      <c r="D383" s="356">
        <v>1601.2833333333335</v>
      </c>
      <c r="E383" s="356">
        <v>1584.5666666666671</v>
      </c>
      <c r="F383" s="356">
        <v>1570.2333333333336</v>
      </c>
      <c r="G383" s="356">
        <v>1553.5166666666671</v>
      </c>
      <c r="H383" s="356">
        <v>1615.616666666667</v>
      </c>
      <c r="I383" s="356">
        <v>1632.3333333333337</v>
      </c>
      <c r="J383" s="356">
        <v>1646.666666666667</v>
      </c>
      <c r="K383" s="355">
        <v>1618</v>
      </c>
      <c r="L383" s="355">
        <v>1586.95</v>
      </c>
      <c r="M383" s="355">
        <v>5.4171100000000001</v>
      </c>
      <c r="N383" s="1"/>
      <c r="O383" s="1"/>
    </row>
    <row r="384" spans="1:15" ht="12.75" customHeight="1">
      <c r="A384" s="30">
        <v>374</v>
      </c>
      <c r="B384" s="384" t="s">
        <v>481</v>
      </c>
      <c r="C384" s="355">
        <v>742.5</v>
      </c>
      <c r="D384" s="356">
        <v>740.88333333333333</v>
      </c>
      <c r="E384" s="356">
        <v>727.86666666666667</v>
      </c>
      <c r="F384" s="356">
        <v>713.23333333333335</v>
      </c>
      <c r="G384" s="356">
        <v>700.2166666666667</v>
      </c>
      <c r="H384" s="356">
        <v>755.51666666666665</v>
      </c>
      <c r="I384" s="356">
        <v>768.5333333333333</v>
      </c>
      <c r="J384" s="356">
        <v>783.16666666666663</v>
      </c>
      <c r="K384" s="355">
        <v>753.9</v>
      </c>
      <c r="L384" s="355">
        <v>726.25</v>
      </c>
      <c r="M384" s="355">
        <v>1.5877699999999999</v>
      </c>
      <c r="N384" s="1"/>
      <c r="O384" s="1"/>
    </row>
    <row r="385" spans="1:15" ht="12.75" customHeight="1">
      <c r="A385" s="30">
        <v>375</v>
      </c>
      <c r="B385" s="384" t="s">
        <v>483</v>
      </c>
      <c r="C385" s="355">
        <v>1049.5999999999999</v>
      </c>
      <c r="D385" s="356">
        <v>1064.8333333333333</v>
      </c>
      <c r="E385" s="356">
        <v>1024.7666666666664</v>
      </c>
      <c r="F385" s="356">
        <v>999.93333333333317</v>
      </c>
      <c r="G385" s="356">
        <v>959.86666666666633</v>
      </c>
      <c r="H385" s="356">
        <v>1089.6666666666665</v>
      </c>
      <c r="I385" s="356">
        <v>1129.7333333333336</v>
      </c>
      <c r="J385" s="356">
        <v>1154.5666666666666</v>
      </c>
      <c r="K385" s="355">
        <v>1104.9000000000001</v>
      </c>
      <c r="L385" s="355">
        <v>1040</v>
      </c>
      <c r="M385" s="355">
        <v>6.4720599999999999</v>
      </c>
      <c r="N385" s="1"/>
      <c r="O385" s="1"/>
    </row>
    <row r="386" spans="1:15" ht="12.75" customHeight="1">
      <c r="A386" s="30">
        <v>376</v>
      </c>
      <c r="B386" s="384" t="s">
        <v>849</v>
      </c>
      <c r="C386" s="355">
        <v>115.05</v>
      </c>
      <c r="D386" s="356">
        <v>115.26666666666667</v>
      </c>
      <c r="E386" s="356">
        <v>114.58333333333333</v>
      </c>
      <c r="F386" s="356">
        <v>114.11666666666666</v>
      </c>
      <c r="G386" s="356">
        <v>113.43333333333332</v>
      </c>
      <c r="H386" s="356">
        <v>115.73333333333333</v>
      </c>
      <c r="I386" s="356">
        <v>116.41666666666667</v>
      </c>
      <c r="J386" s="356">
        <v>116.88333333333334</v>
      </c>
      <c r="K386" s="355">
        <v>115.95</v>
      </c>
      <c r="L386" s="355">
        <v>114.8</v>
      </c>
      <c r="M386" s="355">
        <v>4.5362900000000002</v>
      </c>
      <c r="N386" s="1"/>
      <c r="O386" s="1"/>
    </row>
    <row r="387" spans="1:15" ht="12.75" customHeight="1">
      <c r="A387" s="30">
        <v>377</v>
      </c>
      <c r="B387" s="384" t="s">
        <v>485</v>
      </c>
      <c r="C387" s="355">
        <v>227.25</v>
      </c>
      <c r="D387" s="356">
        <v>228.03333333333333</v>
      </c>
      <c r="E387" s="356">
        <v>225.26666666666665</v>
      </c>
      <c r="F387" s="356">
        <v>223.28333333333333</v>
      </c>
      <c r="G387" s="356">
        <v>220.51666666666665</v>
      </c>
      <c r="H387" s="356">
        <v>230.01666666666665</v>
      </c>
      <c r="I387" s="356">
        <v>232.78333333333336</v>
      </c>
      <c r="J387" s="356">
        <v>234.76666666666665</v>
      </c>
      <c r="K387" s="355">
        <v>230.8</v>
      </c>
      <c r="L387" s="355">
        <v>226.05</v>
      </c>
      <c r="M387" s="355">
        <v>11.89058</v>
      </c>
      <c r="N387" s="1"/>
      <c r="O387" s="1"/>
    </row>
    <row r="388" spans="1:15" ht="12.75" customHeight="1">
      <c r="A388" s="30">
        <v>378</v>
      </c>
      <c r="B388" s="384" t="s">
        <v>486</v>
      </c>
      <c r="C388" s="355">
        <v>816.15</v>
      </c>
      <c r="D388" s="356">
        <v>823.11666666666667</v>
      </c>
      <c r="E388" s="356">
        <v>808.0333333333333</v>
      </c>
      <c r="F388" s="356">
        <v>799.91666666666663</v>
      </c>
      <c r="G388" s="356">
        <v>784.83333333333326</v>
      </c>
      <c r="H388" s="356">
        <v>831.23333333333335</v>
      </c>
      <c r="I388" s="356">
        <v>846.31666666666661</v>
      </c>
      <c r="J388" s="356">
        <v>854.43333333333339</v>
      </c>
      <c r="K388" s="355">
        <v>838.2</v>
      </c>
      <c r="L388" s="355">
        <v>815</v>
      </c>
      <c r="M388" s="355">
        <v>0.68830999999999998</v>
      </c>
      <c r="N388" s="1"/>
      <c r="O388" s="1"/>
    </row>
    <row r="389" spans="1:15" ht="12.75" customHeight="1">
      <c r="A389" s="30">
        <v>379</v>
      </c>
      <c r="B389" s="384" t="s">
        <v>487</v>
      </c>
      <c r="C389" s="355">
        <v>253</v>
      </c>
      <c r="D389" s="356">
        <v>254.75</v>
      </c>
      <c r="E389" s="356">
        <v>250.60000000000002</v>
      </c>
      <c r="F389" s="356">
        <v>248.20000000000002</v>
      </c>
      <c r="G389" s="356">
        <v>244.05000000000004</v>
      </c>
      <c r="H389" s="356">
        <v>257.14999999999998</v>
      </c>
      <c r="I389" s="356">
        <v>261.29999999999995</v>
      </c>
      <c r="J389" s="356">
        <v>263.7</v>
      </c>
      <c r="K389" s="355">
        <v>258.89999999999998</v>
      </c>
      <c r="L389" s="355">
        <v>252.35</v>
      </c>
      <c r="M389" s="355">
        <v>3.3900700000000001</v>
      </c>
      <c r="N389" s="1"/>
      <c r="O389" s="1"/>
    </row>
    <row r="390" spans="1:15" ht="12.75" customHeight="1">
      <c r="A390" s="30">
        <v>380</v>
      </c>
      <c r="B390" s="384" t="s">
        <v>184</v>
      </c>
      <c r="C390" s="355">
        <v>873</v>
      </c>
      <c r="D390" s="356">
        <v>879.15</v>
      </c>
      <c r="E390" s="356">
        <v>863.4</v>
      </c>
      <c r="F390" s="356">
        <v>853.8</v>
      </c>
      <c r="G390" s="356">
        <v>838.05</v>
      </c>
      <c r="H390" s="356">
        <v>888.75</v>
      </c>
      <c r="I390" s="356">
        <v>904.5</v>
      </c>
      <c r="J390" s="356">
        <v>914.1</v>
      </c>
      <c r="K390" s="355">
        <v>894.9</v>
      </c>
      <c r="L390" s="355">
        <v>869.55</v>
      </c>
      <c r="M390" s="355">
        <v>1.34348</v>
      </c>
      <c r="N390" s="1"/>
      <c r="O390" s="1"/>
    </row>
    <row r="391" spans="1:15" ht="12.75" customHeight="1">
      <c r="A391" s="30">
        <v>381</v>
      </c>
      <c r="B391" s="384" t="s">
        <v>489</v>
      </c>
      <c r="C391" s="355">
        <v>1991.05</v>
      </c>
      <c r="D391" s="356">
        <v>1988.3500000000001</v>
      </c>
      <c r="E391" s="356">
        <v>1977.7000000000003</v>
      </c>
      <c r="F391" s="356">
        <v>1964.3500000000001</v>
      </c>
      <c r="G391" s="356">
        <v>1953.7000000000003</v>
      </c>
      <c r="H391" s="356">
        <v>2001.7000000000003</v>
      </c>
      <c r="I391" s="356">
        <v>2012.3500000000004</v>
      </c>
      <c r="J391" s="356">
        <v>2025.7000000000003</v>
      </c>
      <c r="K391" s="355">
        <v>1999</v>
      </c>
      <c r="L391" s="355">
        <v>1975</v>
      </c>
      <c r="M391" s="355">
        <v>4.7219999999999998E-2</v>
      </c>
      <c r="N391" s="1"/>
      <c r="O391" s="1"/>
    </row>
    <row r="392" spans="1:15" ht="12.75" customHeight="1">
      <c r="A392" s="30">
        <v>382</v>
      </c>
      <c r="B392" s="384" t="s">
        <v>185</v>
      </c>
      <c r="C392" s="355">
        <v>153.55000000000001</v>
      </c>
      <c r="D392" s="356">
        <v>153.6</v>
      </c>
      <c r="E392" s="356">
        <v>151.44999999999999</v>
      </c>
      <c r="F392" s="356">
        <v>149.35</v>
      </c>
      <c r="G392" s="356">
        <v>147.19999999999999</v>
      </c>
      <c r="H392" s="356">
        <v>155.69999999999999</v>
      </c>
      <c r="I392" s="356">
        <v>157.85000000000002</v>
      </c>
      <c r="J392" s="356">
        <v>159.94999999999999</v>
      </c>
      <c r="K392" s="355">
        <v>155.75</v>
      </c>
      <c r="L392" s="355">
        <v>151.5</v>
      </c>
      <c r="M392" s="355">
        <v>124.04391</v>
      </c>
      <c r="N392" s="1"/>
      <c r="O392" s="1"/>
    </row>
    <row r="393" spans="1:15" ht="12.75" customHeight="1">
      <c r="A393" s="30">
        <v>383</v>
      </c>
      <c r="B393" s="384" t="s">
        <v>488</v>
      </c>
      <c r="C393" s="355">
        <v>77.45</v>
      </c>
      <c r="D393" s="356">
        <v>77.783333333333346</v>
      </c>
      <c r="E393" s="356">
        <v>76.966666666666697</v>
      </c>
      <c r="F393" s="356">
        <v>76.483333333333348</v>
      </c>
      <c r="G393" s="356">
        <v>75.6666666666667</v>
      </c>
      <c r="H393" s="356">
        <v>78.266666666666694</v>
      </c>
      <c r="I393" s="356">
        <v>79.083333333333329</v>
      </c>
      <c r="J393" s="356">
        <v>79.566666666666691</v>
      </c>
      <c r="K393" s="355">
        <v>78.599999999999994</v>
      </c>
      <c r="L393" s="355">
        <v>77.3</v>
      </c>
      <c r="M393" s="355">
        <v>11.391209999999999</v>
      </c>
      <c r="N393" s="1"/>
      <c r="O393" s="1"/>
    </row>
    <row r="394" spans="1:15" ht="12.75" customHeight="1">
      <c r="A394" s="30">
        <v>384</v>
      </c>
      <c r="B394" s="384" t="s">
        <v>186</v>
      </c>
      <c r="C394" s="355">
        <v>140.6</v>
      </c>
      <c r="D394" s="356">
        <v>141.28333333333333</v>
      </c>
      <c r="E394" s="356">
        <v>139.26666666666665</v>
      </c>
      <c r="F394" s="356">
        <v>137.93333333333331</v>
      </c>
      <c r="G394" s="356">
        <v>135.91666666666663</v>
      </c>
      <c r="H394" s="356">
        <v>142.61666666666667</v>
      </c>
      <c r="I394" s="356">
        <v>144.63333333333338</v>
      </c>
      <c r="J394" s="356">
        <v>145.9666666666667</v>
      </c>
      <c r="K394" s="355">
        <v>143.30000000000001</v>
      </c>
      <c r="L394" s="355">
        <v>139.94999999999999</v>
      </c>
      <c r="M394" s="355">
        <v>41.07555</v>
      </c>
      <c r="N394" s="1"/>
      <c r="O394" s="1"/>
    </row>
    <row r="395" spans="1:15" ht="12.75" customHeight="1">
      <c r="A395" s="30">
        <v>385</v>
      </c>
      <c r="B395" s="384" t="s">
        <v>490</v>
      </c>
      <c r="C395" s="355">
        <v>162.80000000000001</v>
      </c>
      <c r="D395" s="356">
        <v>163.71666666666667</v>
      </c>
      <c r="E395" s="356">
        <v>160.73333333333335</v>
      </c>
      <c r="F395" s="356">
        <v>158.66666666666669</v>
      </c>
      <c r="G395" s="356">
        <v>155.68333333333337</v>
      </c>
      <c r="H395" s="356">
        <v>165.78333333333333</v>
      </c>
      <c r="I395" s="356">
        <v>168.76666666666662</v>
      </c>
      <c r="J395" s="356">
        <v>170.83333333333331</v>
      </c>
      <c r="K395" s="355">
        <v>166.7</v>
      </c>
      <c r="L395" s="355">
        <v>161.65</v>
      </c>
      <c r="M395" s="355">
        <v>19.987089999999998</v>
      </c>
      <c r="N395" s="1"/>
      <c r="O395" s="1"/>
    </row>
    <row r="396" spans="1:15" ht="12.75" customHeight="1">
      <c r="A396" s="30">
        <v>386</v>
      </c>
      <c r="B396" s="384" t="s">
        <v>491</v>
      </c>
      <c r="C396" s="355">
        <v>1301.8499999999999</v>
      </c>
      <c r="D396" s="356">
        <v>1309.3166666666666</v>
      </c>
      <c r="E396" s="356">
        <v>1278.7833333333333</v>
      </c>
      <c r="F396" s="356">
        <v>1255.7166666666667</v>
      </c>
      <c r="G396" s="356">
        <v>1225.1833333333334</v>
      </c>
      <c r="H396" s="356">
        <v>1332.3833333333332</v>
      </c>
      <c r="I396" s="356">
        <v>1362.9166666666665</v>
      </c>
      <c r="J396" s="356">
        <v>1385.9833333333331</v>
      </c>
      <c r="K396" s="355">
        <v>1339.85</v>
      </c>
      <c r="L396" s="355">
        <v>1286.25</v>
      </c>
      <c r="M396" s="355">
        <v>1.43451</v>
      </c>
      <c r="N396" s="1"/>
      <c r="O396" s="1"/>
    </row>
    <row r="397" spans="1:15" ht="12.75" customHeight="1">
      <c r="A397" s="30">
        <v>387</v>
      </c>
      <c r="B397" s="384" t="s">
        <v>187</v>
      </c>
      <c r="C397" s="355">
        <v>2352.75</v>
      </c>
      <c r="D397" s="356">
        <v>2367.1333333333332</v>
      </c>
      <c r="E397" s="356">
        <v>2332.8166666666666</v>
      </c>
      <c r="F397" s="356">
        <v>2312.8833333333332</v>
      </c>
      <c r="G397" s="356">
        <v>2278.5666666666666</v>
      </c>
      <c r="H397" s="356">
        <v>2387.0666666666666</v>
      </c>
      <c r="I397" s="356">
        <v>2421.3833333333332</v>
      </c>
      <c r="J397" s="356">
        <v>2441.3166666666666</v>
      </c>
      <c r="K397" s="355">
        <v>2401.4499999999998</v>
      </c>
      <c r="L397" s="355">
        <v>2347.1999999999998</v>
      </c>
      <c r="M397" s="355">
        <v>44.178640000000001</v>
      </c>
      <c r="N397" s="1"/>
      <c r="O397" s="1"/>
    </row>
    <row r="398" spans="1:15" ht="12.75" customHeight="1">
      <c r="A398" s="30">
        <v>388</v>
      </c>
      <c r="B398" s="384" t="s">
        <v>850</v>
      </c>
      <c r="C398" s="355">
        <v>434.5</v>
      </c>
      <c r="D398" s="356">
        <v>437.59999999999997</v>
      </c>
      <c r="E398" s="356">
        <v>427.19999999999993</v>
      </c>
      <c r="F398" s="356">
        <v>419.9</v>
      </c>
      <c r="G398" s="356">
        <v>409.49999999999994</v>
      </c>
      <c r="H398" s="356">
        <v>444.89999999999992</v>
      </c>
      <c r="I398" s="356">
        <v>455.2999999999999</v>
      </c>
      <c r="J398" s="356">
        <v>462.59999999999991</v>
      </c>
      <c r="K398" s="355">
        <v>448</v>
      </c>
      <c r="L398" s="355">
        <v>430.3</v>
      </c>
      <c r="M398" s="355">
        <v>0.77507999999999999</v>
      </c>
      <c r="N398" s="1"/>
      <c r="O398" s="1"/>
    </row>
    <row r="399" spans="1:15" ht="12.75" customHeight="1">
      <c r="A399" s="30">
        <v>389</v>
      </c>
      <c r="B399" s="384" t="s">
        <v>482</v>
      </c>
      <c r="C399" s="355">
        <v>264.64999999999998</v>
      </c>
      <c r="D399" s="356">
        <v>266.63333333333333</v>
      </c>
      <c r="E399" s="356">
        <v>261.51666666666665</v>
      </c>
      <c r="F399" s="356">
        <v>258.38333333333333</v>
      </c>
      <c r="G399" s="356">
        <v>253.26666666666665</v>
      </c>
      <c r="H399" s="356">
        <v>269.76666666666665</v>
      </c>
      <c r="I399" s="356">
        <v>274.88333333333333</v>
      </c>
      <c r="J399" s="356">
        <v>278.01666666666665</v>
      </c>
      <c r="K399" s="355">
        <v>271.75</v>
      </c>
      <c r="L399" s="355">
        <v>263.5</v>
      </c>
      <c r="M399" s="355">
        <v>2.2240700000000002</v>
      </c>
      <c r="N399" s="1"/>
      <c r="O399" s="1"/>
    </row>
    <row r="400" spans="1:15" ht="12.75" customHeight="1">
      <c r="A400" s="30">
        <v>390</v>
      </c>
      <c r="B400" s="384" t="s">
        <v>492</v>
      </c>
      <c r="C400" s="355">
        <v>1221.2</v>
      </c>
      <c r="D400" s="356">
        <v>1219.3833333333334</v>
      </c>
      <c r="E400" s="356">
        <v>1193.8166666666668</v>
      </c>
      <c r="F400" s="356">
        <v>1166.4333333333334</v>
      </c>
      <c r="G400" s="356">
        <v>1140.8666666666668</v>
      </c>
      <c r="H400" s="356">
        <v>1246.7666666666669</v>
      </c>
      <c r="I400" s="356">
        <v>1272.3333333333335</v>
      </c>
      <c r="J400" s="356">
        <v>1299.7166666666669</v>
      </c>
      <c r="K400" s="355">
        <v>1244.95</v>
      </c>
      <c r="L400" s="355">
        <v>1192</v>
      </c>
      <c r="M400" s="355">
        <v>0.46490999999999999</v>
      </c>
      <c r="N400" s="1"/>
      <c r="O400" s="1"/>
    </row>
    <row r="401" spans="1:15" ht="12.75" customHeight="1">
      <c r="A401" s="30">
        <v>391</v>
      </c>
      <c r="B401" s="384" t="s">
        <v>493</v>
      </c>
      <c r="C401" s="355">
        <v>1804.9</v>
      </c>
      <c r="D401" s="356">
        <v>1812.8500000000001</v>
      </c>
      <c r="E401" s="356">
        <v>1785.7000000000003</v>
      </c>
      <c r="F401" s="356">
        <v>1766.5000000000002</v>
      </c>
      <c r="G401" s="356">
        <v>1739.3500000000004</v>
      </c>
      <c r="H401" s="356">
        <v>1832.0500000000002</v>
      </c>
      <c r="I401" s="356">
        <v>1859.2000000000003</v>
      </c>
      <c r="J401" s="356">
        <v>1878.4</v>
      </c>
      <c r="K401" s="355">
        <v>1840</v>
      </c>
      <c r="L401" s="355">
        <v>1793.65</v>
      </c>
      <c r="M401" s="355">
        <v>1.5023200000000001</v>
      </c>
      <c r="N401" s="1"/>
      <c r="O401" s="1"/>
    </row>
    <row r="402" spans="1:15" ht="12.75" customHeight="1">
      <c r="A402" s="30">
        <v>392</v>
      </c>
      <c r="B402" s="384" t="s">
        <v>484</v>
      </c>
      <c r="C402" s="355">
        <v>35.5</v>
      </c>
      <c r="D402" s="356">
        <v>35.533333333333331</v>
      </c>
      <c r="E402" s="356">
        <v>35.11666666666666</v>
      </c>
      <c r="F402" s="356">
        <v>34.733333333333327</v>
      </c>
      <c r="G402" s="356">
        <v>34.316666666666656</v>
      </c>
      <c r="H402" s="356">
        <v>35.916666666666664</v>
      </c>
      <c r="I402" s="356">
        <v>36.333333333333336</v>
      </c>
      <c r="J402" s="356">
        <v>36.716666666666669</v>
      </c>
      <c r="K402" s="355">
        <v>35.950000000000003</v>
      </c>
      <c r="L402" s="355">
        <v>35.15</v>
      </c>
      <c r="M402" s="355">
        <v>27.932369999999999</v>
      </c>
      <c r="N402" s="1"/>
      <c r="O402" s="1"/>
    </row>
    <row r="403" spans="1:15" ht="12.75" customHeight="1">
      <c r="A403" s="30">
        <v>393</v>
      </c>
      <c r="B403" s="384" t="s">
        <v>188</v>
      </c>
      <c r="C403" s="355">
        <v>104.45</v>
      </c>
      <c r="D403" s="356">
        <v>104.48333333333333</v>
      </c>
      <c r="E403" s="356">
        <v>103.26666666666667</v>
      </c>
      <c r="F403" s="356">
        <v>102.08333333333333</v>
      </c>
      <c r="G403" s="356">
        <v>100.86666666666666</v>
      </c>
      <c r="H403" s="356">
        <v>105.66666666666667</v>
      </c>
      <c r="I403" s="356">
        <v>106.88333333333334</v>
      </c>
      <c r="J403" s="356">
        <v>108.06666666666668</v>
      </c>
      <c r="K403" s="355">
        <v>105.7</v>
      </c>
      <c r="L403" s="355">
        <v>103.3</v>
      </c>
      <c r="M403" s="355">
        <v>329.47766000000001</v>
      </c>
      <c r="N403" s="1"/>
      <c r="O403" s="1"/>
    </row>
    <row r="404" spans="1:15" ht="12.75" customHeight="1">
      <c r="A404" s="30">
        <v>394</v>
      </c>
      <c r="B404" s="384" t="s">
        <v>276</v>
      </c>
      <c r="C404" s="355">
        <v>7505.35</v>
      </c>
      <c r="D404" s="356">
        <v>7504.4333333333334</v>
      </c>
      <c r="E404" s="356">
        <v>7474.1166666666668</v>
      </c>
      <c r="F404" s="356">
        <v>7442.8833333333332</v>
      </c>
      <c r="G404" s="356">
        <v>7412.5666666666666</v>
      </c>
      <c r="H404" s="356">
        <v>7535.666666666667</v>
      </c>
      <c r="I404" s="356">
        <v>7565.9833333333345</v>
      </c>
      <c r="J404" s="356">
        <v>7597.2166666666672</v>
      </c>
      <c r="K404" s="355">
        <v>7534.75</v>
      </c>
      <c r="L404" s="355">
        <v>7473.2</v>
      </c>
      <c r="M404" s="355">
        <v>2.8729999999999999E-2</v>
      </c>
      <c r="N404" s="1"/>
      <c r="O404" s="1"/>
    </row>
    <row r="405" spans="1:15" ht="12.75" customHeight="1">
      <c r="A405" s="30">
        <v>395</v>
      </c>
      <c r="B405" s="384" t="s">
        <v>275</v>
      </c>
      <c r="C405" s="355">
        <v>884.55</v>
      </c>
      <c r="D405" s="356">
        <v>888.6</v>
      </c>
      <c r="E405" s="356">
        <v>878.2</v>
      </c>
      <c r="F405" s="356">
        <v>871.85</v>
      </c>
      <c r="G405" s="356">
        <v>861.45</v>
      </c>
      <c r="H405" s="356">
        <v>894.95</v>
      </c>
      <c r="I405" s="356">
        <v>905.34999999999991</v>
      </c>
      <c r="J405" s="356">
        <v>911.7</v>
      </c>
      <c r="K405" s="355">
        <v>899</v>
      </c>
      <c r="L405" s="355">
        <v>882.25</v>
      </c>
      <c r="M405" s="355">
        <v>7.7128500000000004</v>
      </c>
      <c r="N405" s="1"/>
      <c r="O405" s="1"/>
    </row>
    <row r="406" spans="1:15" ht="12.75" customHeight="1">
      <c r="A406" s="30">
        <v>396</v>
      </c>
      <c r="B406" s="384" t="s">
        <v>189</v>
      </c>
      <c r="C406" s="355">
        <v>1185.2</v>
      </c>
      <c r="D406" s="356">
        <v>1193.5999999999999</v>
      </c>
      <c r="E406" s="356">
        <v>1167.1999999999998</v>
      </c>
      <c r="F406" s="356">
        <v>1149.1999999999998</v>
      </c>
      <c r="G406" s="356">
        <v>1122.7999999999997</v>
      </c>
      <c r="H406" s="356">
        <v>1211.5999999999999</v>
      </c>
      <c r="I406" s="356">
        <v>1238</v>
      </c>
      <c r="J406" s="356">
        <v>1256</v>
      </c>
      <c r="K406" s="355">
        <v>1220</v>
      </c>
      <c r="L406" s="355">
        <v>1175.5999999999999</v>
      </c>
      <c r="M406" s="355">
        <v>12.365740000000001</v>
      </c>
      <c r="N406" s="1"/>
      <c r="O406" s="1"/>
    </row>
    <row r="407" spans="1:15" ht="12.75" customHeight="1">
      <c r="A407" s="30">
        <v>397</v>
      </c>
      <c r="B407" s="384" t="s">
        <v>190</v>
      </c>
      <c r="C407" s="355">
        <v>540.1</v>
      </c>
      <c r="D407" s="356">
        <v>540.65000000000009</v>
      </c>
      <c r="E407" s="356">
        <v>536.60000000000014</v>
      </c>
      <c r="F407" s="356">
        <v>533.1</v>
      </c>
      <c r="G407" s="356">
        <v>529.05000000000007</v>
      </c>
      <c r="H407" s="356">
        <v>544.1500000000002</v>
      </c>
      <c r="I407" s="356">
        <v>548.20000000000016</v>
      </c>
      <c r="J407" s="356">
        <v>551.70000000000027</v>
      </c>
      <c r="K407" s="355">
        <v>544.70000000000005</v>
      </c>
      <c r="L407" s="355">
        <v>537.15</v>
      </c>
      <c r="M407" s="355">
        <v>227.17677</v>
      </c>
      <c r="N407" s="1"/>
      <c r="O407" s="1"/>
    </row>
    <row r="408" spans="1:15" ht="12.75" customHeight="1">
      <c r="A408" s="30">
        <v>398</v>
      </c>
      <c r="B408" s="384" t="s">
        <v>497</v>
      </c>
      <c r="C408" s="355">
        <v>9195.65</v>
      </c>
      <c r="D408" s="356">
        <v>9184.7333333333318</v>
      </c>
      <c r="E408" s="356">
        <v>9104.0166666666628</v>
      </c>
      <c r="F408" s="356">
        <v>9012.3833333333314</v>
      </c>
      <c r="G408" s="356">
        <v>8931.6666666666624</v>
      </c>
      <c r="H408" s="356">
        <v>9276.3666666666631</v>
      </c>
      <c r="I408" s="356">
        <v>9357.0833333333339</v>
      </c>
      <c r="J408" s="356">
        <v>9448.7166666666635</v>
      </c>
      <c r="K408" s="355">
        <v>9265.4500000000007</v>
      </c>
      <c r="L408" s="355">
        <v>9093.1</v>
      </c>
      <c r="M408" s="355">
        <v>0.13031000000000001</v>
      </c>
      <c r="N408" s="1"/>
      <c r="O408" s="1"/>
    </row>
    <row r="409" spans="1:15" ht="12.75" customHeight="1">
      <c r="A409" s="30">
        <v>399</v>
      </c>
      <c r="B409" s="384" t="s">
        <v>498</v>
      </c>
      <c r="C409" s="355">
        <v>108.15</v>
      </c>
      <c r="D409" s="356">
        <v>108.28333333333335</v>
      </c>
      <c r="E409" s="356">
        <v>106.66666666666669</v>
      </c>
      <c r="F409" s="356">
        <v>105.18333333333334</v>
      </c>
      <c r="G409" s="356">
        <v>103.56666666666668</v>
      </c>
      <c r="H409" s="356">
        <v>109.76666666666669</v>
      </c>
      <c r="I409" s="356">
        <v>111.38333333333334</v>
      </c>
      <c r="J409" s="356">
        <v>112.8666666666667</v>
      </c>
      <c r="K409" s="355">
        <v>109.9</v>
      </c>
      <c r="L409" s="355">
        <v>106.8</v>
      </c>
      <c r="M409" s="355">
        <v>2.3155800000000002</v>
      </c>
      <c r="N409" s="1"/>
      <c r="O409" s="1"/>
    </row>
    <row r="410" spans="1:15" ht="12.75" customHeight="1">
      <c r="A410" s="30">
        <v>400</v>
      </c>
      <c r="B410" s="384" t="s">
        <v>503</v>
      </c>
      <c r="C410" s="355">
        <v>130.05000000000001</v>
      </c>
      <c r="D410" s="356">
        <v>130.65</v>
      </c>
      <c r="E410" s="356">
        <v>129.05000000000001</v>
      </c>
      <c r="F410" s="356">
        <v>128.05000000000001</v>
      </c>
      <c r="G410" s="356">
        <v>126.45000000000002</v>
      </c>
      <c r="H410" s="356">
        <v>131.65</v>
      </c>
      <c r="I410" s="356">
        <v>133.24999999999997</v>
      </c>
      <c r="J410" s="356">
        <v>134.25</v>
      </c>
      <c r="K410" s="355">
        <v>132.25</v>
      </c>
      <c r="L410" s="355">
        <v>129.65</v>
      </c>
      <c r="M410" s="355">
        <v>9.8018699999999992</v>
      </c>
      <c r="N410" s="1"/>
      <c r="O410" s="1"/>
    </row>
    <row r="411" spans="1:15" ht="12.75" customHeight="1">
      <c r="A411" s="30">
        <v>401</v>
      </c>
      <c r="B411" s="384" t="s">
        <v>499</v>
      </c>
      <c r="C411" s="355">
        <v>162.75</v>
      </c>
      <c r="D411" s="356">
        <v>163.78333333333333</v>
      </c>
      <c r="E411" s="356">
        <v>161.16666666666666</v>
      </c>
      <c r="F411" s="356">
        <v>159.58333333333331</v>
      </c>
      <c r="G411" s="356">
        <v>156.96666666666664</v>
      </c>
      <c r="H411" s="356">
        <v>165.36666666666667</v>
      </c>
      <c r="I411" s="356">
        <v>167.98333333333335</v>
      </c>
      <c r="J411" s="356">
        <v>169.56666666666669</v>
      </c>
      <c r="K411" s="355">
        <v>166.4</v>
      </c>
      <c r="L411" s="355">
        <v>162.19999999999999</v>
      </c>
      <c r="M411" s="355">
        <v>7.8985000000000003</v>
      </c>
      <c r="N411" s="1"/>
      <c r="O411" s="1"/>
    </row>
    <row r="412" spans="1:15" ht="12.75" customHeight="1">
      <c r="A412" s="30">
        <v>402</v>
      </c>
      <c r="B412" s="384" t="s">
        <v>501</v>
      </c>
      <c r="C412" s="355">
        <v>3250.8</v>
      </c>
      <c r="D412" s="356">
        <v>3273.2666666666664</v>
      </c>
      <c r="E412" s="356">
        <v>3186.5333333333328</v>
      </c>
      <c r="F412" s="356">
        <v>3122.2666666666664</v>
      </c>
      <c r="G412" s="356">
        <v>3035.5333333333328</v>
      </c>
      <c r="H412" s="356">
        <v>3337.5333333333328</v>
      </c>
      <c r="I412" s="356">
        <v>3424.2666666666664</v>
      </c>
      <c r="J412" s="356">
        <v>3488.5333333333328</v>
      </c>
      <c r="K412" s="355">
        <v>3360</v>
      </c>
      <c r="L412" s="355">
        <v>3209</v>
      </c>
      <c r="M412" s="355">
        <v>0.46787000000000001</v>
      </c>
      <c r="N412" s="1"/>
      <c r="O412" s="1"/>
    </row>
    <row r="413" spans="1:15" ht="12.75" customHeight="1">
      <c r="A413" s="30">
        <v>403</v>
      </c>
      <c r="B413" s="384" t="s">
        <v>500</v>
      </c>
      <c r="C413" s="355">
        <v>618.9</v>
      </c>
      <c r="D413" s="356">
        <v>615.83333333333337</v>
      </c>
      <c r="E413" s="356">
        <v>601.66666666666674</v>
      </c>
      <c r="F413" s="356">
        <v>584.43333333333339</v>
      </c>
      <c r="G413" s="356">
        <v>570.26666666666677</v>
      </c>
      <c r="H413" s="356">
        <v>633.06666666666672</v>
      </c>
      <c r="I413" s="356">
        <v>647.23333333333346</v>
      </c>
      <c r="J413" s="356">
        <v>664.4666666666667</v>
      </c>
      <c r="K413" s="355">
        <v>630</v>
      </c>
      <c r="L413" s="355">
        <v>598.6</v>
      </c>
      <c r="M413" s="355">
        <v>5.9707100000000004</v>
      </c>
      <c r="N413" s="1"/>
      <c r="O413" s="1"/>
    </row>
    <row r="414" spans="1:15" ht="12.75" customHeight="1">
      <c r="A414" s="30">
        <v>404</v>
      </c>
      <c r="B414" s="384" t="s">
        <v>502</v>
      </c>
      <c r="C414" s="355">
        <v>526.1</v>
      </c>
      <c r="D414" s="356">
        <v>525.11666666666667</v>
      </c>
      <c r="E414" s="356">
        <v>511.23333333333335</v>
      </c>
      <c r="F414" s="356">
        <v>496.36666666666667</v>
      </c>
      <c r="G414" s="356">
        <v>482.48333333333335</v>
      </c>
      <c r="H414" s="356">
        <v>539.98333333333335</v>
      </c>
      <c r="I414" s="356">
        <v>553.86666666666679</v>
      </c>
      <c r="J414" s="356">
        <v>568.73333333333335</v>
      </c>
      <c r="K414" s="355">
        <v>539</v>
      </c>
      <c r="L414" s="355">
        <v>510.25</v>
      </c>
      <c r="M414" s="355">
        <v>2.5732699999999999</v>
      </c>
      <c r="N414" s="1"/>
      <c r="O414" s="1"/>
    </row>
    <row r="415" spans="1:15" ht="12.75" customHeight="1">
      <c r="A415" s="30">
        <v>405</v>
      </c>
      <c r="B415" s="384" t="s">
        <v>191</v>
      </c>
      <c r="C415" s="355">
        <v>24800.9</v>
      </c>
      <c r="D415" s="356">
        <v>24970.966666666671</v>
      </c>
      <c r="E415" s="356">
        <v>24541.983333333341</v>
      </c>
      <c r="F415" s="356">
        <v>24283.066666666669</v>
      </c>
      <c r="G415" s="356">
        <v>23854.083333333339</v>
      </c>
      <c r="H415" s="356">
        <v>25229.883333333342</v>
      </c>
      <c r="I415" s="356">
        <v>25658.866666666672</v>
      </c>
      <c r="J415" s="356">
        <v>25917.783333333344</v>
      </c>
      <c r="K415" s="355">
        <v>25399.95</v>
      </c>
      <c r="L415" s="355">
        <v>24712.05</v>
      </c>
      <c r="M415" s="355">
        <v>0.21468999999999999</v>
      </c>
      <c r="N415" s="1"/>
      <c r="O415" s="1"/>
    </row>
    <row r="416" spans="1:15" ht="12.75" customHeight="1">
      <c r="A416" s="30">
        <v>406</v>
      </c>
      <c r="B416" s="384" t="s">
        <v>504</v>
      </c>
      <c r="C416" s="355">
        <v>1823.25</v>
      </c>
      <c r="D416" s="356">
        <v>1829.6833333333334</v>
      </c>
      <c r="E416" s="356">
        <v>1809.3666666666668</v>
      </c>
      <c r="F416" s="356">
        <v>1795.4833333333333</v>
      </c>
      <c r="G416" s="356">
        <v>1775.1666666666667</v>
      </c>
      <c r="H416" s="356">
        <v>1843.5666666666668</v>
      </c>
      <c r="I416" s="356">
        <v>1863.8833333333334</v>
      </c>
      <c r="J416" s="356">
        <v>1877.7666666666669</v>
      </c>
      <c r="K416" s="355">
        <v>1850</v>
      </c>
      <c r="L416" s="355">
        <v>1815.8</v>
      </c>
      <c r="M416" s="355">
        <v>0.17269000000000001</v>
      </c>
      <c r="N416" s="1"/>
      <c r="O416" s="1"/>
    </row>
    <row r="417" spans="1:15" ht="12.75" customHeight="1">
      <c r="A417" s="30">
        <v>407</v>
      </c>
      <c r="B417" s="384" t="s">
        <v>192</v>
      </c>
      <c r="C417" s="355">
        <v>2438.4</v>
      </c>
      <c r="D417" s="356">
        <v>2432.5833333333335</v>
      </c>
      <c r="E417" s="356">
        <v>2405.8166666666671</v>
      </c>
      <c r="F417" s="356">
        <v>2373.2333333333336</v>
      </c>
      <c r="G417" s="356">
        <v>2346.4666666666672</v>
      </c>
      <c r="H417" s="356">
        <v>2465.166666666667</v>
      </c>
      <c r="I417" s="356">
        <v>2491.9333333333334</v>
      </c>
      <c r="J417" s="356">
        <v>2524.5166666666669</v>
      </c>
      <c r="K417" s="355">
        <v>2459.35</v>
      </c>
      <c r="L417" s="355">
        <v>2400</v>
      </c>
      <c r="M417" s="355">
        <v>1.99336</v>
      </c>
      <c r="N417" s="1"/>
      <c r="O417" s="1"/>
    </row>
    <row r="418" spans="1:15" ht="12.75" customHeight="1">
      <c r="A418" s="30">
        <v>408</v>
      </c>
      <c r="B418" s="384" t="s">
        <v>494</v>
      </c>
      <c r="C418" s="355">
        <v>527.29999999999995</v>
      </c>
      <c r="D418" s="356">
        <v>526.44999999999993</v>
      </c>
      <c r="E418" s="356">
        <v>516.89999999999986</v>
      </c>
      <c r="F418" s="356">
        <v>506.49999999999989</v>
      </c>
      <c r="G418" s="356">
        <v>496.94999999999982</v>
      </c>
      <c r="H418" s="356">
        <v>536.84999999999991</v>
      </c>
      <c r="I418" s="356">
        <v>546.39999999999986</v>
      </c>
      <c r="J418" s="356">
        <v>556.79999999999995</v>
      </c>
      <c r="K418" s="355">
        <v>536</v>
      </c>
      <c r="L418" s="355">
        <v>516.04999999999995</v>
      </c>
      <c r="M418" s="355">
        <v>1.03487</v>
      </c>
      <c r="N418" s="1"/>
      <c r="O418" s="1"/>
    </row>
    <row r="419" spans="1:15" ht="12.75" customHeight="1">
      <c r="A419" s="30">
        <v>409</v>
      </c>
      <c r="B419" s="384" t="s">
        <v>495</v>
      </c>
      <c r="C419" s="355">
        <v>31.45</v>
      </c>
      <c r="D419" s="356">
        <v>31.3</v>
      </c>
      <c r="E419" s="356">
        <v>31</v>
      </c>
      <c r="F419" s="356">
        <v>30.55</v>
      </c>
      <c r="G419" s="356">
        <v>30.25</v>
      </c>
      <c r="H419" s="356">
        <v>31.75</v>
      </c>
      <c r="I419" s="356">
        <v>32.050000000000004</v>
      </c>
      <c r="J419" s="356">
        <v>32.5</v>
      </c>
      <c r="K419" s="355">
        <v>31.6</v>
      </c>
      <c r="L419" s="355">
        <v>30.85</v>
      </c>
      <c r="M419" s="355">
        <v>34.92756</v>
      </c>
      <c r="N419" s="1"/>
      <c r="O419" s="1"/>
    </row>
    <row r="420" spans="1:15" ht="12.75" customHeight="1">
      <c r="A420" s="30">
        <v>410</v>
      </c>
      <c r="B420" s="384" t="s">
        <v>496</v>
      </c>
      <c r="C420" s="355">
        <v>3718.45</v>
      </c>
      <c r="D420" s="356">
        <v>3754.4833333333336</v>
      </c>
      <c r="E420" s="356">
        <v>3668.9666666666672</v>
      </c>
      <c r="F420" s="356">
        <v>3619.4833333333336</v>
      </c>
      <c r="G420" s="356">
        <v>3533.9666666666672</v>
      </c>
      <c r="H420" s="356">
        <v>3803.9666666666672</v>
      </c>
      <c r="I420" s="356">
        <v>3889.4833333333336</v>
      </c>
      <c r="J420" s="356">
        <v>3938.9666666666672</v>
      </c>
      <c r="K420" s="355">
        <v>3840</v>
      </c>
      <c r="L420" s="355">
        <v>3705</v>
      </c>
      <c r="M420" s="355">
        <v>0.18051</v>
      </c>
      <c r="N420" s="1"/>
      <c r="O420" s="1"/>
    </row>
    <row r="421" spans="1:15" ht="12.75" customHeight="1">
      <c r="A421" s="30">
        <v>411</v>
      </c>
      <c r="B421" s="384" t="s">
        <v>505</v>
      </c>
      <c r="C421" s="355">
        <v>868.15</v>
      </c>
      <c r="D421" s="356">
        <v>875.16666666666663</v>
      </c>
      <c r="E421" s="356">
        <v>852.48333333333323</v>
      </c>
      <c r="F421" s="356">
        <v>836.81666666666661</v>
      </c>
      <c r="G421" s="356">
        <v>814.13333333333321</v>
      </c>
      <c r="H421" s="356">
        <v>890.83333333333326</v>
      </c>
      <c r="I421" s="356">
        <v>913.51666666666665</v>
      </c>
      <c r="J421" s="356">
        <v>929.18333333333328</v>
      </c>
      <c r="K421" s="355">
        <v>897.85</v>
      </c>
      <c r="L421" s="355">
        <v>859.5</v>
      </c>
      <c r="M421" s="355">
        <v>2.4765199999999998</v>
      </c>
      <c r="N421" s="1"/>
      <c r="O421" s="1"/>
    </row>
    <row r="422" spans="1:15" ht="12.75" customHeight="1">
      <c r="A422" s="30">
        <v>412</v>
      </c>
      <c r="B422" s="384" t="s">
        <v>507</v>
      </c>
      <c r="C422" s="355">
        <v>956.6</v>
      </c>
      <c r="D422" s="356">
        <v>961</v>
      </c>
      <c r="E422" s="356">
        <v>946.25</v>
      </c>
      <c r="F422" s="356">
        <v>935.9</v>
      </c>
      <c r="G422" s="356">
        <v>921.15</v>
      </c>
      <c r="H422" s="356">
        <v>971.35</v>
      </c>
      <c r="I422" s="356">
        <v>986.1</v>
      </c>
      <c r="J422" s="356">
        <v>996.45</v>
      </c>
      <c r="K422" s="355">
        <v>975.75</v>
      </c>
      <c r="L422" s="355">
        <v>950.65</v>
      </c>
      <c r="M422" s="355">
        <v>0.39051000000000002</v>
      </c>
      <c r="N422" s="1"/>
      <c r="O422" s="1"/>
    </row>
    <row r="423" spans="1:15" ht="12.75" customHeight="1">
      <c r="A423" s="30">
        <v>413</v>
      </c>
      <c r="B423" s="384" t="s">
        <v>506</v>
      </c>
      <c r="C423" s="355">
        <v>2339.9</v>
      </c>
      <c r="D423" s="356">
        <v>2339.7000000000003</v>
      </c>
      <c r="E423" s="356">
        <v>2321.4500000000007</v>
      </c>
      <c r="F423" s="356">
        <v>2303.0000000000005</v>
      </c>
      <c r="G423" s="356">
        <v>2284.7500000000009</v>
      </c>
      <c r="H423" s="356">
        <v>2358.1500000000005</v>
      </c>
      <c r="I423" s="356">
        <v>2376.3999999999996</v>
      </c>
      <c r="J423" s="356">
        <v>2394.8500000000004</v>
      </c>
      <c r="K423" s="355">
        <v>2357.9499999999998</v>
      </c>
      <c r="L423" s="355">
        <v>2321.25</v>
      </c>
      <c r="M423" s="355">
        <v>0.57877999999999996</v>
      </c>
      <c r="N423" s="1"/>
      <c r="O423" s="1"/>
    </row>
    <row r="424" spans="1:15" ht="12.75" customHeight="1">
      <c r="A424" s="30">
        <v>414</v>
      </c>
      <c r="B424" s="384" t="s">
        <v>508</v>
      </c>
      <c r="C424" s="355">
        <v>851.55</v>
      </c>
      <c r="D424" s="356">
        <v>850.18333333333339</v>
      </c>
      <c r="E424" s="356">
        <v>843.36666666666679</v>
      </c>
      <c r="F424" s="356">
        <v>835.18333333333339</v>
      </c>
      <c r="G424" s="356">
        <v>828.36666666666679</v>
      </c>
      <c r="H424" s="356">
        <v>858.36666666666679</v>
      </c>
      <c r="I424" s="356">
        <v>865.18333333333339</v>
      </c>
      <c r="J424" s="356">
        <v>873.36666666666679</v>
      </c>
      <c r="K424" s="355">
        <v>857</v>
      </c>
      <c r="L424" s="355">
        <v>842</v>
      </c>
      <c r="M424" s="355">
        <v>0.61099999999999999</v>
      </c>
      <c r="N424" s="1"/>
      <c r="O424" s="1"/>
    </row>
    <row r="425" spans="1:15" ht="12.75" customHeight="1">
      <c r="A425" s="30">
        <v>415</v>
      </c>
      <c r="B425" s="384" t="s">
        <v>509</v>
      </c>
      <c r="C425" s="355">
        <v>377.3</v>
      </c>
      <c r="D425" s="356">
        <v>388.2833333333333</v>
      </c>
      <c r="E425" s="356">
        <v>364.01666666666659</v>
      </c>
      <c r="F425" s="356">
        <v>350.73333333333329</v>
      </c>
      <c r="G425" s="356">
        <v>326.46666666666658</v>
      </c>
      <c r="H425" s="356">
        <v>401.56666666666661</v>
      </c>
      <c r="I425" s="356">
        <v>425.83333333333326</v>
      </c>
      <c r="J425" s="356">
        <v>439.11666666666662</v>
      </c>
      <c r="K425" s="355">
        <v>412.55</v>
      </c>
      <c r="L425" s="355">
        <v>375</v>
      </c>
      <c r="M425" s="355">
        <v>14.88523</v>
      </c>
      <c r="N425" s="1"/>
      <c r="O425" s="1"/>
    </row>
    <row r="426" spans="1:15" ht="12.75" customHeight="1">
      <c r="A426" s="30">
        <v>416</v>
      </c>
      <c r="B426" s="384" t="s">
        <v>517</v>
      </c>
      <c r="C426" s="355">
        <v>333.75</v>
      </c>
      <c r="D426" s="356">
        <v>337.51666666666671</v>
      </c>
      <c r="E426" s="356">
        <v>328.08333333333343</v>
      </c>
      <c r="F426" s="356">
        <v>322.41666666666674</v>
      </c>
      <c r="G426" s="356">
        <v>312.98333333333346</v>
      </c>
      <c r="H426" s="356">
        <v>343.18333333333339</v>
      </c>
      <c r="I426" s="356">
        <v>352.61666666666667</v>
      </c>
      <c r="J426" s="356">
        <v>358.28333333333336</v>
      </c>
      <c r="K426" s="355">
        <v>346.95</v>
      </c>
      <c r="L426" s="355">
        <v>331.85</v>
      </c>
      <c r="M426" s="355">
        <v>7.6408300000000002</v>
      </c>
      <c r="N426" s="1"/>
      <c r="O426" s="1"/>
    </row>
    <row r="427" spans="1:15" ht="12.75" customHeight="1">
      <c r="A427" s="30">
        <v>417</v>
      </c>
      <c r="B427" s="384" t="s">
        <v>510</v>
      </c>
      <c r="C427" s="355">
        <v>60.85</v>
      </c>
      <c r="D427" s="356">
        <v>60.9</v>
      </c>
      <c r="E427" s="356">
        <v>60.55</v>
      </c>
      <c r="F427" s="356">
        <v>60.25</v>
      </c>
      <c r="G427" s="356">
        <v>59.9</v>
      </c>
      <c r="H427" s="356">
        <v>61.199999999999996</v>
      </c>
      <c r="I427" s="356">
        <v>61.550000000000004</v>
      </c>
      <c r="J427" s="356">
        <v>61.849999999999994</v>
      </c>
      <c r="K427" s="355">
        <v>61.25</v>
      </c>
      <c r="L427" s="355">
        <v>60.6</v>
      </c>
      <c r="M427" s="355">
        <v>13.677899999999999</v>
      </c>
      <c r="N427" s="1"/>
      <c r="O427" s="1"/>
    </row>
    <row r="428" spans="1:15" ht="12.75" customHeight="1">
      <c r="A428" s="30">
        <v>418</v>
      </c>
      <c r="B428" s="384" t="s">
        <v>193</v>
      </c>
      <c r="C428" s="355">
        <v>2439.8000000000002</v>
      </c>
      <c r="D428" s="356">
        <v>2450.9500000000003</v>
      </c>
      <c r="E428" s="356">
        <v>2413.8500000000004</v>
      </c>
      <c r="F428" s="356">
        <v>2387.9</v>
      </c>
      <c r="G428" s="356">
        <v>2350.8000000000002</v>
      </c>
      <c r="H428" s="356">
        <v>2476.9000000000005</v>
      </c>
      <c r="I428" s="356">
        <v>2514</v>
      </c>
      <c r="J428" s="356">
        <v>2539.9500000000007</v>
      </c>
      <c r="K428" s="355">
        <v>2488.0500000000002</v>
      </c>
      <c r="L428" s="355">
        <v>2425</v>
      </c>
      <c r="M428" s="355">
        <v>6.2541000000000002</v>
      </c>
      <c r="N428" s="1"/>
      <c r="O428" s="1"/>
    </row>
    <row r="429" spans="1:15" ht="12.75" customHeight="1">
      <c r="A429" s="30">
        <v>419</v>
      </c>
      <c r="B429" s="384" t="s">
        <v>194</v>
      </c>
      <c r="C429" s="355">
        <v>1263.2</v>
      </c>
      <c r="D429" s="356">
        <v>1268.3999999999999</v>
      </c>
      <c r="E429" s="356">
        <v>1249.7999999999997</v>
      </c>
      <c r="F429" s="356">
        <v>1236.3999999999999</v>
      </c>
      <c r="G429" s="356">
        <v>1217.7999999999997</v>
      </c>
      <c r="H429" s="356">
        <v>1281.7999999999997</v>
      </c>
      <c r="I429" s="356">
        <v>1300.3999999999996</v>
      </c>
      <c r="J429" s="356">
        <v>1313.7999999999997</v>
      </c>
      <c r="K429" s="355">
        <v>1287</v>
      </c>
      <c r="L429" s="355">
        <v>1255</v>
      </c>
      <c r="M429" s="355">
        <v>4.73461</v>
      </c>
      <c r="N429" s="1"/>
      <c r="O429" s="1"/>
    </row>
    <row r="430" spans="1:15" ht="12.75" customHeight="1">
      <c r="A430" s="30">
        <v>420</v>
      </c>
      <c r="B430" s="384" t="s">
        <v>514</v>
      </c>
      <c r="C430" s="355">
        <v>408.5</v>
      </c>
      <c r="D430" s="356">
        <v>409.01666666666665</v>
      </c>
      <c r="E430" s="356">
        <v>404.2833333333333</v>
      </c>
      <c r="F430" s="356">
        <v>400.06666666666666</v>
      </c>
      <c r="G430" s="356">
        <v>395.33333333333331</v>
      </c>
      <c r="H430" s="356">
        <v>413.23333333333329</v>
      </c>
      <c r="I430" s="356">
        <v>417.96666666666664</v>
      </c>
      <c r="J430" s="356">
        <v>422.18333333333328</v>
      </c>
      <c r="K430" s="355">
        <v>413.75</v>
      </c>
      <c r="L430" s="355">
        <v>404.8</v>
      </c>
      <c r="M430" s="355">
        <v>4.4798</v>
      </c>
      <c r="N430" s="1"/>
      <c r="O430" s="1"/>
    </row>
    <row r="431" spans="1:15" ht="12.75" customHeight="1">
      <c r="A431" s="30">
        <v>421</v>
      </c>
      <c r="B431" s="384" t="s">
        <v>511</v>
      </c>
      <c r="C431" s="355">
        <v>95.05</v>
      </c>
      <c r="D431" s="356">
        <v>95.45</v>
      </c>
      <c r="E431" s="356">
        <v>94.4</v>
      </c>
      <c r="F431" s="356">
        <v>93.75</v>
      </c>
      <c r="G431" s="356">
        <v>92.7</v>
      </c>
      <c r="H431" s="356">
        <v>96.100000000000009</v>
      </c>
      <c r="I431" s="356">
        <v>97.149999999999991</v>
      </c>
      <c r="J431" s="356">
        <v>97.800000000000011</v>
      </c>
      <c r="K431" s="355">
        <v>96.5</v>
      </c>
      <c r="L431" s="355">
        <v>94.8</v>
      </c>
      <c r="M431" s="355">
        <v>1.2100500000000001</v>
      </c>
      <c r="N431" s="1"/>
      <c r="O431" s="1"/>
    </row>
    <row r="432" spans="1:15" ht="12.75" customHeight="1">
      <c r="A432" s="30">
        <v>422</v>
      </c>
      <c r="B432" s="384" t="s">
        <v>513</v>
      </c>
      <c r="C432" s="355">
        <v>214.25</v>
      </c>
      <c r="D432" s="356">
        <v>214.31666666666669</v>
      </c>
      <c r="E432" s="356">
        <v>208.93333333333339</v>
      </c>
      <c r="F432" s="356">
        <v>203.6166666666667</v>
      </c>
      <c r="G432" s="356">
        <v>198.23333333333341</v>
      </c>
      <c r="H432" s="356">
        <v>219.63333333333338</v>
      </c>
      <c r="I432" s="356">
        <v>225.01666666666665</v>
      </c>
      <c r="J432" s="356">
        <v>230.33333333333337</v>
      </c>
      <c r="K432" s="355">
        <v>219.7</v>
      </c>
      <c r="L432" s="355">
        <v>209</v>
      </c>
      <c r="M432" s="355">
        <v>56.563470000000002</v>
      </c>
      <c r="N432" s="1"/>
      <c r="O432" s="1"/>
    </row>
    <row r="433" spans="1:15" ht="12.75" customHeight="1">
      <c r="A433" s="30">
        <v>423</v>
      </c>
      <c r="B433" s="384" t="s">
        <v>515</v>
      </c>
      <c r="C433" s="355">
        <v>626.25</v>
      </c>
      <c r="D433" s="356">
        <v>625.51666666666677</v>
      </c>
      <c r="E433" s="356">
        <v>614.83333333333348</v>
      </c>
      <c r="F433" s="356">
        <v>603.41666666666674</v>
      </c>
      <c r="G433" s="356">
        <v>592.73333333333346</v>
      </c>
      <c r="H433" s="356">
        <v>636.93333333333351</v>
      </c>
      <c r="I433" s="356">
        <v>647.61666666666667</v>
      </c>
      <c r="J433" s="356">
        <v>659.03333333333353</v>
      </c>
      <c r="K433" s="355">
        <v>636.20000000000005</v>
      </c>
      <c r="L433" s="355">
        <v>614.1</v>
      </c>
      <c r="M433" s="355">
        <v>5.2162100000000002</v>
      </c>
      <c r="N433" s="1"/>
      <c r="O433" s="1"/>
    </row>
    <row r="434" spans="1:15" ht="12.75" customHeight="1">
      <c r="A434" s="30">
        <v>424</v>
      </c>
      <c r="B434" s="384" t="s">
        <v>516</v>
      </c>
      <c r="C434" s="355">
        <v>394.55</v>
      </c>
      <c r="D434" s="356">
        <v>394.88333333333338</v>
      </c>
      <c r="E434" s="356">
        <v>391.41666666666674</v>
      </c>
      <c r="F434" s="356">
        <v>388.28333333333336</v>
      </c>
      <c r="G434" s="356">
        <v>384.81666666666672</v>
      </c>
      <c r="H434" s="356">
        <v>398.01666666666677</v>
      </c>
      <c r="I434" s="356">
        <v>401.48333333333335</v>
      </c>
      <c r="J434" s="356">
        <v>404.61666666666679</v>
      </c>
      <c r="K434" s="355">
        <v>398.35</v>
      </c>
      <c r="L434" s="355">
        <v>391.75</v>
      </c>
      <c r="M434" s="355">
        <v>1.67879</v>
      </c>
      <c r="N434" s="1"/>
      <c r="O434" s="1"/>
    </row>
    <row r="435" spans="1:15" ht="12.75" customHeight="1">
      <c r="A435" s="30">
        <v>425</v>
      </c>
      <c r="B435" s="384" t="s">
        <v>518</v>
      </c>
      <c r="C435" s="355">
        <v>2262.35</v>
      </c>
      <c r="D435" s="356">
        <v>2254.0333333333333</v>
      </c>
      <c r="E435" s="356">
        <v>2230.3166666666666</v>
      </c>
      <c r="F435" s="356">
        <v>2198.2833333333333</v>
      </c>
      <c r="G435" s="356">
        <v>2174.5666666666666</v>
      </c>
      <c r="H435" s="356">
        <v>2286.0666666666666</v>
      </c>
      <c r="I435" s="356">
        <v>2309.7833333333328</v>
      </c>
      <c r="J435" s="356">
        <v>2341.8166666666666</v>
      </c>
      <c r="K435" s="355">
        <v>2277.75</v>
      </c>
      <c r="L435" s="355">
        <v>2222</v>
      </c>
      <c r="M435" s="355">
        <v>0.18540000000000001</v>
      </c>
      <c r="N435" s="1"/>
      <c r="O435" s="1"/>
    </row>
    <row r="436" spans="1:15" ht="12.75" customHeight="1">
      <c r="A436" s="30">
        <v>426</v>
      </c>
      <c r="B436" s="384" t="s">
        <v>519</v>
      </c>
      <c r="C436" s="355">
        <v>849.85</v>
      </c>
      <c r="D436" s="356">
        <v>847.04999999999984</v>
      </c>
      <c r="E436" s="356">
        <v>794.09999999999968</v>
      </c>
      <c r="F436" s="356">
        <v>738.3499999999998</v>
      </c>
      <c r="G436" s="356">
        <v>685.39999999999964</v>
      </c>
      <c r="H436" s="356">
        <v>902.79999999999973</v>
      </c>
      <c r="I436" s="356">
        <v>955.74999999999977</v>
      </c>
      <c r="J436" s="356">
        <v>1011.4999999999998</v>
      </c>
      <c r="K436" s="355">
        <v>900</v>
      </c>
      <c r="L436" s="355">
        <v>791.3</v>
      </c>
      <c r="M436" s="355">
        <v>0.28781000000000001</v>
      </c>
      <c r="N436" s="1"/>
      <c r="O436" s="1"/>
    </row>
    <row r="437" spans="1:15" ht="12.75" customHeight="1">
      <c r="A437" s="30">
        <v>427</v>
      </c>
      <c r="B437" s="384" t="s">
        <v>195</v>
      </c>
      <c r="C437" s="355">
        <v>883.55</v>
      </c>
      <c r="D437" s="356">
        <v>885.06666666666661</v>
      </c>
      <c r="E437" s="356">
        <v>878.93333333333317</v>
      </c>
      <c r="F437" s="356">
        <v>874.31666666666661</v>
      </c>
      <c r="G437" s="356">
        <v>868.18333333333317</v>
      </c>
      <c r="H437" s="356">
        <v>889.68333333333317</v>
      </c>
      <c r="I437" s="356">
        <v>895.81666666666661</v>
      </c>
      <c r="J437" s="356">
        <v>900.43333333333317</v>
      </c>
      <c r="K437" s="355">
        <v>891.2</v>
      </c>
      <c r="L437" s="355">
        <v>880.45</v>
      </c>
      <c r="M437" s="355">
        <v>22.928249999999998</v>
      </c>
      <c r="N437" s="1"/>
      <c r="O437" s="1"/>
    </row>
    <row r="438" spans="1:15" ht="12.75" customHeight="1">
      <c r="A438" s="30">
        <v>428</v>
      </c>
      <c r="B438" s="384" t="s">
        <v>520</v>
      </c>
      <c r="C438" s="355">
        <v>527</v>
      </c>
      <c r="D438" s="356">
        <v>525.33333333333337</v>
      </c>
      <c r="E438" s="356">
        <v>515.76666666666677</v>
      </c>
      <c r="F438" s="356">
        <v>504.53333333333342</v>
      </c>
      <c r="G438" s="356">
        <v>494.96666666666681</v>
      </c>
      <c r="H438" s="356">
        <v>536.56666666666672</v>
      </c>
      <c r="I438" s="356">
        <v>546.13333333333333</v>
      </c>
      <c r="J438" s="356">
        <v>557.36666666666667</v>
      </c>
      <c r="K438" s="355">
        <v>534.9</v>
      </c>
      <c r="L438" s="355">
        <v>514.1</v>
      </c>
      <c r="M438" s="355">
        <v>6.0709299999999997</v>
      </c>
      <c r="N438" s="1"/>
      <c r="O438" s="1"/>
    </row>
    <row r="439" spans="1:15" ht="12.75" customHeight="1">
      <c r="A439" s="30">
        <v>429</v>
      </c>
      <c r="B439" s="384" t="s">
        <v>196</v>
      </c>
      <c r="C439" s="355">
        <v>514.5</v>
      </c>
      <c r="D439" s="356">
        <v>514.83333333333337</v>
      </c>
      <c r="E439" s="356">
        <v>510.76666666666677</v>
      </c>
      <c r="F439" s="356">
        <v>507.03333333333342</v>
      </c>
      <c r="G439" s="356">
        <v>502.96666666666681</v>
      </c>
      <c r="H439" s="356">
        <v>518.56666666666672</v>
      </c>
      <c r="I439" s="356">
        <v>522.63333333333333</v>
      </c>
      <c r="J439" s="356">
        <v>526.36666666666667</v>
      </c>
      <c r="K439" s="355">
        <v>518.9</v>
      </c>
      <c r="L439" s="355">
        <v>511.1</v>
      </c>
      <c r="M439" s="355">
        <v>7.5222100000000003</v>
      </c>
      <c r="N439" s="1"/>
      <c r="O439" s="1"/>
    </row>
    <row r="440" spans="1:15" ht="12.75" customHeight="1">
      <c r="A440" s="30">
        <v>430</v>
      </c>
      <c r="B440" s="384" t="s">
        <v>523</v>
      </c>
      <c r="C440" s="355">
        <v>702.9</v>
      </c>
      <c r="D440" s="356">
        <v>703.15</v>
      </c>
      <c r="E440" s="356">
        <v>698.8</v>
      </c>
      <c r="F440" s="356">
        <v>694.69999999999993</v>
      </c>
      <c r="G440" s="356">
        <v>690.34999999999991</v>
      </c>
      <c r="H440" s="356">
        <v>707.25</v>
      </c>
      <c r="I440" s="356">
        <v>711.60000000000014</v>
      </c>
      <c r="J440" s="356">
        <v>715.7</v>
      </c>
      <c r="K440" s="355">
        <v>707.5</v>
      </c>
      <c r="L440" s="355">
        <v>699.05</v>
      </c>
      <c r="M440" s="355">
        <v>0.17119999999999999</v>
      </c>
      <c r="N440" s="1"/>
      <c r="O440" s="1"/>
    </row>
    <row r="441" spans="1:15" ht="12.75" customHeight="1">
      <c r="A441" s="30">
        <v>431</v>
      </c>
      <c r="B441" s="384" t="s">
        <v>521</v>
      </c>
      <c r="C441" s="355">
        <v>410.35</v>
      </c>
      <c r="D441" s="356">
        <v>411.05</v>
      </c>
      <c r="E441" s="356">
        <v>405.40000000000003</v>
      </c>
      <c r="F441" s="356">
        <v>400.45000000000005</v>
      </c>
      <c r="G441" s="356">
        <v>394.80000000000007</v>
      </c>
      <c r="H441" s="356">
        <v>416</v>
      </c>
      <c r="I441" s="356">
        <v>421.65</v>
      </c>
      <c r="J441" s="356">
        <v>426.59999999999997</v>
      </c>
      <c r="K441" s="355">
        <v>416.7</v>
      </c>
      <c r="L441" s="355">
        <v>406.1</v>
      </c>
      <c r="M441" s="355">
        <v>0.61514999999999997</v>
      </c>
      <c r="N441" s="1"/>
      <c r="O441" s="1"/>
    </row>
    <row r="442" spans="1:15" ht="12.75" customHeight="1">
      <c r="A442" s="30">
        <v>432</v>
      </c>
      <c r="B442" s="384" t="s">
        <v>522</v>
      </c>
      <c r="C442" s="355">
        <v>2014.6</v>
      </c>
      <c r="D442" s="356">
        <v>2043.8166666666668</v>
      </c>
      <c r="E442" s="356">
        <v>1969.3833333333337</v>
      </c>
      <c r="F442" s="356">
        <v>1924.1666666666667</v>
      </c>
      <c r="G442" s="356">
        <v>1849.7333333333336</v>
      </c>
      <c r="H442" s="356">
        <v>2089.0333333333338</v>
      </c>
      <c r="I442" s="356">
        <v>2163.4666666666667</v>
      </c>
      <c r="J442" s="356">
        <v>2208.6833333333338</v>
      </c>
      <c r="K442" s="355">
        <v>2118.25</v>
      </c>
      <c r="L442" s="355">
        <v>1998.6</v>
      </c>
      <c r="M442" s="355">
        <v>4.05647</v>
      </c>
      <c r="N442" s="1"/>
      <c r="O442" s="1"/>
    </row>
    <row r="443" spans="1:15" ht="12.75" customHeight="1">
      <c r="A443" s="30">
        <v>433</v>
      </c>
      <c r="B443" s="384" t="s">
        <v>524</v>
      </c>
      <c r="C443" s="355">
        <v>553.70000000000005</v>
      </c>
      <c r="D443" s="356">
        <v>555.63333333333333</v>
      </c>
      <c r="E443" s="356">
        <v>543.4666666666667</v>
      </c>
      <c r="F443" s="356">
        <v>533.23333333333335</v>
      </c>
      <c r="G443" s="356">
        <v>521.06666666666672</v>
      </c>
      <c r="H443" s="356">
        <v>565.86666666666667</v>
      </c>
      <c r="I443" s="356">
        <v>578.03333333333342</v>
      </c>
      <c r="J443" s="356">
        <v>588.26666666666665</v>
      </c>
      <c r="K443" s="355">
        <v>567.79999999999995</v>
      </c>
      <c r="L443" s="355">
        <v>545.4</v>
      </c>
      <c r="M443" s="355">
        <v>3.1533000000000002</v>
      </c>
      <c r="N443" s="1"/>
      <c r="O443" s="1"/>
    </row>
    <row r="444" spans="1:15" ht="12.75" customHeight="1">
      <c r="A444" s="30">
        <v>434</v>
      </c>
      <c r="B444" s="384" t="s">
        <v>525</v>
      </c>
      <c r="C444" s="355">
        <v>11.8</v>
      </c>
      <c r="D444" s="356">
        <v>11.816666666666668</v>
      </c>
      <c r="E444" s="356">
        <v>11.483333333333336</v>
      </c>
      <c r="F444" s="356">
        <v>11.166666666666668</v>
      </c>
      <c r="G444" s="356">
        <v>10.833333333333336</v>
      </c>
      <c r="H444" s="356">
        <v>12.133333333333336</v>
      </c>
      <c r="I444" s="356">
        <v>12.466666666666669</v>
      </c>
      <c r="J444" s="356">
        <v>12.783333333333337</v>
      </c>
      <c r="K444" s="355">
        <v>12.15</v>
      </c>
      <c r="L444" s="355">
        <v>11.5</v>
      </c>
      <c r="M444" s="355">
        <v>528.52278999999999</v>
      </c>
      <c r="N444" s="1"/>
      <c r="O444" s="1"/>
    </row>
    <row r="445" spans="1:15" ht="12.75" customHeight="1">
      <c r="A445" s="30">
        <v>435</v>
      </c>
      <c r="B445" s="384" t="s">
        <v>512</v>
      </c>
      <c r="C445" s="355">
        <v>395.15</v>
      </c>
      <c r="D445" s="356">
        <v>397.41666666666669</v>
      </c>
      <c r="E445" s="356">
        <v>391.93333333333339</v>
      </c>
      <c r="F445" s="356">
        <v>388.7166666666667</v>
      </c>
      <c r="G445" s="356">
        <v>383.23333333333341</v>
      </c>
      <c r="H445" s="356">
        <v>400.63333333333338</v>
      </c>
      <c r="I445" s="356">
        <v>406.11666666666662</v>
      </c>
      <c r="J445" s="356">
        <v>409.33333333333337</v>
      </c>
      <c r="K445" s="355">
        <v>402.9</v>
      </c>
      <c r="L445" s="355">
        <v>394.2</v>
      </c>
      <c r="M445" s="355">
        <v>3.15564</v>
      </c>
      <c r="N445" s="1"/>
      <c r="O445" s="1"/>
    </row>
    <row r="446" spans="1:15" ht="12.75" customHeight="1">
      <c r="A446" s="30">
        <v>436</v>
      </c>
      <c r="B446" s="384" t="s">
        <v>526</v>
      </c>
      <c r="C446" s="355">
        <v>989.2</v>
      </c>
      <c r="D446" s="356">
        <v>994.61666666666667</v>
      </c>
      <c r="E446" s="356">
        <v>980.58333333333337</v>
      </c>
      <c r="F446" s="356">
        <v>971.9666666666667</v>
      </c>
      <c r="G446" s="356">
        <v>957.93333333333339</v>
      </c>
      <c r="H446" s="356">
        <v>1003.2333333333333</v>
      </c>
      <c r="I446" s="356">
        <v>1017.2666666666667</v>
      </c>
      <c r="J446" s="356">
        <v>1025.8833333333332</v>
      </c>
      <c r="K446" s="355">
        <v>1008.65</v>
      </c>
      <c r="L446" s="355">
        <v>986</v>
      </c>
      <c r="M446" s="355">
        <v>1.2795399999999999</v>
      </c>
      <c r="N446" s="1"/>
      <c r="O446" s="1"/>
    </row>
    <row r="447" spans="1:15" ht="12.75" customHeight="1">
      <c r="A447" s="30">
        <v>437</v>
      </c>
      <c r="B447" s="384" t="s">
        <v>277</v>
      </c>
      <c r="C447" s="355">
        <v>578.04999999999995</v>
      </c>
      <c r="D447" s="356">
        <v>580.06666666666672</v>
      </c>
      <c r="E447" s="356">
        <v>573.18333333333339</v>
      </c>
      <c r="F447" s="356">
        <v>568.31666666666672</v>
      </c>
      <c r="G447" s="356">
        <v>561.43333333333339</v>
      </c>
      <c r="H447" s="356">
        <v>584.93333333333339</v>
      </c>
      <c r="I447" s="356">
        <v>591.81666666666683</v>
      </c>
      <c r="J447" s="356">
        <v>596.68333333333339</v>
      </c>
      <c r="K447" s="355">
        <v>586.95000000000005</v>
      </c>
      <c r="L447" s="355">
        <v>575.20000000000005</v>
      </c>
      <c r="M447" s="355">
        <v>1.8363799999999999</v>
      </c>
      <c r="N447" s="1"/>
      <c r="O447" s="1"/>
    </row>
    <row r="448" spans="1:15" ht="12.75" customHeight="1">
      <c r="A448" s="30">
        <v>438</v>
      </c>
      <c r="B448" s="384" t="s">
        <v>531</v>
      </c>
      <c r="C448" s="355">
        <v>1760.7</v>
      </c>
      <c r="D448" s="356">
        <v>1767.7666666666667</v>
      </c>
      <c r="E448" s="356">
        <v>1715.5833333333333</v>
      </c>
      <c r="F448" s="356">
        <v>1670.4666666666667</v>
      </c>
      <c r="G448" s="356">
        <v>1618.2833333333333</v>
      </c>
      <c r="H448" s="356">
        <v>1812.8833333333332</v>
      </c>
      <c r="I448" s="356">
        <v>1865.0666666666666</v>
      </c>
      <c r="J448" s="356">
        <v>1910.1833333333332</v>
      </c>
      <c r="K448" s="355">
        <v>1819.95</v>
      </c>
      <c r="L448" s="355">
        <v>1722.65</v>
      </c>
      <c r="M448" s="355">
        <v>1.4832399999999999</v>
      </c>
      <c r="N448" s="1"/>
      <c r="O448" s="1"/>
    </row>
    <row r="449" spans="1:15" ht="12.75" customHeight="1">
      <c r="A449" s="30">
        <v>439</v>
      </c>
      <c r="B449" s="384" t="s">
        <v>532</v>
      </c>
      <c r="C449" s="355">
        <v>12902.7</v>
      </c>
      <c r="D449" s="356">
        <v>12946.283333333335</v>
      </c>
      <c r="E449" s="356">
        <v>12809.866666666669</v>
      </c>
      <c r="F449" s="356">
        <v>12717.033333333335</v>
      </c>
      <c r="G449" s="356">
        <v>12580.616666666669</v>
      </c>
      <c r="H449" s="356">
        <v>13039.116666666669</v>
      </c>
      <c r="I449" s="356">
        <v>13175.533333333336</v>
      </c>
      <c r="J449" s="356">
        <v>13268.366666666669</v>
      </c>
      <c r="K449" s="355">
        <v>13082.7</v>
      </c>
      <c r="L449" s="355">
        <v>12853.45</v>
      </c>
      <c r="M449" s="355">
        <v>4.4999999999999997E-3</v>
      </c>
      <c r="N449" s="1"/>
      <c r="O449" s="1"/>
    </row>
    <row r="450" spans="1:15" ht="12.75" customHeight="1">
      <c r="A450" s="30">
        <v>440</v>
      </c>
      <c r="B450" s="384" t="s">
        <v>197</v>
      </c>
      <c r="C450" s="355">
        <v>965.35</v>
      </c>
      <c r="D450" s="356">
        <v>969.2833333333333</v>
      </c>
      <c r="E450" s="356">
        <v>957.56666666666661</v>
      </c>
      <c r="F450" s="356">
        <v>949.7833333333333</v>
      </c>
      <c r="G450" s="356">
        <v>938.06666666666661</v>
      </c>
      <c r="H450" s="356">
        <v>977.06666666666661</v>
      </c>
      <c r="I450" s="356">
        <v>988.7833333333333</v>
      </c>
      <c r="J450" s="356">
        <v>996.56666666666661</v>
      </c>
      <c r="K450" s="355">
        <v>981</v>
      </c>
      <c r="L450" s="355">
        <v>961.5</v>
      </c>
      <c r="M450" s="355">
        <v>15.77566</v>
      </c>
      <c r="N450" s="1"/>
      <c r="O450" s="1"/>
    </row>
    <row r="451" spans="1:15" ht="12.75" customHeight="1">
      <c r="A451" s="30">
        <v>441</v>
      </c>
      <c r="B451" s="384" t="s">
        <v>533</v>
      </c>
      <c r="C451" s="355">
        <v>216.3</v>
      </c>
      <c r="D451" s="356">
        <v>217.51666666666665</v>
      </c>
      <c r="E451" s="356">
        <v>214.0333333333333</v>
      </c>
      <c r="F451" s="356">
        <v>211.76666666666665</v>
      </c>
      <c r="G451" s="356">
        <v>208.2833333333333</v>
      </c>
      <c r="H451" s="356">
        <v>219.7833333333333</v>
      </c>
      <c r="I451" s="356">
        <v>223.26666666666665</v>
      </c>
      <c r="J451" s="356">
        <v>225.5333333333333</v>
      </c>
      <c r="K451" s="355">
        <v>221</v>
      </c>
      <c r="L451" s="355">
        <v>215.25</v>
      </c>
      <c r="M451" s="355">
        <v>10.286289999999999</v>
      </c>
      <c r="N451" s="1"/>
      <c r="O451" s="1"/>
    </row>
    <row r="452" spans="1:15" ht="12.75" customHeight="1">
      <c r="A452" s="30">
        <v>442</v>
      </c>
      <c r="B452" s="384" t="s">
        <v>534</v>
      </c>
      <c r="C452" s="355">
        <v>1303.5</v>
      </c>
      <c r="D452" s="356">
        <v>1308.0666666666666</v>
      </c>
      <c r="E452" s="356">
        <v>1287.4333333333332</v>
      </c>
      <c r="F452" s="356">
        <v>1271.3666666666666</v>
      </c>
      <c r="G452" s="356">
        <v>1250.7333333333331</v>
      </c>
      <c r="H452" s="356">
        <v>1324.1333333333332</v>
      </c>
      <c r="I452" s="356">
        <v>1344.7666666666664</v>
      </c>
      <c r="J452" s="356">
        <v>1360.8333333333333</v>
      </c>
      <c r="K452" s="355">
        <v>1328.7</v>
      </c>
      <c r="L452" s="355">
        <v>1292</v>
      </c>
      <c r="M452" s="355">
        <v>5.6385100000000001</v>
      </c>
      <c r="N452" s="1"/>
      <c r="O452" s="1"/>
    </row>
    <row r="453" spans="1:15" ht="12.75" customHeight="1">
      <c r="A453" s="30">
        <v>443</v>
      </c>
      <c r="B453" s="384" t="s">
        <v>198</v>
      </c>
      <c r="C453" s="355">
        <v>738.1</v>
      </c>
      <c r="D453" s="356">
        <v>746.81666666666661</v>
      </c>
      <c r="E453" s="356">
        <v>724.63333333333321</v>
      </c>
      <c r="F453" s="356">
        <v>711.16666666666663</v>
      </c>
      <c r="G453" s="356">
        <v>688.98333333333323</v>
      </c>
      <c r="H453" s="356">
        <v>760.28333333333319</v>
      </c>
      <c r="I453" s="356">
        <v>782.46666666666658</v>
      </c>
      <c r="J453" s="356">
        <v>795.93333333333317</v>
      </c>
      <c r="K453" s="355">
        <v>769</v>
      </c>
      <c r="L453" s="355">
        <v>733.35</v>
      </c>
      <c r="M453" s="355">
        <v>81.540819999999997</v>
      </c>
      <c r="N453" s="1"/>
      <c r="O453" s="1"/>
    </row>
    <row r="454" spans="1:15" ht="12.75" customHeight="1">
      <c r="A454" s="30">
        <v>444</v>
      </c>
      <c r="B454" s="384" t="s">
        <v>278</v>
      </c>
      <c r="C454" s="355">
        <v>7293.85</v>
      </c>
      <c r="D454" s="356">
        <v>7360.0999999999995</v>
      </c>
      <c r="E454" s="356">
        <v>7193.7999999999993</v>
      </c>
      <c r="F454" s="356">
        <v>7093.75</v>
      </c>
      <c r="G454" s="356">
        <v>6927.45</v>
      </c>
      <c r="H454" s="356">
        <v>7460.1499999999987</v>
      </c>
      <c r="I454" s="356">
        <v>7626.45</v>
      </c>
      <c r="J454" s="356">
        <v>7726.4999999999982</v>
      </c>
      <c r="K454" s="355">
        <v>7526.4</v>
      </c>
      <c r="L454" s="355">
        <v>7260.05</v>
      </c>
      <c r="M454" s="355">
        <v>3.1693899999999999</v>
      </c>
      <c r="N454" s="1"/>
      <c r="O454" s="1"/>
    </row>
    <row r="455" spans="1:15" ht="12.75" customHeight="1">
      <c r="A455" s="30">
        <v>445</v>
      </c>
      <c r="B455" s="384" t="s">
        <v>199</v>
      </c>
      <c r="C455" s="355">
        <v>504.5</v>
      </c>
      <c r="D455" s="356">
        <v>507.2166666666667</v>
      </c>
      <c r="E455" s="356">
        <v>500.13333333333344</v>
      </c>
      <c r="F455" s="356">
        <v>495.76666666666677</v>
      </c>
      <c r="G455" s="356">
        <v>488.68333333333351</v>
      </c>
      <c r="H455" s="356">
        <v>511.58333333333337</v>
      </c>
      <c r="I455" s="356">
        <v>518.66666666666663</v>
      </c>
      <c r="J455" s="356">
        <v>523.0333333333333</v>
      </c>
      <c r="K455" s="355">
        <v>514.29999999999995</v>
      </c>
      <c r="L455" s="355">
        <v>502.85</v>
      </c>
      <c r="M455" s="355">
        <v>152.49244999999999</v>
      </c>
      <c r="N455" s="1"/>
      <c r="O455" s="1"/>
    </row>
    <row r="456" spans="1:15" ht="12.75" customHeight="1">
      <c r="A456" s="30">
        <v>446</v>
      </c>
      <c r="B456" s="384" t="s">
        <v>535</v>
      </c>
      <c r="C456" s="355">
        <v>242.85</v>
      </c>
      <c r="D456" s="356">
        <v>245.76666666666665</v>
      </c>
      <c r="E456" s="356">
        <v>238.7833333333333</v>
      </c>
      <c r="F456" s="356">
        <v>234.71666666666664</v>
      </c>
      <c r="G456" s="356">
        <v>227.73333333333329</v>
      </c>
      <c r="H456" s="356">
        <v>249.83333333333331</v>
      </c>
      <c r="I456" s="356">
        <v>256.81666666666666</v>
      </c>
      <c r="J456" s="356">
        <v>260.88333333333333</v>
      </c>
      <c r="K456" s="355">
        <v>252.75</v>
      </c>
      <c r="L456" s="355">
        <v>241.7</v>
      </c>
      <c r="M456" s="355">
        <v>42.948</v>
      </c>
      <c r="N456" s="1"/>
      <c r="O456" s="1"/>
    </row>
    <row r="457" spans="1:15" ht="12.75" customHeight="1">
      <c r="A457" s="30">
        <v>447</v>
      </c>
      <c r="B457" s="384" t="s">
        <v>200</v>
      </c>
      <c r="C457" s="355">
        <v>252.85</v>
      </c>
      <c r="D457" s="356">
        <v>252.18333333333331</v>
      </c>
      <c r="E457" s="356">
        <v>249.96666666666661</v>
      </c>
      <c r="F457" s="356">
        <v>247.08333333333331</v>
      </c>
      <c r="G457" s="356">
        <v>244.86666666666662</v>
      </c>
      <c r="H457" s="356">
        <v>255.06666666666661</v>
      </c>
      <c r="I457" s="356">
        <v>257.2833333333333</v>
      </c>
      <c r="J457" s="356">
        <v>260.16666666666663</v>
      </c>
      <c r="K457" s="355">
        <v>254.4</v>
      </c>
      <c r="L457" s="355">
        <v>249.3</v>
      </c>
      <c r="M457" s="355">
        <v>277.24869999999999</v>
      </c>
      <c r="N457" s="1"/>
      <c r="O457" s="1"/>
    </row>
    <row r="458" spans="1:15" ht="12.75" customHeight="1">
      <c r="A458" s="30">
        <v>448</v>
      </c>
      <c r="B458" s="384" t="s">
        <v>201</v>
      </c>
      <c r="C458" s="355">
        <v>1166.5999999999999</v>
      </c>
      <c r="D458" s="356">
        <v>1164.8666666666668</v>
      </c>
      <c r="E458" s="356">
        <v>1148.0333333333335</v>
      </c>
      <c r="F458" s="356">
        <v>1129.4666666666667</v>
      </c>
      <c r="G458" s="356">
        <v>1112.6333333333334</v>
      </c>
      <c r="H458" s="356">
        <v>1183.4333333333336</v>
      </c>
      <c r="I458" s="356">
        <v>1200.2666666666667</v>
      </c>
      <c r="J458" s="356">
        <v>1218.8333333333337</v>
      </c>
      <c r="K458" s="355">
        <v>1181.7</v>
      </c>
      <c r="L458" s="355">
        <v>1146.3</v>
      </c>
      <c r="M458" s="355">
        <v>65.140900000000002</v>
      </c>
      <c r="N458" s="1"/>
      <c r="O458" s="1"/>
    </row>
    <row r="459" spans="1:15" ht="12.75" customHeight="1">
      <c r="A459" s="30">
        <v>449</v>
      </c>
      <c r="B459" s="384" t="s">
        <v>851</v>
      </c>
      <c r="C459" s="355">
        <v>746.6</v>
      </c>
      <c r="D459" s="356">
        <v>748.13333333333321</v>
      </c>
      <c r="E459" s="356">
        <v>741.51666666666642</v>
      </c>
      <c r="F459" s="356">
        <v>736.43333333333317</v>
      </c>
      <c r="G459" s="356">
        <v>729.81666666666638</v>
      </c>
      <c r="H459" s="356">
        <v>753.21666666666647</v>
      </c>
      <c r="I459" s="356">
        <v>759.83333333333326</v>
      </c>
      <c r="J459" s="356">
        <v>764.91666666666652</v>
      </c>
      <c r="K459" s="355">
        <v>754.75</v>
      </c>
      <c r="L459" s="355">
        <v>743.05</v>
      </c>
      <c r="M459" s="355">
        <v>0.74280999999999997</v>
      </c>
      <c r="N459" s="1"/>
      <c r="O459" s="1"/>
    </row>
    <row r="460" spans="1:15" ht="12.75" customHeight="1">
      <c r="A460" s="30">
        <v>450</v>
      </c>
      <c r="B460" s="384" t="s">
        <v>527</v>
      </c>
      <c r="C460" s="355">
        <v>1952.15</v>
      </c>
      <c r="D460" s="356">
        <v>1954.5333333333335</v>
      </c>
      <c r="E460" s="356">
        <v>1929.0666666666671</v>
      </c>
      <c r="F460" s="356">
        <v>1905.9833333333336</v>
      </c>
      <c r="G460" s="356">
        <v>1880.5166666666671</v>
      </c>
      <c r="H460" s="356">
        <v>1977.616666666667</v>
      </c>
      <c r="I460" s="356">
        <v>2003.0833333333337</v>
      </c>
      <c r="J460" s="356">
        <v>2026.166666666667</v>
      </c>
      <c r="K460" s="355">
        <v>1980</v>
      </c>
      <c r="L460" s="355">
        <v>1931.45</v>
      </c>
      <c r="M460" s="355">
        <v>0.12003</v>
      </c>
      <c r="N460" s="1"/>
      <c r="O460" s="1"/>
    </row>
    <row r="461" spans="1:15" ht="12.75" customHeight="1">
      <c r="A461" s="30">
        <v>451</v>
      </c>
      <c r="B461" s="384" t="s">
        <v>528</v>
      </c>
      <c r="C461" s="355">
        <v>749.2</v>
      </c>
      <c r="D461" s="356">
        <v>748.41666666666663</v>
      </c>
      <c r="E461" s="356">
        <v>737.83333333333326</v>
      </c>
      <c r="F461" s="356">
        <v>726.46666666666658</v>
      </c>
      <c r="G461" s="356">
        <v>715.88333333333321</v>
      </c>
      <c r="H461" s="356">
        <v>759.7833333333333</v>
      </c>
      <c r="I461" s="356">
        <v>770.36666666666656</v>
      </c>
      <c r="J461" s="356">
        <v>781.73333333333335</v>
      </c>
      <c r="K461" s="355">
        <v>759</v>
      </c>
      <c r="L461" s="355">
        <v>737.05</v>
      </c>
      <c r="M461" s="355">
        <v>0.10153</v>
      </c>
      <c r="N461" s="1"/>
      <c r="O461" s="1"/>
    </row>
    <row r="462" spans="1:15" ht="12.75" customHeight="1">
      <c r="A462" s="30">
        <v>452</v>
      </c>
      <c r="B462" s="384" t="s">
        <v>202</v>
      </c>
      <c r="C462" s="355">
        <v>3824.6</v>
      </c>
      <c r="D462" s="356">
        <v>3841.0500000000006</v>
      </c>
      <c r="E462" s="356">
        <v>3799.6000000000013</v>
      </c>
      <c r="F462" s="356">
        <v>3774.6000000000008</v>
      </c>
      <c r="G462" s="356">
        <v>3733.1500000000015</v>
      </c>
      <c r="H462" s="356">
        <v>3866.0500000000011</v>
      </c>
      <c r="I462" s="356">
        <v>3907.5000000000009</v>
      </c>
      <c r="J462" s="356">
        <v>3932.5000000000009</v>
      </c>
      <c r="K462" s="355">
        <v>3882.5</v>
      </c>
      <c r="L462" s="355">
        <v>3816.05</v>
      </c>
      <c r="M462" s="355">
        <v>19.60538</v>
      </c>
      <c r="N462" s="1"/>
      <c r="O462" s="1"/>
    </row>
    <row r="463" spans="1:15" ht="12.75" customHeight="1">
      <c r="A463" s="30">
        <v>453</v>
      </c>
      <c r="B463" s="384" t="s">
        <v>536</v>
      </c>
      <c r="C463" s="355">
        <v>4627.6499999999996</v>
      </c>
      <c r="D463" s="356">
        <v>4587</v>
      </c>
      <c r="E463" s="356">
        <v>4494</v>
      </c>
      <c r="F463" s="356">
        <v>4360.3500000000004</v>
      </c>
      <c r="G463" s="356">
        <v>4267.3500000000004</v>
      </c>
      <c r="H463" s="356">
        <v>4720.6499999999996</v>
      </c>
      <c r="I463" s="356">
        <v>4813.6499999999996</v>
      </c>
      <c r="J463" s="356">
        <v>4947.2999999999993</v>
      </c>
      <c r="K463" s="355">
        <v>4680</v>
      </c>
      <c r="L463" s="355">
        <v>4453.3500000000004</v>
      </c>
      <c r="M463" s="355">
        <v>1.2887299999999999</v>
      </c>
      <c r="N463" s="1"/>
      <c r="O463" s="1"/>
    </row>
    <row r="464" spans="1:15" ht="12.75" customHeight="1">
      <c r="A464" s="30">
        <v>454</v>
      </c>
      <c r="B464" s="384" t="s">
        <v>203</v>
      </c>
      <c r="C464" s="355">
        <v>1454.3</v>
      </c>
      <c r="D464" s="356">
        <v>1461.0666666666666</v>
      </c>
      <c r="E464" s="356">
        <v>1442.3333333333333</v>
      </c>
      <c r="F464" s="356">
        <v>1430.3666666666666</v>
      </c>
      <c r="G464" s="356">
        <v>1411.6333333333332</v>
      </c>
      <c r="H464" s="356">
        <v>1473.0333333333333</v>
      </c>
      <c r="I464" s="356">
        <v>1491.7666666666669</v>
      </c>
      <c r="J464" s="356">
        <v>1503.7333333333333</v>
      </c>
      <c r="K464" s="355">
        <v>1479.8</v>
      </c>
      <c r="L464" s="355">
        <v>1449.1</v>
      </c>
      <c r="M464" s="355">
        <v>24.336919999999999</v>
      </c>
      <c r="N464" s="1"/>
      <c r="O464" s="1"/>
    </row>
    <row r="465" spans="1:15" ht="12.75" customHeight="1">
      <c r="A465" s="30">
        <v>455</v>
      </c>
      <c r="B465" s="384" t="s">
        <v>538</v>
      </c>
      <c r="C465" s="355">
        <v>2036.15</v>
      </c>
      <c r="D465" s="356">
        <v>2051.7333333333331</v>
      </c>
      <c r="E465" s="356">
        <v>2014.4666666666662</v>
      </c>
      <c r="F465" s="356">
        <v>1992.7833333333331</v>
      </c>
      <c r="G465" s="356">
        <v>1955.5166666666662</v>
      </c>
      <c r="H465" s="356">
        <v>2073.4166666666661</v>
      </c>
      <c r="I465" s="356">
        <v>2110.6833333333334</v>
      </c>
      <c r="J465" s="356">
        <v>2132.3666666666663</v>
      </c>
      <c r="K465" s="355">
        <v>2089</v>
      </c>
      <c r="L465" s="355">
        <v>2030.05</v>
      </c>
      <c r="M465" s="355">
        <v>0.60131000000000001</v>
      </c>
      <c r="N465" s="1"/>
      <c r="O465" s="1"/>
    </row>
    <row r="466" spans="1:15" ht="12.75" customHeight="1">
      <c r="A466" s="30">
        <v>456</v>
      </c>
      <c r="B466" s="384" t="s">
        <v>539</v>
      </c>
      <c r="C466" s="355">
        <v>963.65</v>
      </c>
      <c r="D466" s="356">
        <v>966.2166666666667</v>
      </c>
      <c r="E466" s="356">
        <v>957.43333333333339</v>
      </c>
      <c r="F466" s="356">
        <v>951.2166666666667</v>
      </c>
      <c r="G466" s="356">
        <v>942.43333333333339</v>
      </c>
      <c r="H466" s="356">
        <v>972.43333333333339</v>
      </c>
      <c r="I466" s="356">
        <v>981.2166666666667</v>
      </c>
      <c r="J466" s="356">
        <v>987.43333333333339</v>
      </c>
      <c r="K466" s="355">
        <v>975</v>
      </c>
      <c r="L466" s="355">
        <v>960</v>
      </c>
      <c r="M466" s="355">
        <v>0.30123</v>
      </c>
      <c r="N466" s="1"/>
      <c r="O466" s="1"/>
    </row>
    <row r="467" spans="1:15" ht="12.75" customHeight="1">
      <c r="A467" s="30">
        <v>457</v>
      </c>
      <c r="B467" s="384" t="s">
        <v>543</v>
      </c>
      <c r="C467" s="355">
        <v>1766.4</v>
      </c>
      <c r="D467" s="356">
        <v>1778.5166666666667</v>
      </c>
      <c r="E467" s="356">
        <v>1738.0333333333333</v>
      </c>
      <c r="F467" s="356">
        <v>1709.6666666666667</v>
      </c>
      <c r="G467" s="356">
        <v>1669.1833333333334</v>
      </c>
      <c r="H467" s="356">
        <v>1806.8833333333332</v>
      </c>
      <c r="I467" s="356">
        <v>1847.3666666666663</v>
      </c>
      <c r="J467" s="356">
        <v>1875.7333333333331</v>
      </c>
      <c r="K467" s="355">
        <v>1819</v>
      </c>
      <c r="L467" s="355">
        <v>1750.15</v>
      </c>
      <c r="M467" s="355">
        <v>2.1543999999999999</v>
      </c>
      <c r="N467" s="1"/>
      <c r="O467" s="1"/>
    </row>
    <row r="468" spans="1:15" ht="12.75" customHeight="1">
      <c r="A468" s="30">
        <v>458</v>
      </c>
      <c r="B468" s="384" t="s">
        <v>540</v>
      </c>
      <c r="C468" s="355">
        <v>2030.7</v>
      </c>
      <c r="D468" s="356">
        <v>2043.25</v>
      </c>
      <c r="E468" s="356">
        <v>1997.5</v>
      </c>
      <c r="F468" s="356">
        <v>1964.3</v>
      </c>
      <c r="G468" s="356">
        <v>1918.55</v>
      </c>
      <c r="H468" s="356">
        <v>2076.4499999999998</v>
      </c>
      <c r="I468" s="356">
        <v>2122.1999999999998</v>
      </c>
      <c r="J468" s="356">
        <v>2155.4</v>
      </c>
      <c r="K468" s="355">
        <v>2089</v>
      </c>
      <c r="L468" s="355">
        <v>2010.05</v>
      </c>
      <c r="M468" s="355">
        <v>1.23689</v>
      </c>
      <c r="N468" s="1"/>
      <c r="O468" s="1"/>
    </row>
    <row r="469" spans="1:15" ht="12.75" customHeight="1">
      <c r="A469" s="30">
        <v>459</v>
      </c>
      <c r="B469" s="384" t="s">
        <v>204</v>
      </c>
      <c r="C469" s="355">
        <v>2474.9499999999998</v>
      </c>
      <c r="D469" s="356">
        <v>2466.1666666666665</v>
      </c>
      <c r="E469" s="356">
        <v>2425.7833333333328</v>
      </c>
      <c r="F469" s="356">
        <v>2376.6166666666663</v>
      </c>
      <c r="G469" s="356">
        <v>2336.2333333333327</v>
      </c>
      <c r="H469" s="356">
        <v>2515.333333333333</v>
      </c>
      <c r="I469" s="356">
        <v>2555.7166666666672</v>
      </c>
      <c r="J469" s="356">
        <v>2604.8833333333332</v>
      </c>
      <c r="K469" s="355">
        <v>2506.5500000000002</v>
      </c>
      <c r="L469" s="355">
        <v>2417</v>
      </c>
      <c r="M469" s="355">
        <v>38.835639999999998</v>
      </c>
      <c r="N469" s="1"/>
      <c r="O469" s="1"/>
    </row>
    <row r="470" spans="1:15" ht="12.75" customHeight="1">
      <c r="A470" s="30">
        <v>460</v>
      </c>
      <c r="B470" s="384" t="s">
        <v>205</v>
      </c>
      <c r="C470" s="355">
        <v>2707.35</v>
      </c>
      <c r="D470" s="356">
        <v>2711.25</v>
      </c>
      <c r="E470" s="356">
        <v>2688.1</v>
      </c>
      <c r="F470" s="356">
        <v>2668.85</v>
      </c>
      <c r="G470" s="356">
        <v>2645.7</v>
      </c>
      <c r="H470" s="356">
        <v>2730.5</v>
      </c>
      <c r="I470" s="356">
        <v>2753.6499999999996</v>
      </c>
      <c r="J470" s="356">
        <v>2772.9</v>
      </c>
      <c r="K470" s="355">
        <v>2734.4</v>
      </c>
      <c r="L470" s="355">
        <v>2692</v>
      </c>
      <c r="M470" s="355">
        <v>1.0899000000000001</v>
      </c>
      <c r="N470" s="1"/>
      <c r="O470" s="1"/>
    </row>
    <row r="471" spans="1:15" ht="12.75" customHeight="1">
      <c r="A471" s="30">
        <v>461</v>
      </c>
      <c r="B471" s="384" t="s">
        <v>206</v>
      </c>
      <c r="C471" s="355">
        <v>539.85</v>
      </c>
      <c r="D471" s="356">
        <v>541.54999999999995</v>
      </c>
      <c r="E471" s="356">
        <v>535.59999999999991</v>
      </c>
      <c r="F471" s="356">
        <v>531.34999999999991</v>
      </c>
      <c r="G471" s="356">
        <v>525.39999999999986</v>
      </c>
      <c r="H471" s="356">
        <v>545.79999999999995</v>
      </c>
      <c r="I471" s="356">
        <v>551.75</v>
      </c>
      <c r="J471" s="356">
        <v>556</v>
      </c>
      <c r="K471" s="355">
        <v>547.5</v>
      </c>
      <c r="L471" s="355">
        <v>537.29999999999995</v>
      </c>
      <c r="M471" s="355">
        <v>2.6605799999999999</v>
      </c>
      <c r="N471" s="1"/>
      <c r="O471" s="1"/>
    </row>
    <row r="472" spans="1:15" ht="12.75" customHeight="1">
      <c r="A472" s="30">
        <v>462</v>
      </c>
      <c r="B472" s="384" t="s">
        <v>207</v>
      </c>
      <c r="C472" s="355">
        <v>1083.3</v>
      </c>
      <c r="D472" s="356">
        <v>1086.8833333333334</v>
      </c>
      <c r="E472" s="356">
        <v>1073.7666666666669</v>
      </c>
      <c r="F472" s="356">
        <v>1064.2333333333333</v>
      </c>
      <c r="G472" s="356">
        <v>1051.1166666666668</v>
      </c>
      <c r="H472" s="356">
        <v>1096.416666666667</v>
      </c>
      <c r="I472" s="356">
        <v>1109.5333333333333</v>
      </c>
      <c r="J472" s="356">
        <v>1119.0666666666671</v>
      </c>
      <c r="K472" s="355">
        <v>1100</v>
      </c>
      <c r="L472" s="355">
        <v>1077.3499999999999</v>
      </c>
      <c r="M472" s="355">
        <v>4.1675300000000002</v>
      </c>
      <c r="N472" s="1"/>
      <c r="O472" s="1"/>
    </row>
    <row r="473" spans="1:15" ht="12.75" customHeight="1">
      <c r="A473" s="30">
        <v>463</v>
      </c>
      <c r="B473" s="384" t="s">
        <v>541</v>
      </c>
      <c r="C473" s="355">
        <v>61.05</v>
      </c>
      <c r="D473" s="356">
        <v>60.933333333333337</v>
      </c>
      <c r="E473" s="356">
        <v>60.166666666666671</v>
      </c>
      <c r="F473" s="356">
        <v>59.283333333333331</v>
      </c>
      <c r="G473" s="356">
        <v>58.516666666666666</v>
      </c>
      <c r="H473" s="356">
        <v>61.816666666666677</v>
      </c>
      <c r="I473" s="356">
        <v>62.583333333333343</v>
      </c>
      <c r="J473" s="356">
        <v>63.466666666666683</v>
      </c>
      <c r="K473" s="355">
        <v>61.7</v>
      </c>
      <c r="L473" s="355">
        <v>60.05</v>
      </c>
      <c r="M473" s="355">
        <v>37.234079999999999</v>
      </c>
      <c r="N473" s="1"/>
      <c r="O473" s="1"/>
    </row>
    <row r="474" spans="1:15" ht="12.75" customHeight="1">
      <c r="A474" s="30">
        <v>464</v>
      </c>
      <c r="B474" s="384" t="s">
        <v>542</v>
      </c>
      <c r="C474" s="355">
        <v>205.65</v>
      </c>
      <c r="D474" s="356">
        <v>209.58333333333334</v>
      </c>
      <c r="E474" s="356">
        <v>200.4666666666667</v>
      </c>
      <c r="F474" s="356">
        <v>195.28333333333336</v>
      </c>
      <c r="G474" s="356">
        <v>186.16666666666671</v>
      </c>
      <c r="H474" s="356">
        <v>214.76666666666668</v>
      </c>
      <c r="I474" s="356">
        <v>223.8833333333333</v>
      </c>
      <c r="J474" s="356">
        <v>229.06666666666666</v>
      </c>
      <c r="K474" s="355">
        <v>218.7</v>
      </c>
      <c r="L474" s="355">
        <v>204.4</v>
      </c>
      <c r="M474" s="355">
        <v>16.21199</v>
      </c>
      <c r="N474" s="1"/>
      <c r="O474" s="1"/>
    </row>
    <row r="475" spans="1:15" ht="12.75" customHeight="1">
      <c r="A475" s="30">
        <v>465</v>
      </c>
      <c r="B475" s="384" t="s">
        <v>529</v>
      </c>
      <c r="C475" s="355">
        <v>933.95</v>
      </c>
      <c r="D475" s="356">
        <v>940.31666666666661</v>
      </c>
      <c r="E475" s="356">
        <v>923.63333333333321</v>
      </c>
      <c r="F475" s="356">
        <v>913.31666666666661</v>
      </c>
      <c r="G475" s="356">
        <v>896.63333333333321</v>
      </c>
      <c r="H475" s="356">
        <v>950.63333333333321</v>
      </c>
      <c r="I475" s="356">
        <v>967.31666666666661</v>
      </c>
      <c r="J475" s="356">
        <v>977.63333333333321</v>
      </c>
      <c r="K475" s="355">
        <v>957</v>
      </c>
      <c r="L475" s="355">
        <v>930</v>
      </c>
      <c r="M475" s="355">
        <v>0.45838000000000001</v>
      </c>
      <c r="N475" s="1"/>
      <c r="O475" s="1"/>
    </row>
    <row r="476" spans="1:15" ht="12.75" customHeight="1">
      <c r="A476" s="30">
        <v>466</v>
      </c>
      <c r="B476" s="384" t="s">
        <v>852</v>
      </c>
      <c r="C476" s="355">
        <v>156.19999999999999</v>
      </c>
      <c r="D476" s="356">
        <v>156.19999999999999</v>
      </c>
      <c r="E476" s="356">
        <v>156.19999999999999</v>
      </c>
      <c r="F476" s="356">
        <v>156.19999999999999</v>
      </c>
      <c r="G476" s="356">
        <v>156.19999999999999</v>
      </c>
      <c r="H476" s="356">
        <v>156.19999999999999</v>
      </c>
      <c r="I476" s="356">
        <v>156.19999999999999</v>
      </c>
      <c r="J476" s="356">
        <v>156.19999999999999</v>
      </c>
      <c r="K476" s="355">
        <v>156.19999999999999</v>
      </c>
      <c r="L476" s="355">
        <v>156.19999999999999</v>
      </c>
      <c r="M476" s="355">
        <v>3.1291500000000001</v>
      </c>
      <c r="N476" s="1"/>
      <c r="O476" s="1"/>
    </row>
    <row r="477" spans="1:15" ht="12.75" customHeight="1">
      <c r="A477" s="30">
        <v>467</v>
      </c>
      <c r="B477" s="384" t="s">
        <v>530</v>
      </c>
      <c r="C477" s="355">
        <v>65.05</v>
      </c>
      <c r="D477" s="356">
        <v>64.266666666666666</v>
      </c>
      <c r="E477" s="356">
        <v>61.083333333333329</v>
      </c>
      <c r="F477" s="356">
        <v>57.11666666666666</v>
      </c>
      <c r="G477" s="356">
        <v>53.933333333333323</v>
      </c>
      <c r="H477" s="356">
        <v>68.233333333333334</v>
      </c>
      <c r="I477" s="356">
        <v>71.416666666666671</v>
      </c>
      <c r="J477" s="356">
        <v>75.38333333333334</v>
      </c>
      <c r="K477" s="355">
        <v>67.45</v>
      </c>
      <c r="L477" s="355">
        <v>60.3</v>
      </c>
      <c r="M477" s="355">
        <v>481.24716999999998</v>
      </c>
      <c r="N477" s="1"/>
      <c r="O477" s="1"/>
    </row>
    <row r="478" spans="1:15" ht="12.75" customHeight="1">
      <c r="A478" s="30">
        <v>468</v>
      </c>
      <c r="B478" s="384" t="s">
        <v>208</v>
      </c>
      <c r="C478" s="355">
        <v>657.25</v>
      </c>
      <c r="D478" s="356">
        <v>648.86666666666667</v>
      </c>
      <c r="E478" s="356">
        <v>634.73333333333335</v>
      </c>
      <c r="F478" s="356">
        <v>612.2166666666667</v>
      </c>
      <c r="G478" s="356">
        <v>598.08333333333337</v>
      </c>
      <c r="H478" s="356">
        <v>671.38333333333333</v>
      </c>
      <c r="I478" s="356">
        <v>685.51666666666677</v>
      </c>
      <c r="J478" s="356">
        <v>708.0333333333333</v>
      </c>
      <c r="K478" s="355">
        <v>663</v>
      </c>
      <c r="L478" s="355">
        <v>626.35</v>
      </c>
      <c r="M478" s="355">
        <v>49.725940000000001</v>
      </c>
      <c r="N478" s="1"/>
      <c r="O478" s="1"/>
    </row>
    <row r="479" spans="1:15" ht="12.75" customHeight="1">
      <c r="A479" s="30">
        <v>469</v>
      </c>
      <c r="B479" s="384" t="s">
        <v>209</v>
      </c>
      <c r="C479" s="355">
        <v>1656.9</v>
      </c>
      <c r="D479" s="356">
        <v>1652.45</v>
      </c>
      <c r="E479" s="356">
        <v>1631.95</v>
      </c>
      <c r="F479" s="356">
        <v>1607</v>
      </c>
      <c r="G479" s="356">
        <v>1586.5</v>
      </c>
      <c r="H479" s="356">
        <v>1677.4</v>
      </c>
      <c r="I479" s="356">
        <v>1697.9</v>
      </c>
      <c r="J479" s="356">
        <v>1722.8500000000001</v>
      </c>
      <c r="K479" s="355">
        <v>1672.95</v>
      </c>
      <c r="L479" s="355">
        <v>1627.5</v>
      </c>
      <c r="M479" s="355">
        <v>2.8100900000000002</v>
      </c>
      <c r="N479" s="1"/>
      <c r="O479" s="1"/>
    </row>
    <row r="480" spans="1:15" ht="12.75" customHeight="1">
      <c r="A480" s="30">
        <v>470</v>
      </c>
      <c r="B480" s="384" t="s">
        <v>544</v>
      </c>
      <c r="C480" s="355">
        <v>13.65</v>
      </c>
      <c r="D480" s="356">
        <v>13.733333333333334</v>
      </c>
      <c r="E480" s="356">
        <v>13.516666666666669</v>
      </c>
      <c r="F480" s="356">
        <v>13.383333333333335</v>
      </c>
      <c r="G480" s="356">
        <v>13.16666666666667</v>
      </c>
      <c r="H480" s="356">
        <v>13.866666666666669</v>
      </c>
      <c r="I480" s="356">
        <v>14.083333333333334</v>
      </c>
      <c r="J480" s="356">
        <v>14.216666666666669</v>
      </c>
      <c r="K480" s="355">
        <v>13.95</v>
      </c>
      <c r="L480" s="355">
        <v>13.6</v>
      </c>
      <c r="M480" s="355">
        <v>57.683239999999998</v>
      </c>
      <c r="N480" s="1"/>
      <c r="O480" s="1"/>
    </row>
    <row r="481" spans="1:15" ht="12.75" customHeight="1">
      <c r="A481" s="30">
        <v>471</v>
      </c>
      <c r="B481" s="384" t="s">
        <v>545</v>
      </c>
      <c r="C481" s="355">
        <v>521.04999999999995</v>
      </c>
      <c r="D481" s="356">
        <v>524.36666666666667</v>
      </c>
      <c r="E481" s="356">
        <v>516.73333333333335</v>
      </c>
      <c r="F481" s="356">
        <v>512.41666666666663</v>
      </c>
      <c r="G481" s="356">
        <v>504.7833333333333</v>
      </c>
      <c r="H481" s="356">
        <v>528.68333333333339</v>
      </c>
      <c r="I481" s="356">
        <v>536.31666666666683</v>
      </c>
      <c r="J481" s="356">
        <v>540.63333333333344</v>
      </c>
      <c r="K481" s="355">
        <v>532</v>
      </c>
      <c r="L481" s="355">
        <v>520.04999999999995</v>
      </c>
      <c r="M481" s="355">
        <v>1.49516</v>
      </c>
      <c r="N481" s="1"/>
      <c r="O481" s="1"/>
    </row>
    <row r="482" spans="1:15" ht="12.75" customHeight="1">
      <c r="A482" s="30">
        <v>472</v>
      </c>
      <c r="B482" s="384" t="s">
        <v>547</v>
      </c>
      <c r="C482" s="355">
        <v>140.05000000000001</v>
      </c>
      <c r="D482" s="356">
        <v>139.85</v>
      </c>
      <c r="E482" s="356">
        <v>138.69999999999999</v>
      </c>
      <c r="F482" s="356">
        <v>137.35</v>
      </c>
      <c r="G482" s="356">
        <v>136.19999999999999</v>
      </c>
      <c r="H482" s="356">
        <v>141.19999999999999</v>
      </c>
      <c r="I482" s="356">
        <v>142.35000000000002</v>
      </c>
      <c r="J482" s="356">
        <v>143.69999999999999</v>
      </c>
      <c r="K482" s="355">
        <v>141</v>
      </c>
      <c r="L482" s="355">
        <v>138.5</v>
      </c>
      <c r="M482" s="355">
        <v>4.2120800000000003</v>
      </c>
      <c r="N482" s="1"/>
      <c r="O482" s="1"/>
    </row>
    <row r="483" spans="1:15" ht="12.75" customHeight="1">
      <c r="A483" s="30">
        <v>473</v>
      </c>
      <c r="B483" s="384" t="s">
        <v>548</v>
      </c>
      <c r="C483" s="355">
        <v>19.350000000000001</v>
      </c>
      <c r="D483" s="356">
        <v>19.366666666666667</v>
      </c>
      <c r="E483" s="356">
        <v>19.133333333333333</v>
      </c>
      <c r="F483" s="356">
        <v>18.916666666666664</v>
      </c>
      <c r="G483" s="356">
        <v>18.68333333333333</v>
      </c>
      <c r="H483" s="356">
        <v>19.583333333333336</v>
      </c>
      <c r="I483" s="356">
        <v>19.81666666666667</v>
      </c>
      <c r="J483" s="356">
        <v>20.033333333333339</v>
      </c>
      <c r="K483" s="355">
        <v>19.600000000000001</v>
      </c>
      <c r="L483" s="355">
        <v>19.149999999999999</v>
      </c>
      <c r="M483" s="355">
        <v>15.492699999999999</v>
      </c>
      <c r="N483" s="1"/>
      <c r="O483" s="1"/>
    </row>
    <row r="484" spans="1:15" ht="12.75" customHeight="1">
      <c r="A484" s="30">
        <v>474</v>
      </c>
      <c r="B484" s="384" t="s">
        <v>210</v>
      </c>
      <c r="C484" s="355">
        <v>7375.35</v>
      </c>
      <c r="D484" s="356">
        <v>7403.7833333333328</v>
      </c>
      <c r="E484" s="356">
        <v>7322.5666666666657</v>
      </c>
      <c r="F484" s="356">
        <v>7269.7833333333328</v>
      </c>
      <c r="G484" s="356">
        <v>7188.5666666666657</v>
      </c>
      <c r="H484" s="356">
        <v>7456.5666666666657</v>
      </c>
      <c r="I484" s="356">
        <v>7537.7833333333328</v>
      </c>
      <c r="J484" s="356">
        <v>7590.5666666666657</v>
      </c>
      <c r="K484" s="355">
        <v>7485</v>
      </c>
      <c r="L484" s="355">
        <v>7351</v>
      </c>
      <c r="M484" s="355">
        <v>1.6716200000000001</v>
      </c>
      <c r="N484" s="1"/>
      <c r="O484" s="1"/>
    </row>
    <row r="485" spans="1:15" ht="12.75" customHeight="1">
      <c r="A485" s="30">
        <v>475</v>
      </c>
      <c r="B485" s="384" t="s">
        <v>279</v>
      </c>
      <c r="C485" s="355">
        <v>47.95</v>
      </c>
      <c r="D485" s="356">
        <v>48.800000000000004</v>
      </c>
      <c r="E485" s="356">
        <v>46.800000000000011</v>
      </c>
      <c r="F485" s="356">
        <v>45.650000000000006</v>
      </c>
      <c r="G485" s="356">
        <v>43.650000000000013</v>
      </c>
      <c r="H485" s="356">
        <v>49.95000000000001</v>
      </c>
      <c r="I485" s="356">
        <v>51.949999999999996</v>
      </c>
      <c r="J485" s="356">
        <v>53.100000000000009</v>
      </c>
      <c r="K485" s="355">
        <v>50.8</v>
      </c>
      <c r="L485" s="355">
        <v>47.65</v>
      </c>
      <c r="M485" s="355">
        <v>370.00817999999998</v>
      </c>
      <c r="N485" s="1"/>
      <c r="O485" s="1"/>
    </row>
    <row r="486" spans="1:15" ht="12.75" customHeight="1">
      <c r="A486" s="30">
        <v>476</v>
      </c>
      <c r="B486" s="384" t="s">
        <v>211</v>
      </c>
      <c r="C486" s="355">
        <v>773.5</v>
      </c>
      <c r="D486" s="356">
        <v>778.5</v>
      </c>
      <c r="E486" s="356">
        <v>766</v>
      </c>
      <c r="F486" s="356">
        <v>758.5</v>
      </c>
      <c r="G486" s="356">
        <v>746</v>
      </c>
      <c r="H486" s="356">
        <v>786</v>
      </c>
      <c r="I486" s="356">
        <v>798.5</v>
      </c>
      <c r="J486" s="356">
        <v>806</v>
      </c>
      <c r="K486" s="355">
        <v>791</v>
      </c>
      <c r="L486" s="355">
        <v>771</v>
      </c>
      <c r="M486" s="355">
        <v>14.93402</v>
      </c>
      <c r="N486" s="1"/>
      <c r="O486" s="1"/>
    </row>
    <row r="487" spans="1:15" ht="12.75" customHeight="1">
      <c r="A487" s="30">
        <v>477</v>
      </c>
      <c r="B487" s="384" t="s">
        <v>546</v>
      </c>
      <c r="C487" s="355">
        <v>890</v>
      </c>
      <c r="D487" s="356">
        <v>886.33333333333337</v>
      </c>
      <c r="E487" s="356">
        <v>879.66666666666674</v>
      </c>
      <c r="F487" s="356">
        <v>869.33333333333337</v>
      </c>
      <c r="G487" s="356">
        <v>862.66666666666674</v>
      </c>
      <c r="H487" s="356">
        <v>896.66666666666674</v>
      </c>
      <c r="I487" s="356">
        <v>903.33333333333348</v>
      </c>
      <c r="J487" s="356">
        <v>913.66666666666674</v>
      </c>
      <c r="K487" s="355">
        <v>893</v>
      </c>
      <c r="L487" s="355">
        <v>876</v>
      </c>
      <c r="M487" s="355">
        <v>1.12923</v>
      </c>
      <c r="N487" s="1"/>
      <c r="O487" s="1"/>
    </row>
    <row r="488" spans="1:15" ht="12.75" customHeight="1">
      <c r="A488" s="30">
        <v>478</v>
      </c>
      <c r="B488" s="384" t="s">
        <v>551</v>
      </c>
      <c r="C488" s="355">
        <v>449.2</v>
      </c>
      <c r="D488" s="356">
        <v>450.61666666666662</v>
      </c>
      <c r="E488" s="356">
        <v>444.23333333333323</v>
      </c>
      <c r="F488" s="356">
        <v>439.26666666666659</v>
      </c>
      <c r="G488" s="356">
        <v>432.88333333333321</v>
      </c>
      <c r="H488" s="356">
        <v>455.58333333333326</v>
      </c>
      <c r="I488" s="356">
        <v>461.96666666666658</v>
      </c>
      <c r="J488" s="356">
        <v>466.93333333333328</v>
      </c>
      <c r="K488" s="355">
        <v>457</v>
      </c>
      <c r="L488" s="355">
        <v>445.65</v>
      </c>
      <c r="M488" s="355">
        <v>1.78138</v>
      </c>
      <c r="N488" s="1"/>
      <c r="O488" s="1"/>
    </row>
    <row r="489" spans="1:15" ht="12.75" customHeight="1">
      <c r="A489" s="30">
        <v>479</v>
      </c>
      <c r="B489" s="384" t="s">
        <v>552</v>
      </c>
      <c r="C489" s="355">
        <v>39.15</v>
      </c>
      <c r="D489" s="356">
        <v>39.283333333333339</v>
      </c>
      <c r="E489" s="356">
        <v>38.816666666666677</v>
      </c>
      <c r="F489" s="356">
        <v>38.483333333333341</v>
      </c>
      <c r="G489" s="356">
        <v>38.01666666666668</v>
      </c>
      <c r="H489" s="356">
        <v>39.616666666666674</v>
      </c>
      <c r="I489" s="356">
        <v>40.083333333333329</v>
      </c>
      <c r="J489" s="356">
        <v>40.416666666666671</v>
      </c>
      <c r="K489" s="355">
        <v>39.75</v>
      </c>
      <c r="L489" s="355">
        <v>38.950000000000003</v>
      </c>
      <c r="M489" s="355">
        <v>15.16844</v>
      </c>
      <c r="N489" s="1"/>
      <c r="O489" s="1"/>
    </row>
    <row r="490" spans="1:15" ht="12.75" customHeight="1">
      <c r="A490" s="30">
        <v>480</v>
      </c>
      <c r="B490" s="384" t="s">
        <v>553</v>
      </c>
      <c r="C490" s="355">
        <v>1168.4000000000001</v>
      </c>
      <c r="D490" s="356">
        <v>1156.25</v>
      </c>
      <c r="E490" s="356">
        <v>1117.5</v>
      </c>
      <c r="F490" s="356">
        <v>1066.5999999999999</v>
      </c>
      <c r="G490" s="356">
        <v>1027.8499999999999</v>
      </c>
      <c r="H490" s="356">
        <v>1207.1500000000001</v>
      </c>
      <c r="I490" s="356">
        <v>1245.9000000000001</v>
      </c>
      <c r="J490" s="356">
        <v>1296.8000000000002</v>
      </c>
      <c r="K490" s="355">
        <v>1195</v>
      </c>
      <c r="L490" s="355">
        <v>1105.3499999999999</v>
      </c>
      <c r="M490" s="355">
        <v>0.65193999999999996</v>
      </c>
      <c r="N490" s="1"/>
      <c r="O490" s="1"/>
    </row>
    <row r="491" spans="1:15" ht="12.75" customHeight="1">
      <c r="A491" s="30">
        <v>481</v>
      </c>
      <c r="B491" s="384" t="s">
        <v>555</v>
      </c>
      <c r="C491" s="355">
        <v>428</v>
      </c>
      <c r="D491" s="356">
        <v>427.65000000000003</v>
      </c>
      <c r="E491" s="356">
        <v>421.80000000000007</v>
      </c>
      <c r="F491" s="356">
        <v>415.6</v>
      </c>
      <c r="G491" s="356">
        <v>409.75000000000006</v>
      </c>
      <c r="H491" s="356">
        <v>433.85000000000008</v>
      </c>
      <c r="I491" s="356">
        <v>439.7000000000001</v>
      </c>
      <c r="J491" s="356">
        <v>445.90000000000009</v>
      </c>
      <c r="K491" s="355">
        <v>433.5</v>
      </c>
      <c r="L491" s="355">
        <v>421.45</v>
      </c>
      <c r="M491" s="355">
        <v>5.1571499999999997</v>
      </c>
      <c r="N491" s="1"/>
      <c r="O491" s="1"/>
    </row>
    <row r="492" spans="1:15" ht="12.75" customHeight="1">
      <c r="A492" s="30">
        <v>482</v>
      </c>
      <c r="B492" s="384" t="s">
        <v>281</v>
      </c>
      <c r="C492" s="355">
        <v>945.7</v>
      </c>
      <c r="D492" s="356">
        <v>934.88333333333333</v>
      </c>
      <c r="E492" s="356">
        <v>920.91666666666663</v>
      </c>
      <c r="F492" s="356">
        <v>896.13333333333333</v>
      </c>
      <c r="G492" s="356">
        <v>882.16666666666663</v>
      </c>
      <c r="H492" s="356">
        <v>959.66666666666663</v>
      </c>
      <c r="I492" s="356">
        <v>973.63333333333333</v>
      </c>
      <c r="J492" s="356">
        <v>998.41666666666663</v>
      </c>
      <c r="K492" s="355">
        <v>948.85</v>
      </c>
      <c r="L492" s="355">
        <v>910.1</v>
      </c>
      <c r="M492" s="355">
        <v>11.067460000000001</v>
      </c>
      <c r="N492" s="1"/>
      <c r="O492" s="1"/>
    </row>
    <row r="493" spans="1:15" ht="12.75" customHeight="1">
      <c r="A493" s="30">
        <v>483</v>
      </c>
      <c r="B493" s="384" t="s">
        <v>212</v>
      </c>
      <c r="C493" s="355">
        <v>345.3</v>
      </c>
      <c r="D493" s="356">
        <v>342.08333333333331</v>
      </c>
      <c r="E493" s="356">
        <v>332.36666666666662</v>
      </c>
      <c r="F493" s="356">
        <v>319.43333333333328</v>
      </c>
      <c r="G493" s="356">
        <v>309.71666666666658</v>
      </c>
      <c r="H493" s="356">
        <v>355.01666666666665</v>
      </c>
      <c r="I493" s="356">
        <v>364.73333333333335</v>
      </c>
      <c r="J493" s="356">
        <v>377.66666666666669</v>
      </c>
      <c r="K493" s="355">
        <v>351.8</v>
      </c>
      <c r="L493" s="355">
        <v>329.15</v>
      </c>
      <c r="M493" s="355">
        <v>151.47036</v>
      </c>
      <c r="N493" s="1"/>
      <c r="O493" s="1"/>
    </row>
    <row r="494" spans="1:15" ht="12.75" customHeight="1">
      <c r="A494" s="30">
        <v>484</v>
      </c>
      <c r="B494" s="384" t="s">
        <v>556</v>
      </c>
      <c r="C494" s="355">
        <v>2629.75</v>
      </c>
      <c r="D494" s="356">
        <v>2641.5833333333335</v>
      </c>
      <c r="E494" s="356">
        <v>2600.166666666667</v>
      </c>
      <c r="F494" s="356">
        <v>2570.5833333333335</v>
      </c>
      <c r="G494" s="356">
        <v>2529.166666666667</v>
      </c>
      <c r="H494" s="356">
        <v>2671.166666666667</v>
      </c>
      <c r="I494" s="356">
        <v>2712.5833333333339</v>
      </c>
      <c r="J494" s="356">
        <v>2742.166666666667</v>
      </c>
      <c r="K494" s="355">
        <v>2683</v>
      </c>
      <c r="L494" s="355">
        <v>2612</v>
      </c>
      <c r="M494" s="355">
        <v>0.47889999999999999</v>
      </c>
      <c r="N494" s="1"/>
      <c r="O494" s="1"/>
    </row>
    <row r="495" spans="1:15" ht="12.75" customHeight="1">
      <c r="A495" s="30">
        <v>485</v>
      </c>
      <c r="B495" s="384" t="s">
        <v>280</v>
      </c>
      <c r="C495" s="355">
        <v>215</v>
      </c>
      <c r="D495" s="356">
        <v>215.41666666666666</v>
      </c>
      <c r="E495" s="356">
        <v>213.93333333333331</v>
      </c>
      <c r="F495" s="356">
        <v>212.86666666666665</v>
      </c>
      <c r="G495" s="356">
        <v>211.3833333333333</v>
      </c>
      <c r="H495" s="356">
        <v>216.48333333333332</v>
      </c>
      <c r="I495" s="356">
        <v>217.96666666666667</v>
      </c>
      <c r="J495" s="356">
        <v>219.03333333333333</v>
      </c>
      <c r="K495" s="355">
        <v>216.9</v>
      </c>
      <c r="L495" s="355">
        <v>214.35</v>
      </c>
      <c r="M495" s="355">
        <v>2.0972400000000002</v>
      </c>
      <c r="N495" s="1"/>
      <c r="O495" s="1"/>
    </row>
    <row r="496" spans="1:15" ht="12.75" customHeight="1">
      <c r="A496" s="30">
        <v>486</v>
      </c>
      <c r="B496" s="384" t="s">
        <v>557</v>
      </c>
      <c r="C496" s="355">
        <v>1923.7</v>
      </c>
      <c r="D496" s="356">
        <v>1930.95</v>
      </c>
      <c r="E496" s="356">
        <v>1907.75</v>
      </c>
      <c r="F496" s="356">
        <v>1891.8</v>
      </c>
      <c r="G496" s="356">
        <v>1868.6</v>
      </c>
      <c r="H496" s="356">
        <v>1946.9</v>
      </c>
      <c r="I496" s="356">
        <v>1970.1000000000004</v>
      </c>
      <c r="J496" s="356">
        <v>1986.0500000000002</v>
      </c>
      <c r="K496" s="355">
        <v>1954.15</v>
      </c>
      <c r="L496" s="355">
        <v>1915</v>
      </c>
      <c r="M496" s="355">
        <v>0.28832999999999998</v>
      </c>
      <c r="N496" s="1"/>
      <c r="O496" s="1"/>
    </row>
    <row r="497" spans="1:15" ht="12.75" customHeight="1">
      <c r="A497" s="30">
        <v>487</v>
      </c>
      <c r="B497" s="384" t="s">
        <v>550</v>
      </c>
      <c r="C497" s="355">
        <v>648.04999999999995</v>
      </c>
      <c r="D497" s="356">
        <v>655.23333333333323</v>
      </c>
      <c r="E497" s="356">
        <v>632.81666666666649</v>
      </c>
      <c r="F497" s="356">
        <v>617.58333333333326</v>
      </c>
      <c r="G497" s="356">
        <v>595.16666666666652</v>
      </c>
      <c r="H497" s="356">
        <v>670.46666666666647</v>
      </c>
      <c r="I497" s="356">
        <v>692.88333333333321</v>
      </c>
      <c r="J497" s="356">
        <v>708.11666666666645</v>
      </c>
      <c r="K497" s="355">
        <v>677.65</v>
      </c>
      <c r="L497" s="355">
        <v>640</v>
      </c>
      <c r="M497" s="355">
        <v>16.74858</v>
      </c>
      <c r="N497" s="1"/>
      <c r="O497" s="1"/>
    </row>
    <row r="498" spans="1:15" ht="12.75" customHeight="1">
      <c r="A498" s="30">
        <v>488</v>
      </c>
      <c r="B498" s="384" t="s">
        <v>549</v>
      </c>
      <c r="C498" s="355">
        <v>3708.85</v>
      </c>
      <c r="D498" s="356">
        <v>3723.9500000000003</v>
      </c>
      <c r="E498" s="356">
        <v>3664.9000000000005</v>
      </c>
      <c r="F498" s="356">
        <v>3620.9500000000003</v>
      </c>
      <c r="G498" s="356">
        <v>3561.9000000000005</v>
      </c>
      <c r="H498" s="356">
        <v>3767.9000000000005</v>
      </c>
      <c r="I498" s="356">
        <v>3826.9500000000007</v>
      </c>
      <c r="J498" s="356">
        <v>3870.9000000000005</v>
      </c>
      <c r="K498" s="355">
        <v>3783</v>
      </c>
      <c r="L498" s="355">
        <v>3680</v>
      </c>
      <c r="M498" s="355">
        <v>4.6600000000000003E-2</v>
      </c>
      <c r="N498" s="1"/>
      <c r="O498" s="1"/>
    </row>
    <row r="499" spans="1:15" ht="12.75" customHeight="1">
      <c r="A499" s="30">
        <v>489</v>
      </c>
      <c r="B499" s="384" t="s">
        <v>213</v>
      </c>
      <c r="C499" s="355">
        <v>1220.3</v>
      </c>
      <c r="D499" s="356">
        <v>1218.45</v>
      </c>
      <c r="E499" s="356">
        <v>1206</v>
      </c>
      <c r="F499" s="356">
        <v>1191.7</v>
      </c>
      <c r="G499" s="356">
        <v>1179.25</v>
      </c>
      <c r="H499" s="356">
        <v>1232.75</v>
      </c>
      <c r="I499" s="356">
        <v>1245.2000000000003</v>
      </c>
      <c r="J499" s="356">
        <v>1259.5</v>
      </c>
      <c r="K499" s="355">
        <v>1230.9000000000001</v>
      </c>
      <c r="L499" s="355">
        <v>1204.1500000000001</v>
      </c>
      <c r="M499" s="355">
        <v>6.2833300000000003</v>
      </c>
      <c r="N499" s="1"/>
      <c r="O499" s="1"/>
    </row>
    <row r="500" spans="1:15" ht="12.75" customHeight="1">
      <c r="A500" s="30">
        <v>490</v>
      </c>
      <c r="B500" s="384" t="s">
        <v>554</v>
      </c>
      <c r="C500" s="355">
        <v>2422.0500000000002</v>
      </c>
      <c r="D500" s="356">
        <v>2435</v>
      </c>
      <c r="E500" s="356">
        <v>2395.0500000000002</v>
      </c>
      <c r="F500" s="356">
        <v>2368.0500000000002</v>
      </c>
      <c r="G500" s="356">
        <v>2328.1000000000004</v>
      </c>
      <c r="H500" s="356">
        <v>2462</v>
      </c>
      <c r="I500" s="356">
        <v>2501.9499999999998</v>
      </c>
      <c r="J500" s="356">
        <v>2528.9499999999998</v>
      </c>
      <c r="K500" s="355">
        <v>2474.9499999999998</v>
      </c>
      <c r="L500" s="355">
        <v>2408</v>
      </c>
      <c r="M500" s="355">
        <v>0.76370000000000005</v>
      </c>
      <c r="N500" s="1"/>
      <c r="O500" s="1"/>
    </row>
    <row r="501" spans="1:15" ht="12.75" customHeight="1">
      <c r="A501" s="30">
        <v>491</v>
      </c>
      <c r="B501" s="384" t="s">
        <v>558</v>
      </c>
      <c r="C501" s="355">
        <v>8121.9</v>
      </c>
      <c r="D501" s="356">
        <v>8094.8166666666666</v>
      </c>
      <c r="E501" s="356">
        <v>8028.083333333333</v>
      </c>
      <c r="F501" s="356">
        <v>7934.2666666666664</v>
      </c>
      <c r="G501" s="356">
        <v>7867.5333333333328</v>
      </c>
      <c r="H501" s="356">
        <v>8188.6333333333332</v>
      </c>
      <c r="I501" s="356">
        <v>8255.3666666666668</v>
      </c>
      <c r="J501" s="356">
        <v>8349.1833333333343</v>
      </c>
      <c r="K501" s="355">
        <v>8161.55</v>
      </c>
      <c r="L501" s="355">
        <v>8001</v>
      </c>
      <c r="M501" s="355">
        <v>4.4200000000000003E-2</v>
      </c>
      <c r="N501" s="1"/>
      <c r="O501" s="1"/>
    </row>
    <row r="502" spans="1:15" ht="12.75" customHeight="1">
      <c r="A502" s="30">
        <v>492</v>
      </c>
      <c r="B502" s="384" t="s">
        <v>559</v>
      </c>
      <c r="C502" s="355">
        <v>189.25</v>
      </c>
      <c r="D502" s="356">
        <v>188.91666666666666</v>
      </c>
      <c r="E502" s="356">
        <v>186.83333333333331</v>
      </c>
      <c r="F502" s="356">
        <v>184.41666666666666</v>
      </c>
      <c r="G502" s="356">
        <v>182.33333333333331</v>
      </c>
      <c r="H502" s="356">
        <v>191.33333333333331</v>
      </c>
      <c r="I502" s="356">
        <v>193.41666666666663</v>
      </c>
      <c r="J502" s="356">
        <v>195.83333333333331</v>
      </c>
      <c r="K502" s="355">
        <v>191</v>
      </c>
      <c r="L502" s="355">
        <v>186.5</v>
      </c>
      <c r="M502" s="355">
        <v>8.5364900000000006</v>
      </c>
      <c r="N502" s="1"/>
      <c r="O502" s="1"/>
    </row>
    <row r="503" spans="1:15" ht="12.75" customHeight="1">
      <c r="A503" s="30">
        <v>493</v>
      </c>
      <c r="B503" s="384" t="s">
        <v>560</v>
      </c>
      <c r="C503" s="355">
        <v>137.80000000000001</v>
      </c>
      <c r="D503" s="356">
        <v>139.63333333333333</v>
      </c>
      <c r="E503" s="356">
        <v>134.76666666666665</v>
      </c>
      <c r="F503" s="356">
        <v>131.73333333333332</v>
      </c>
      <c r="G503" s="356">
        <v>126.86666666666665</v>
      </c>
      <c r="H503" s="356">
        <v>142.66666666666666</v>
      </c>
      <c r="I503" s="356">
        <v>147.53333333333333</v>
      </c>
      <c r="J503" s="356">
        <v>150.56666666666666</v>
      </c>
      <c r="K503" s="355">
        <v>144.5</v>
      </c>
      <c r="L503" s="355">
        <v>136.6</v>
      </c>
      <c r="M503" s="355">
        <v>25.910080000000001</v>
      </c>
      <c r="N503" s="1"/>
      <c r="O503" s="1"/>
    </row>
    <row r="504" spans="1:15" ht="12.75" customHeight="1">
      <c r="A504" s="30">
        <v>494</v>
      </c>
      <c r="B504" s="384" t="s">
        <v>561</v>
      </c>
      <c r="C504" s="355">
        <v>497.45</v>
      </c>
      <c r="D504" s="356">
        <v>497.66666666666669</v>
      </c>
      <c r="E504" s="356">
        <v>485.33333333333337</v>
      </c>
      <c r="F504" s="356">
        <v>473.2166666666667</v>
      </c>
      <c r="G504" s="356">
        <v>460.88333333333338</v>
      </c>
      <c r="H504" s="356">
        <v>509.78333333333336</v>
      </c>
      <c r="I504" s="356">
        <v>522.11666666666679</v>
      </c>
      <c r="J504" s="356">
        <v>534.23333333333335</v>
      </c>
      <c r="K504" s="355">
        <v>510</v>
      </c>
      <c r="L504" s="355">
        <v>485.55</v>
      </c>
      <c r="M504" s="355">
        <v>16.079499999999999</v>
      </c>
      <c r="N504" s="1"/>
      <c r="O504" s="1"/>
    </row>
    <row r="505" spans="1:15" ht="12.75" customHeight="1">
      <c r="A505" s="30">
        <v>495</v>
      </c>
      <c r="B505" s="384" t="s">
        <v>282</v>
      </c>
      <c r="C505" s="355">
        <v>1810.85</v>
      </c>
      <c r="D505" s="356">
        <v>1816.7</v>
      </c>
      <c r="E505" s="356">
        <v>1784.7</v>
      </c>
      <c r="F505" s="356">
        <v>1758.55</v>
      </c>
      <c r="G505" s="356">
        <v>1726.55</v>
      </c>
      <c r="H505" s="356">
        <v>1842.8500000000001</v>
      </c>
      <c r="I505" s="356">
        <v>1874.8500000000001</v>
      </c>
      <c r="J505" s="356">
        <v>1901.0000000000002</v>
      </c>
      <c r="K505" s="355">
        <v>1848.7</v>
      </c>
      <c r="L505" s="355">
        <v>1790.55</v>
      </c>
      <c r="M505" s="355">
        <v>1.6064499999999999</v>
      </c>
      <c r="N505" s="1"/>
      <c r="O505" s="1"/>
    </row>
    <row r="506" spans="1:15" ht="12.75" customHeight="1">
      <c r="A506" s="30">
        <v>496</v>
      </c>
      <c r="B506" s="384" t="s">
        <v>214</v>
      </c>
      <c r="C506" s="355">
        <v>578.25</v>
      </c>
      <c r="D506" s="356">
        <v>581.06666666666661</v>
      </c>
      <c r="E506" s="356">
        <v>573.33333333333326</v>
      </c>
      <c r="F506" s="356">
        <v>568.41666666666663</v>
      </c>
      <c r="G506" s="356">
        <v>560.68333333333328</v>
      </c>
      <c r="H506" s="356">
        <v>585.98333333333323</v>
      </c>
      <c r="I506" s="356">
        <v>593.71666666666658</v>
      </c>
      <c r="J506" s="356">
        <v>598.63333333333321</v>
      </c>
      <c r="K506" s="355">
        <v>588.79999999999995</v>
      </c>
      <c r="L506" s="355">
        <v>576.15</v>
      </c>
      <c r="M506" s="355">
        <v>70.413899999999998</v>
      </c>
      <c r="N506" s="1"/>
      <c r="O506" s="1"/>
    </row>
    <row r="507" spans="1:15" ht="12.75" customHeight="1">
      <c r="A507" s="30">
        <v>497</v>
      </c>
      <c r="B507" s="384" t="s">
        <v>562</v>
      </c>
      <c r="C507" s="355">
        <v>394.15</v>
      </c>
      <c r="D507" s="356">
        <v>395.89999999999992</v>
      </c>
      <c r="E507" s="356">
        <v>390.89999999999986</v>
      </c>
      <c r="F507" s="356">
        <v>387.64999999999992</v>
      </c>
      <c r="G507" s="356">
        <v>382.64999999999986</v>
      </c>
      <c r="H507" s="356">
        <v>399.14999999999986</v>
      </c>
      <c r="I507" s="356">
        <v>404.15</v>
      </c>
      <c r="J507" s="356">
        <v>407.39999999999986</v>
      </c>
      <c r="K507" s="355">
        <v>400.9</v>
      </c>
      <c r="L507" s="355">
        <v>392.65</v>
      </c>
      <c r="M507" s="355">
        <v>2.6501000000000001</v>
      </c>
      <c r="N507" s="1"/>
      <c r="O507" s="1"/>
    </row>
    <row r="508" spans="1:15" ht="12.75" customHeight="1">
      <c r="A508" s="30">
        <v>498</v>
      </c>
      <c r="B508" s="384" t="s">
        <v>283</v>
      </c>
      <c r="C508" s="355">
        <v>13.45</v>
      </c>
      <c r="D508" s="356">
        <v>13.5</v>
      </c>
      <c r="E508" s="356">
        <v>13.3</v>
      </c>
      <c r="F508" s="356">
        <v>13.15</v>
      </c>
      <c r="G508" s="356">
        <v>12.950000000000001</v>
      </c>
      <c r="H508" s="356">
        <v>13.65</v>
      </c>
      <c r="I508" s="356">
        <v>13.85</v>
      </c>
      <c r="J508" s="356">
        <v>14</v>
      </c>
      <c r="K508" s="355">
        <v>13.7</v>
      </c>
      <c r="L508" s="355">
        <v>13.35</v>
      </c>
      <c r="M508" s="355">
        <v>590.47564</v>
      </c>
      <c r="N508" s="1"/>
      <c r="O508" s="1"/>
    </row>
    <row r="509" spans="1:15" ht="12.75" customHeight="1">
      <c r="A509" s="30">
        <v>499</v>
      </c>
      <c r="B509" s="384" t="s">
        <v>215</v>
      </c>
      <c r="C509" s="355">
        <v>287.5</v>
      </c>
      <c r="D509" s="356">
        <v>286.03333333333336</v>
      </c>
      <c r="E509" s="356">
        <v>280.06666666666672</v>
      </c>
      <c r="F509" s="356">
        <v>272.63333333333338</v>
      </c>
      <c r="G509" s="356">
        <v>266.66666666666674</v>
      </c>
      <c r="H509" s="356">
        <v>293.4666666666667</v>
      </c>
      <c r="I509" s="356">
        <v>299.43333333333328</v>
      </c>
      <c r="J509" s="356">
        <v>306.86666666666667</v>
      </c>
      <c r="K509" s="355">
        <v>292</v>
      </c>
      <c r="L509" s="355">
        <v>278.60000000000002</v>
      </c>
      <c r="M509" s="355">
        <v>129.70686000000001</v>
      </c>
      <c r="N509" s="1"/>
      <c r="O509" s="1"/>
    </row>
    <row r="510" spans="1:15" ht="12.75" customHeight="1">
      <c r="A510" s="30">
        <v>500</v>
      </c>
      <c r="B510" s="384" t="s">
        <v>563</v>
      </c>
      <c r="C510" s="355">
        <v>428.5</v>
      </c>
      <c r="D510" s="356">
        <v>430.5</v>
      </c>
      <c r="E510" s="356">
        <v>424</v>
      </c>
      <c r="F510" s="356">
        <v>419.5</v>
      </c>
      <c r="G510" s="356">
        <v>413</v>
      </c>
      <c r="H510" s="356">
        <v>435</v>
      </c>
      <c r="I510" s="356">
        <v>441.5</v>
      </c>
      <c r="J510" s="356">
        <v>446</v>
      </c>
      <c r="K510" s="355">
        <v>437</v>
      </c>
      <c r="L510" s="355">
        <v>426</v>
      </c>
      <c r="M510" s="355">
        <v>4.5831</v>
      </c>
      <c r="N510" s="1"/>
      <c r="O510" s="1"/>
    </row>
    <row r="511" spans="1:15" ht="12.75" customHeight="1">
      <c r="A511" s="30">
        <v>501</v>
      </c>
      <c r="B511" s="384" t="s">
        <v>564</v>
      </c>
      <c r="C511" s="355">
        <v>1681.9</v>
      </c>
      <c r="D511" s="356">
        <v>1695.6333333333332</v>
      </c>
      <c r="E511" s="356">
        <v>1661.2666666666664</v>
      </c>
      <c r="F511" s="356">
        <v>1640.6333333333332</v>
      </c>
      <c r="G511" s="356">
        <v>1606.2666666666664</v>
      </c>
      <c r="H511" s="356">
        <v>1716.2666666666664</v>
      </c>
      <c r="I511" s="356">
        <v>1750.6333333333332</v>
      </c>
      <c r="J511" s="356">
        <v>1771.2666666666664</v>
      </c>
      <c r="K511" s="355">
        <v>1730</v>
      </c>
      <c r="L511" s="355">
        <v>1675</v>
      </c>
      <c r="M511" s="355">
        <v>1.02484</v>
      </c>
      <c r="N511" s="1"/>
      <c r="O511" s="1"/>
    </row>
    <row r="512" spans="1:15" ht="12.75" customHeight="1">
      <c r="A512" s="303"/>
      <c r="B512" s="303"/>
      <c r="C512" s="304"/>
      <c r="D512" s="304"/>
      <c r="E512" s="304"/>
      <c r="F512" s="304"/>
      <c r="G512" s="304"/>
      <c r="H512" s="304"/>
      <c r="I512" s="304"/>
      <c r="J512" s="303"/>
      <c r="K512" s="303"/>
      <c r="L512" s="303"/>
      <c r="M512" s="305"/>
      <c r="N512" s="1"/>
      <c r="O512" s="1"/>
    </row>
    <row r="513" spans="1:15" ht="12.75" customHeight="1">
      <c r="A513" s="303"/>
      <c r="B513" s="303"/>
      <c r="C513" s="304"/>
      <c r="D513" s="304"/>
      <c r="E513" s="304"/>
      <c r="F513" s="304"/>
      <c r="G513" s="304"/>
      <c r="H513" s="304"/>
      <c r="I513" s="304"/>
      <c r="J513" s="303"/>
      <c r="K513" s="303"/>
      <c r="L513" s="303"/>
      <c r="M513" s="305"/>
      <c r="N513" s="1"/>
      <c r="O513" s="1"/>
    </row>
    <row r="514" spans="1:15" ht="12.75" customHeight="1">
      <c r="A514" s="303"/>
      <c r="B514" s="303"/>
      <c r="C514" s="304"/>
      <c r="D514" s="304"/>
      <c r="E514" s="304"/>
      <c r="F514" s="304"/>
      <c r="G514" s="304"/>
      <c r="H514" s="304"/>
      <c r="I514" s="304"/>
      <c r="J514" s="303"/>
      <c r="K514" s="303"/>
      <c r="L514" s="303"/>
      <c r="M514" s="305"/>
      <c r="N514" s="1"/>
      <c r="O514" s="1"/>
    </row>
    <row r="515" spans="1:15" ht="12.75" customHeight="1">
      <c r="A515" s="303"/>
      <c r="B515" s="303"/>
      <c r="C515" s="304"/>
      <c r="D515" s="304"/>
      <c r="E515" s="304"/>
      <c r="F515" s="304"/>
      <c r="G515" s="304"/>
      <c r="H515" s="304"/>
      <c r="I515" s="304"/>
      <c r="J515" s="303"/>
      <c r="K515" s="303"/>
      <c r="L515" s="303"/>
      <c r="M515" s="305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3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67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67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G10" sqref="G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288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40"/>
      <c r="B5" s="441"/>
      <c r="C5" s="440"/>
      <c r="D5" s="441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88" t="s">
        <v>287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566</v>
      </c>
      <c r="B7" s="442" t="s">
        <v>567</v>
      </c>
      <c r="C7" s="441"/>
      <c r="D7" s="7">
        <f>Main!B10</f>
        <v>44596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568</v>
      </c>
      <c r="B9" s="85" t="s">
        <v>569</v>
      </c>
      <c r="C9" s="85" t="s">
        <v>570</v>
      </c>
      <c r="D9" s="85" t="s">
        <v>571</v>
      </c>
      <c r="E9" s="85" t="s">
        <v>572</v>
      </c>
      <c r="F9" s="85" t="s">
        <v>573</v>
      </c>
      <c r="G9" s="85" t="s">
        <v>574</v>
      </c>
      <c r="H9" s="85" t="s">
        <v>575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44595</v>
      </c>
      <c r="B10" s="29">
        <v>540615</v>
      </c>
      <c r="C10" s="28" t="s">
        <v>935</v>
      </c>
      <c r="D10" s="28" t="s">
        <v>936</v>
      </c>
      <c r="E10" s="28" t="s">
        <v>576</v>
      </c>
      <c r="F10" s="87">
        <v>105771</v>
      </c>
      <c r="G10" s="29">
        <v>20.29</v>
      </c>
      <c r="H10" s="29" t="s">
        <v>312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44595</v>
      </c>
      <c r="B11" s="29">
        <v>540615</v>
      </c>
      <c r="C11" s="28" t="s">
        <v>935</v>
      </c>
      <c r="D11" s="28" t="s">
        <v>936</v>
      </c>
      <c r="E11" s="28" t="s">
        <v>577</v>
      </c>
      <c r="F11" s="87">
        <v>71</v>
      </c>
      <c r="G11" s="29">
        <v>20.45</v>
      </c>
      <c r="H11" s="29" t="s">
        <v>312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44595</v>
      </c>
      <c r="B12" s="29">
        <v>539570</v>
      </c>
      <c r="C12" s="28" t="s">
        <v>937</v>
      </c>
      <c r="D12" s="28" t="s">
        <v>938</v>
      </c>
      <c r="E12" s="28" t="s">
        <v>577</v>
      </c>
      <c r="F12" s="87">
        <v>57600</v>
      </c>
      <c r="G12" s="29">
        <v>5.93</v>
      </c>
      <c r="H12" s="29" t="s">
        <v>312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44595</v>
      </c>
      <c r="B13" s="29">
        <v>538351</v>
      </c>
      <c r="C13" s="28" t="s">
        <v>989</v>
      </c>
      <c r="D13" s="28" t="s">
        <v>990</v>
      </c>
      <c r="E13" s="28" t="s">
        <v>577</v>
      </c>
      <c r="F13" s="87">
        <v>101915</v>
      </c>
      <c r="G13" s="29">
        <v>85.83</v>
      </c>
      <c r="H13" s="29" t="s">
        <v>312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44595</v>
      </c>
      <c r="B14" s="29">
        <v>538351</v>
      </c>
      <c r="C14" s="28" t="s">
        <v>989</v>
      </c>
      <c r="D14" s="28" t="s">
        <v>991</v>
      </c>
      <c r="E14" s="28" t="s">
        <v>576</v>
      </c>
      <c r="F14" s="87">
        <v>74036</v>
      </c>
      <c r="G14" s="29">
        <v>89.83</v>
      </c>
      <c r="H14" s="29" t="s">
        <v>312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44595</v>
      </c>
      <c r="B15" s="29">
        <v>538351</v>
      </c>
      <c r="C15" s="28" t="s">
        <v>989</v>
      </c>
      <c r="D15" s="28" t="s">
        <v>992</v>
      </c>
      <c r="E15" s="28" t="s">
        <v>576</v>
      </c>
      <c r="F15" s="87">
        <v>113855</v>
      </c>
      <c r="G15" s="29">
        <v>86.54</v>
      </c>
      <c r="H15" s="29" t="s">
        <v>312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44595</v>
      </c>
      <c r="B16" s="29">
        <v>538351</v>
      </c>
      <c r="C16" s="28" t="s">
        <v>989</v>
      </c>
      <c r="D16" s="28" t="s">
        <v>991</v>
      </c>
      <c r="E16" s="28" t="s">
        <v>577</v>
      </c>
      <c r="F16" s="87">
        <v>43106</v>
      </c>
      <c r="G16" s="29">
        <v>87.01</v>
      </c>
      <c r="H16" s="29" t="s">
        <v>312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44595</v>
      </c>
      <c r="B17" s="29">
        <v>538351</v>
      </c>
      <c r="C17" s="28" t="s">
        <v>989</v>
      </c>
      <c r="D17" s="28" t="s">
        <v>992</v>
      </c>
      <c r="E17" s="28" t="s">
        <v>577</v>
      </c>
      <c r="F17" s="87">
        <v>98856</v>
      </c>
      <c r="G17" s="29">
        <v>86.96</v>
      </c>
      <c r="H17" s="29" t="s">
        <v>312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44595</v>
      </c>
      <c r="B18" s="29">
        <v>542579</v>
      </c>
      <c r="C18" s="28" t="s">
        <v>993</v>
      </c>
      <c r="D18" s="28" t="s">
        <v>994</v>
      </c>
      <c r="E18" s="28" t="s">
        <v>577</v>
      </c>
      <c r="F18" s="87">
        <v>200000</v>
      </c>
      <c r="G18" s="29">
        <v>81</v>
      </c>
      <c r="H18" s="29" t="s">
        <v>312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44595</v>
      </c>
      <c r="B19" s="29">
        <v>531681</v>
      </c>
      <c r="C19" s="28" t="s">
        <v>995</v>
      </c>
      <c r="D19" s="28" t="s">
        <v>996</v>
      </c>
      <c r="E19" s="28" t="s">
        <v>576</v>
      </c>
      <c r="F19" s="87">
        <v>500000</v>
      </c>
      <c r="G19" s="29">
        <v>2</v>
      </c>
      <c r="H19" s="29" t="s">
        <v>312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44595</v>
      </c>
      <c r="B20" s="29">
        <v>531991</v>
      </c>
      <c r="C20" s="28" t="s">
        <v>997</v>
      </c>
      <c r="D20" s="28" t="s">
        <v>998</v>
      </c>
      <c r="E20" s="28" t="s">
        <v>577</v>
      </c>
      <c r="F20" s="87">
        <v>1158500</v>
      </c>
      <c r="G20" s="29">
        <v>2.4</v>
      </c>
      <c r="H20" s="29" t="s">
        <v>312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44595</v>
      </c>
      <c r="B21" s="29">
        <v>531991</v>
      </c>
      <c r="C21" s="28" t="s">
        <v>997</v>
      </c>
      <c r="D21" s="28" t="s">
        <v>999</v>
      </c>
      <c r="E21" s="28" t="s">
        <v>577</v>
      </c>
      <c r="F21" s="87">
        <v>1497491</v>
      </c>
      <c r="G21" s="29">
        <v>2.4</v>
      </c>
      <c r="H21" s="29" t="s">
        <v>312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44595</v>
      </c>
      <c r="B22" s="29">
        <v>531991</v>
      </c>
      <c r="C22" s="28" t="s">
        <v>997</v>
      </c>
      <c r="D22" s="28" t="s">
        <v>854</v>
      </c>
      <c r="E22" s="28" t="s">
        <v>576</v>
      </c>
      <c r="F22" s="87">
        <v>2500000</v>
      </c>
      <c r="G22" s="29">
        <v>2.1800000000000002</v>
      </c>
      <c r="H22" s="29" t="s">
        <v>312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44595</v>
      </c>
      <c r="B23" s="29">
        <v>531991</v>
      </c>
      <c r="C23" s="28" t="s">
        <v>997</v>
      </c>
      <c r="D23" s="28" t="s">
        <v>1000</v>
      </c>
      <c r="E23" s="28" t="s">
        <v>576</v>
      </c>
      <c r="F23" s="87">
        <v>905320</v>
      </c>
      <c r="G23" s="29">
        <v>2.19</v>
      </c>
      <c r="H23" s="29" t="s">
        <v>312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44595</v>
      </c>
      <c r="B24" s="29">
        <v>542865</v>
      </c>
      <c r="C24" s="28" t="s">
        <v>1001</v>
      </c>
      <c r="D24" s="28" t="s">
        <v>942</v>
      </c>
      <c r="E24" s="28" t="s">
        <v>576</v>
      </c>
      <c r="F24" s="87">
        <v>10000</v>
      </c>
      <c r="G24" s="29">
        <v>17</v>
      </c>
      <c r="H24" s="29" t="s">
        <v>312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44595</v>
      </c>
      <c r="B25" s="29">
        <v>542865</v>
      </c>
      <c r="C25" s="28" t="s">
        <v>1001</v>
      </c>
      <c r="D25" s="28" t="s">
        <v>942</v>
      </c>
      <c r="E25" s="28" t="s">
        <v>577</v>
      </c>
      <c r="F25" s="87">
        <v>110000</v>
      </c>
      <c r="G25" s="29">
        <v>16.579999999999998</v>
      </c>
      <c r="H25" s="29" t="s">
        <v>312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44595</v>
      </c>
      <c r="B26" s="29">
        <v>541865</v>
      </c>
      <c r="C26" s="28" t="s">
        <v>1002</v>
      </c>
      <c r="D26" s="28" t="s">
        <v>1003</v>
      </c>
      <c r="E26" s="28" t="s">
        <v>576</v>
      </c>
      <c r="F26" s="87">
        <v>100000</v>
      </c>
      <c r="G26" s="29">
        <v>151</v>
      </c>
      <c r="H26" s="29" t="s">
        <v>312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44595</v>
      </c>
      <c r="B27" s="29">
        <v>541865</v>
      </c>
      <c r="C27" s="28" t="s">
        <v>1002</v>
      </c>
      <c r="D27" s="28" t="s">
        <v>1004</v>
      </c>
      <c r="E27" s="28" t="s">
        <v>577</v>
      </c>
      <c r="F27" s="87">
        <v>100000</v>
      </c>
      <c r="G27" s="29">
        <v>151</v>
      </c>
      <c r="H27" s="29" t="s">
        <v>312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44595</v>
      </c>
      <c r="B28" s="29">
        <v>509449</v>
      </c>
      <c r="C28" s="28" t="s">
        <v>940</v>
      </c>
      <c r="D28" s="28" t="s">
        <v>854</v>
      </c>
      <c r="E28" s="28" t="s">
        <v>577</v>
      </c>
      <c r="F28" s="87">
        <v>17000</v>
      </c>
      <c r="G28" s="29">
        <v>68.900000000000006</v>
      </c>
      <c r="H28" s="29" t="s">
        <v>312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44595</v>
      </c>
      <c r="B29" s="29">
        <v>531752</v>
      </c>
      <c r="C29" s="28" t="s">
        <v>920</v>
      </c>
      <c r="D29" s="28" t="s">
        <v>861</v>
      </c>
      <c r="E29" s="28" t="s">
        <v>576</v>
      </c>
      <c r="F29" s="87">
        <v>19100000</v>
      </c>
      <c r="G29" s="29">
        <v>1.27</v>
      </c>
      <c r="H29" s="29" t="s">
        <v>312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44595</v>
      </c>
      <c r="B30" s="29">
        <v>531752</v>
      </c>
      <c r="C30" s="28" t="s">
        <v>920</v>
      </c>
      <c r="D30" s="28" t="s">
        <v>861</v>
      </c>
      <c r="E30" s="28" t="s">
        <v>577</v>
      </c>
      <c r="F30" s="87">
        <v>1052869</v>
      </c>
      <c r="G30" s="29">
        <v>1.27</v>
      </c>
      <c r="H30" s="29" t="s">
        <v>312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44595</v>
      </c>
      <c r="B31" s="29">
        <v>531752</v>
      </c>
      <c r="C31" s="28" t="s">
        <v>920</v>
      </c>
      <c r="D31" s="28" t="s">
        <v>873</v>
      </c>
      <c r="E31" s="28" t="s">
        <v>576</v>
      </c>
      <c r="F31" s="87">
        <v>5000000</v>
      </c>
      <c r="G31" s="29">
        <v>1.27</v>
      </c>
      <c r="H31" s="29" t="s">
        <v>312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44595</v>
      </c>
      <c r="B32" s="29">
        <v>530249</v>
      </c>
      <c r="C32" s="28" t="s">
        <v>941</v>
      </c>
      <c r="D32" s="28" t="s">
        <v>854</v>
      </c>
      <c r="E32" s="28" t="s">
        <v>577</v>
      </c>
      <c r="F32" s="87">
        <v>37272</v>
      </c>
      <c r="G32" s="29">
        <v>18.62</v>
      </c>
      <c r="H32" s="29" t="s">
        <v>312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44595</v>
      </c>
      <c r="B33" s="29">
        <v>524440</v>
      </c>
      <c r="C33" s="28" t="s">
        <v>1005</v>
      </c>
      <c r="D33" s="28" t="s">
        <v>1006</v>
      </c>
      <c r="E33" s="28" t="s">
        <v>577</v>
      </c>
      <c r="F33" s="87">
        <v>137623</v>
      </c>
      <c r="G33" s="29">
        <v>34.450000000000003</v>
      </c>
      <c r="H33" s="29" t="s">
        <v>312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44595</v>
      </c>
      <c r="B34" s="29">
        <v>530309</v>
      </c>
      <c r="C34" s="28" t="s">
        <v>1007</v>
      </c>
      <c r="D34" s="28" t="s">
        <v>919</v>
      </c>
      <c r="E34" s="28" t="s">
        <v>576</v>
      </c>
      <c r="F34" s="87">
        <v>20000</v>
      </c>
      <c r="G34" s="29">
        <v>254.3</v>
      </c>
      <c r="H34" s="29" t="s">
        <v>312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44595</v>
      </c>
      <c r="B35" s="29">
        <v>530309</v>
      </c>
      <c r="C35" s="28" t="s">
        <v>1007</v>
      </c>
      <c r="D35" s="28" t="s">
        <v>1008</v>
      </c>
      <c r="E35" s="28" t="s">
        <v>577</v>
      </c>
      <c r="F35" s="87">
        <v>25000</v>
      </c>
      <c r="G35" s="29">
        <v>254.3</v>
      </c>
      <c r="H35" s="29" t="s">
        <v>312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44595</v>
      </c>
      <c r="B36" s="29">
        <v>542727</v>
      </c>
      <c r="C36" s="28" t="s">
        <v>1009</v>
      </c>
      <c r="D36" s="28" t="s">
        <v>1010</v>
      </c>
      <c r="E36" s="28" t="s">
        <v>576</v>
      </c>
      <c r="F36" s="87">
        <v>24000</v>
      </c>
      <c r="G36" s="29">
        <v>61.18</v>
      </c>
      <c r="H36" s="29" t="s">
        <v>312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44595</v>
      </c>
      <c r="B37" s="29">
        <v>540811</v>
      </c>
      <c r="C37" s="28" t="s">
        <v>1011</v>
      </c>
      <c r="D37" s="28" t="s">
        <v>1012</v>
      </c>
      <c r="E37" s="28" t="s">
        <v>577</v>
      </c>
      <c r="F37" s="87">
        <v>230000</v>
      </c>
      <c r="G37" s="29">
        <v>17.29</v>
      </c>
      <c r="H37" s="29" t="s">
        <v>312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44595</v>
      </c>
      <c r="B38" s="29">
        <v>540811</v>
      </c>
      <c r="C38" s="28" t="s">
        <v>1011</v>
      </c>
      <c r="D38" s="28" t="s">
        <v>1013</v>
      </c>
      <c r="E38" s="28" t="s">
        <v>576</v>
      </c>
      <c r="F38" s="87">
        <v>120000</v>
      </c>
      <c r="G38" s="29">
        <v>17.53</v>
      </c>
      <c r="H38" s="29" t="s">
        <v>312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44595</v>
      </c>
      <c r="B39" s="29">
        <v>540811</v>
      </c>
      <c r="C39" s="28" t="s">
        <v>1011</v>
      </c>
      <c r="D39" s="28" t="s">
        <v>1014</v>
      </c>
      <c r="E39" s="28" t="s">
        <v>576</v>
      </c>
      <c r="F39" s="87">
        <v>50000</v>
      </c>
      <c r="G39" s="29">
        <v>17.5</v>
      </c>
      <c r="H39" s="29" t="s">
        <v>312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44595</v>
      </c>
      <c r="B40" s="29">
        <v>540936</v>
      </c>
      <c r="C40" s="28" t="s">
        <v>885</v>
      </c>
      <c r="D40" s="28" t="s">
        <v>899</v>
      </c>
      <c r="E40" s="28" t="s">
        <v>576</v>
      </c>
      <c r="F40" s="87">
        <v>72272</v>
      </c>
      <c r="G40" s="29">
        <v>17.34</v>
      </c>
      <c r="H40" s="29" t="s">
        <v>312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44595</v>
      </c>
      <c r="B41" s="29">
        <v>540936</v>
      </c>
      <c r="C41" s="28" t="s">
        <v>885</v>
      </c>
      <c r="D41" s="28" t="s">
        <v>899</v>
      </c>
      <c r="E41" s="28" t="s">
        <v>577</v>
      </c>
      <c r="F41" s="87">
        <v>72272</v>
      </c>
      <c r="G41" s="29">
        <v>17.3</v>
      </c>
      <c r="H41" s="29" t="s">
        <v>312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44595</v>
      </c>
      <c r="B42" s="29">
        <v>540936</v>
      </c>
      <c r="C42" s="28" t="s">
        <v>885</v>
      </c>
      <c r="D42" s="28" t="s">
        <v>865</v>
      </c>
      <c r="E42" s="28" t="s">
        <v>576</v>
      </c>
      <c r="F42" s="87">
        <v>268179</v>
      </c>
      <c r="G42" s="29">
        <v>17.52</v>
      </c>
      <c r="H42" s="29" t="s">
        <v>312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44595</v>
      </c>
      <c r="B43" s="29">
        <v>540936</v>
      </c>
      <c r="C43" s="28" t="s">
        <v>885</v>
      </c>
      <c r="D43" s="28" t="s">
        <v>865</v>
      </c>
      <c r="E43" s="28" t="s">
        <v>577</v>
      </c>
      <c r="F43" s="87">
        <v>219104</v>
      </c>
      <c r="G43" s="29">
        <v>17.8</v>
      </c>
      <c r="H43" s="29" t="s">
        <v>312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44595</v>
      </c>
      <c r="B44" s="29">
        <v>523277</v>
      </c>
      <c r="C44" s="28" t="s">
        <v>1015</v>
      </c>
      <c r="D44" s="28" t="s">
        <v>1016</v>
      </c>
      <c r="E44" s="28" t="s">
        <v>576</v>
      </c>
      <c r="F44" s="87">
        <v>7611143</v>
      </c>
      <c r="G44" s="29">
        <v>1.29</v>
      </c>
      <c r="H44" s="29" t="s">
        <v>312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44595</v>
      </c>
      <c r="B45" s="29">
        <v>523277</v>
      </c>
      <c r="C45" s="28" t="s">
        <v>1015</v>
      </c>
      <c r="D45" s="28" t="s">
        <v>854</v>
      </c>
      <c r="E45" s="28" t="s">
        <v>576</v>
      </c>
      <c r="F45" s="87">
        <v>12000000</v>
      </c>
      <c r="G45" s="29">
        <v>1.29</v>
      </c>
      <c r="H45" s="29" t="s">
        <v>312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44595</v>
      </c>
      <c r="B46" s="29">
        <v>523277</v>
      </c>
      <c r="C46" s="28" t="s">
        <v>1015</v>
      </c>
      <c r="D46" s="28" t="s">
        <v>1017</v>
      </c>
      <c r="E46" s="28" t="s">
        <v>577</v>
      </c>
      <c r="F46" s="87">
        <v>7584229</v>
      </c>
      <c r="G46" s="29">
        <v>1.39</v>
      </c>
      <c r="H46" s="29" t="s">
        <v>312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44595</v>
      </c>
      <c r="B47" s="29">
        <v>540377</v>
      </c>
      <c r="C47" s="28" t="s">
        <v>868</v>
      </c>
      <c r="D47" s="28" t="s">
        <v>944</v>
      </c>
      <c r="E47" s="28" t="s">
        <v>577</v>
      </c>
      <c r="F47" s="87">
        <v>30000</v>
      </c>
      <c r="G47" s="29">
        <v>51.15</v>
      </c>
      <c r="H47" s="29" t="s">
        <v>312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44595</v>
      </c>
      <c r="B48" s="29">
        <v>540377</v>
      </c>
      <c r="C48" s="28" t="s">
        <v>868</v>
      </c>
      <c r="D48" s="28" t="s">
        <v>1018</v>
      </c>
      <c r="E48" s="28" t="s">
        <v>576</v>
      </c>
      <c r="F48" s="87">
        <v>18000</v>
      </c>
      <c r="G48" s="29">
        <v>51.2</v>
      </c>
      <c r="H48" s="29" t="s">
        <v>312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44595</v>
      </c>
      <c r="B49" s="29">
        <v>540377</v>
      </c>
      <c r="C49" s="28" t="s">
        <v>868</v>
      </c>
      <c r="D49" s="28" t="s">
        <v>1019</v>
      </c>
      <c r="E49" s="28" t="s">
        <v>576</v>
      </c>
      <c r="F49" s="87">
        <v>24000</v>
      </c>
      <c r="G49" s="29">
        <v>51.29</v>
      </c>
      <c r="H49" s="29" t="s">
        <v>312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44595</v>
      </c>
      <c r="B50" s="29">
        <v>509051</v>
      </c>
      <c r="C50" s="28" t="s">
        <v>1020</v>
      </c>
      <c r="D50" s="28" t="s">
        <v>1021</v>
      </c>
      <c r="E50" s="28" t="s">
        <v>577</v>
      </c>
      <c r="F50" s="87">
        <v>6900000</v>
      </c>
      <c r="G50" s="29">
        <v>6.19</v>
      </c>
      <c r="H50" s="29" t="s">
        <v>312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44595</v>
      </c>
      <c r="B51" s="29">
        <v>541983</v>
      </c>
      <c r="C51" s="28" t="s">
        <v>1022</v>
      </c>
      <c r="D51" s="28" t="s">
        <v>1023</v>
      </c>
      <c r="E51" s="28" t="s">
        <v>576</v>
      </c>
      <c r="F51" s="87">
        <v>95000</v>
      </c>
      <c r="G51" s="29">
        <v>8.09</v>
      </c>
      <c r="H51" s="29" t="s">
        <v>312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44595</v>
      </c>
      <c r="B52" s="29">
        <v>533506</v>
      </c>
      <c r="C52" s="28" t="s">
        <v>945</v>
      </c>
      <c r="D52" s="28" t="s">
        <v>1024</v>
      </c>
      <c r="E52" s="28" t="s">
        <v>577</v>
      </c>
      <c r="F52" s="87">
        <v>4500000</v>
      </c>
      <c r="G52" s="29">
        <v>4.03</v>
      </c>
      <c r="H52" s="29" t="s">
        <v>312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44595</v>
      </c>
      <c r="B53" s="29">
        <v>533506</v>
      </c>
      <c r="C53" s="28" t="s">
        <v>945</v>
      </c>
      <c r="D53" s="28" t="s">
        <v>1025</v>
      </c>
      <c r="E53" s="28" t="s">
        <v>577</v>
      </c>
      <c r="F53" s="87">
        <v>6050000</v>
      </c>
      <c r="G53" s="29">
        <v>4.0199999999999996</v>
      </c>
      <c r="H53" s="29" t="s">
        <v>312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44595</v>
      </c>
      <c r="B54" s="29">
        <v>533506</v>
      </c>
      <c r="C54" s="28" t="s">
        <v>945</v>
      </c>
      <c r="D54" s="28" t="s">
        <v>946</v>
      </c>
      <c r="E54" s="28" t="s">
        <v>576</v>
      </c>
      <c r="F54" s="87">
        <v>3207311</v>
      </c>
      <c r="G54" s="29">
        <v>4.2</v>
      </c>
      <c r="H54" s="29" t="s">
        <v>312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44595</v>
      </c>
      <c r="B55" s="29">
        <v>533506</v>
      </c>
      <c r="C55" s="28" t="s">
        <v>945</v>
      </c>
      <c r="D55" s="28" t="s">
        <v>946</v>
      </c>
      <c r="E55" s="28" t="s">
        <v>577</v>
      </c>
      <c r="F55" s="87">
        <v>5140932</v>
      </c>
      <c r="G55" s="29">
        <v>4.24</v>
      </c>
      <c r="H55" s="29" t="s">
        <v>312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44595</v>
      </c>
      <c r="B56" s="29">
        <v>533506</v>
      </c>
      <c r="C56" s="28" t="s">
        <v>945</v>
      </c>
      <c r="D56" s="28" t="s">
        <v>1026</v>
      </c>
      <c r="E56" s="28" t="s">
        <v>576</v>
      </c>
      <c r="F56" s="87">
        <v>5096625</v>
      </c>
      <c r="G56" s="29">
        <v>4.03</v>
      </c>
      <c r="H56" s="29" t="s">
        <v>312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44595</v>
      </c>
      <c r="B57" s="29">
        <v>533506</v>
      </c>
      <c r="C57" s="28" t="s">
        <v>945</v>
      </c>
      <c r="D57" s="28" t="s">
        <v>1026</v>
      </c>
      <c r="E57" s="28" t="s">
        <v>577</v>
      </c>
      <c r="F57" s="87">
        <v>21625</v>
      </c>
      <c r="G57" s="29">
        <v>4.1100000000000003</v>
      </c>
      <c r="H57" s="29" t="s">
        <v>312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44595</v>
      </c>
      <c r="B58" s="29">
        <v>533506</v>
      </c>
      <c r="C58" s="28" t="s">
        <v>945</v>
      </c>
      <c r="D58" s="28" t="s">
        <v>861</v>
      </c>
      <c r="E58" s="28" t="s">
        <v>576</v>
      </c>
      <c r="F58" s="87">
        <v>4924316</v>
      </c>
      <c r="G58" s="29">
        <v>4.22</v>
      </c>
      <c r="H58" s="29" t="s">
        <v>312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44595</v>
      </c>
      <c r="B59" s="29">
        <v>533506</v>
      </c>
      <c r="C59" s="28" t="s">
        <v>945</v>
      </c>
      <c r="D59" s="28" t="s">
        <v>861</v>
      </c>
      <c r="E59" s="28" t="s">
        <v>577</v>
      </c>
      <c r="F59" s="87">
        <v>4465004</v>
      </c>
      <c r="G59" s="29">
        <v>4.07</v>
      </c>
      <c r="H59" s="29" t="s">
        <v>312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44595</v>
      </c>
      <c r="B60" s="29">
        <v>533506</v>
      </c>
      <c r="C60" s="28" t="s">
        <v>945</v>
      </c>
      <c r="D60" s="28" t="s">
        <v>854</v>
      </c>
      <c r="E60" s="28" t="s">
        <v>576</v>
      </c>
      <c r="F60" s="87">
        <v>6173975</v>
      </c>
      <c r="G60" s="29">
        <v>4.0199999999999996</v>
      </c>
      <c r="H60" s="29" t="s">
        <v>312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44595</v>
      </c>
      <c r="B61" s="29">
        <v>533506</v>
      </c>
      <c r="C61" s="28" t="s">
        <v>945</v>
      </c>
      <c r="D61" s="28" t="s">
        <v>854</v>
      </c>
      <c r="E61" s="28" t="s">
        <v>577</v>
      </c>
      <c r="F61" s="87">
        <v>3880982</v>
      </c>
      <c r="G61" s="29">
        <v>4.26</v>
      </c>
      <c r="H61" s="29" t="s">
        <v>312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44595</v>
      </c>
      <c r="B62" s="29">
        <v>542924</v>
      </c>
      <c r="C62" s="18" t="s">
        <v>1027</v>
      </c>
      <c r="D62" s="18" t="s">
        <v>1028</v>
      </c>
      <c r="E62" s="28" t="s">
        <v>576</v>
      </c>
      <c r="F62" s="87">
        <v>37500</v>
      </c>
      <c r="G62" s="29">
        <v>19.75</v>
      </c>
      <c r="H62" s="29" t="s">
        <v>312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44595</v>
      </c>
      <c r="B63" s="29">
        <v>542924</v>
      </c>
      <c r="C63" s="28" t="s">
        <v>1027</v>
      </c>
      <c r="D63" s="28" t="s">
        <v>1029</v>
      </c>
      <c r="E63" s="28" t="s">
        <v>576</v>
      </c>
      <c r="F63" s="87">
        <v>85500</v>
      </c>
      <c r="G63" s="29">
        <v>19.64</v>
      </c>
      <c r="H63" s="29" t="s">
        <v>312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44595</v>
      </c>
      <c r="B64" s="29">
        <v>542924</v>
      </c>
      <c r="C64" s="28" t="s">
        <v>1027</v>
      </c>
      <c r="D64" s="28" t="s">
        <v>1028</v>
      </c>
      <c r="E64" s="28" t="s">
        <v>577</v>
      </c>
      <c r="F64" s="87">
        <v>42000</v>
      </c>
      <c r="G64" s="29">
        <v>19.649999999999999</v>
      </c>
      <c r="H64" s="29" t="s">
        <v>312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44595</v>
      </c>
      <c r="B65" s="29">
        <v>542924</v>
      </c>
      <c r="C65" s="28" t="s">
        <v>1027</v>
      </c>
      <c r="D65" s="28" t="s">
        <v>1029</v>
      </c>
      <c r="E65" s="28" t="s">
        <v>577</v>
      </c>
      <c r="F65" s="87">
        <v>82500</v>
      </c>
      <c r="G65" s="29">
        <v>19.239999999999998</v>
      </c>
      <c r="H65" s="29" t="s">
        <v>312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44595</v>
      </c>
      <c r="B66" s="29">
        <v>542924</v>
      </c>
      <c r="C66" s="28" t="s">
        <v>1027</v>
      </c>
      <c r="D66" s="28" t="s">
        <v>1030</v>
      </c>
      <c r="E66" s="28" t="s">
        <v>576</v>
      </c>
      <c r="F66" s="87">
        <v>40500</v>
      </c>
      <c r="G66" s="29">
        <v>19.79</v>
      </c>
      <c r="H66" s="29" t="s">
        <v>312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44595</v>
      </c>
      <c r="B67" s="29">
        <v>542924</v>
      </c>
      <c r="C67" s="28" t="s">
        <v>1027</v>
      </c>
      <c r="D67" s="28" t="s">
        <v>1030</v>
      </c>
      <c r="E67" s="28" t="s">
        <v>577</v>
      </c>
      <c r="F67" s="87">
        <v>40500</v>
      </c>
      <c r="G67" s="29">
        <v>18.91</v>
      </c>
      <c r="H67" s="29" t="s">
        <v>312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44595</v>
      </c>
      <c r="B68" s="29">
        <v>532154</v>
      </c>
      <c r="C68" s="28" t="s">
        <v>1031</v>
      </c>
      <c r="D68" s="28" t="s">
        <v>1016</v>
      </c>
      <c r="E68" s="28" t="s">
        <v>576</v>
      </c>
      <c r="F68" s="87">
        <v>11355309</v>
      </c>
      <c r="G68" s="29">
        <v>1.21</v>
      </c>
      <c r="H68" s="29" t="s">
        <v>312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44595</v>
      </c>
      <c r="B69" s="29">
        <v>532154</v>
      </c>
      <c r="C69" s="28" t="s">
        <v>1031</v>
      </c>
      <c r="D69" s="28" t="s">
        <v>854</v>
      </c>
      <c r="E69" s="28" t="s">
        <v>576</v>
      </c>
      <c r="F69" s="87">
        <v>5075123</v>
      </c>
      <c r="G69" s="29">
        <v>1.21</v>
      </c>
      <c r="H69" s="29" t="s">
        <v>312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44595</v>
      </c>
      <c r="B70" s="29">
        <v>532154</v>
      </c>
      <c r="C70" s="28" t="s">
        <v>1031</v>
      </c>
      <c r="D70" s="28" t="s">
        <v>1032</v>
      </c>
      <c r="E70" s="28" t="s">
        <v>576</v>
      </c>
      <c r="F70" s="87">
        <v>6332933</v>
      </c>
      <c r="G70" s="29">
        <v>1.33</v>
      </c>
      <c r="H70" s="29" t="s">
        <v>312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44595</v>
      </c>
      <c r="B71" s="29">
        <v>532154</v>
      </c>
      <c r="C71" s="28" t="s">
        <v>1031</v>
      </c>
      <c r="D71" s="28" t="s">
        <v>1032</v>
      </c>
      <c r="E71" s="28" t="s">
        <v>577</v>
      </c>
      <c r="F71" s="87">
        <v>3431193</v>
      </c>
      <c r="G71" s="29">
        <v>1.33</v>
      </c>
      <c r="H71" s="29" t="s">
        <v>312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44595</v>
      </c>
      <c r="B72" s="29">
        <v>538092</v>
      </c>
      <c r="C72" s="28" t="s">
        <v>1033</v>
      </c>
      <c r="D72" s="28" t="s">
        <v>1034</v>
      </c>
      <c r="E72" s="28" t="s">
        <v>576</v>
      </c>
      <c r="F72" s="87">
        <v>70</v>
      </c>
      <c r="G72" s="29">
        <v>123</v>
      </c>
      <c r="H72" s="29" t="s">
        <v>312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44595</v>
      </c>
      <c r="B73" s="29">
        <v>538092</v>
      </c>
      <c r="C73" s="28" t="s">
        <v>1033</v>
      </c>
      <c r="D73" s="28" t="s">
        <v>1034</v>
      </c>
      <c r="E73" s="28" t="s">
        <v>577</v>
      </c>
      <c r="F73" s="87">
        <v>27000</v>
      </c>
      <c r="G73" s="29">
        <v>123.31</v>
      </c>
      <c r="H73" s="29" t="s">
        <v>312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44595</v>
      </c>
      <c r="B74" s="29">
        <v>538092</v>
      </c>
      <c r="C74" s="28" t="s">
        <v>1033</v>
      </c>
      <c r="D74" s="28" t="s">
        <v>1035</v>
      </c>
      <c r="E74" s="28" t="s">
        <v>576</v>
      </c>
      <c r="F74" s="87">
        <v>27117</v>
      </c>
      <c r="G74" s="29">
        <v>123.32</v>
      </c>
      <c r="H74" s="29" t="s">
        <v>312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44595</v>
      </c>
      <c r="B75" s="29">
        <v>539910</v>
      </c>
      <c r="C75" s="28" t="s">
        <v>900</v>
      </c>
      <c r="D75" s="28" t="s">
        <v>1036</v>
      </c>
      <c r="E75" s="28" t="s">
        <v>576</v>
      </c>
      <c r="F75" s="87">
        <v>340000</v>
      </c>
      <c r="G75" s="29">
        <v>7.46</v>
      </c>
      <c r="H75" s="29" t="s">
        <v>312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44595</v>
      </c>
      <c r="B76" s="29">
        <v>539910</v>
      </c>
      <c r="C76" s="28" t="s">
        <v>900</v>
      </c>
      <c r="D76" s="28" t="s">
        <v>947</v>
      </c>
      <c r="E76" s="28" t="s">
        <v>577</v>
      </c>
      <c r="F76" s="87">
        <v>497800</v>
      </c>
      <c r="G76" s="29">
        <v>7.46</v>
      </c>
      <c r="H76" s="29" t="s">
        <v>312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44595</v>
      </c>
      <c r="B77" s="29">
        <v>505523</v>
      </c>
      <c r="C77" s="28" t="s">
        <v>948</v>
      </c>
      <c r="D77" s="28" t="s">
        <v>854</v>
      </c>
      <c r="E77" s="28" t="s">
        <v>577</v>
      </c>
      <c r="F77" s="87">
        <v>4272316</v>
      </c>
      <c r="G77" s="29">
        <v>2.17</v>
      </c>
      <c r="H77" s="29" t="s">
        <v>312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44595</v>
      </c>
      <c r="B78" s="29">
        <v>531648</v>
      </c>
      <c r="C78" s="28" t="s">
        <v>949</v>
      </c>
      <c r="D78" s="28" t="s">
        <v>854</v>
      </c>
      <c r="E78" s="28" t="s">
        <v>577</v>
      </c>
      <c r="F78" s="87">
        <v>450000</v>
      </c>
      <c r="G78" s="29">
        <v>3.23</v>
      </c>
      <c r="H78" s="29" t="s">
        <v>312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44595</v>
      </c>
      <c r="B79" s="29">
        <v>531648</v>
      </c>
      <c r="C79" s="28" t="s">
        <v>949</v>
      </c>
      <c r="D79" s="28" t="s">
        <v>963</v>
      </c>
      <c r="E79" s="28" t="s">
        <v>576</v>
      </c>
      <c r="F79" s="87">
        <v>450000</v>
      </c>
      <c r="G79" s="29">
        <v>3.23</v>
      </c>
      <c r="H79" s="29" t="s">
        <v>312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44595</v>
      </c>
      <c r="B80" s="29">
        <v>531648</v>
      </c>
      <c r="C80" s="28" t="s">
        <v>949</v>
      </c>
      <c r="D80" s="28" t="s">
        <v>963</v>
      </c>
      <c r="E80" s="28" t="s">
        <v>577</v>
      </c>
      <c r="F80" s="87">
        <v>25000</v>
      </c>
      <c r="G80" s="29">
        <v>3.23</v>
      </c>
      <c r="H80" s="29" t="s">
        <v>312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44595</v>
      </c>
      <c r="B81" s="29">
        <v>539519</v>
      </c>
      <c r="C81" s="28" t="s">
        <v>950</v>
      </c>
      <c r="D81" s="28" t="s">
        <v>938</v>
      </c>
      <c r="E81" s="28" t="s">
        <v>576</v>
      </c>
      <c r="F81" s="87">
        <v>64634</v>
      </c>
      <c r="G81" s="29">
        <v>15.52</v>
      </c>
      <c r="H81" s="29" t="s">
        <v>312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44595</v>
      </c>
      <c r="B82" s="29">
        <v>539519</v>
      </c>
      <c r="C82" s="28" t="s">
        <v>950</v>
      </c>
      <c r="D82" s="28" t="s">
        <v>938</v>
      </c>
      <c r="E82" s="28" t="s">
        <v>577</v>
      </c>
      <c r="F82" s="87">
        <v>64634</v>
      </c>
      <c r="G82" s="29">
        <v>15.59</v>
      </c>
      <c r="H82" s="29" t="s">
        <v>312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44595</v>
      </c>
      <c r="B83" s="29">
        <v>539519</v>
      </c>
      <c r="C83" s="28" t="s">
        <v>950</v>
      </c>
      <c r="D83" s="28" t="s">
        <v>951</v>
      </c>
      <c r="E83" s="28" t="s">
        <v>576</v>
      </c>
      <c r="F83" s="87">
        <v>1500</v>
      </c>
      <c r="G83" s="29">
        <v>16.05</v>
      </c>
      <c r="H83" s="29" t="s">
        <v>312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44595</v>
      </c>
      <c r="B84" s="29">
        <v>539519</v>
      </c>
      <c r="C84" s="28" t="s">
        <v>950</v>
      </c>
      <c r="D84" s="28" t="s">
        <v>951</v>
      </c>
      <c r="E84" s="28" t="s">
        <v>577</v>
      </c>
      <c r="F84" s="87">
        <v>49000</v>
      </c>
      <c r="G84" s="29">
        <v>15.35</v>
      </c>
      <c r="H84" s="29" t="s">
        <v>312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44595</v>
      </c>
      <c r="B85" s="29">
        <v>539519</v>
      </c>
      <c r="C85" s="28" t="s">
        <v>950</v>
      </c>
      <c r="D85" s="28" t="s">
        <v>952</v>
      </c>
      <c r="E85" s="28" t="s">
        <v>576</v>
      </c>
      <c r="F85" s="87">
        <v>37989</v>
      </c>
      <c r="G85" s="29">
        <v>16.100000000000001</v>
      </c>
      <c r="H85" s="29" t="s">
        <v>312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44595</v>
      </c>
      <c r="B86" s="29">
        <v>539519</v>
      </c>
      <c r="C86" s="28" t="s">
        <v>950</v>
      </c>
      <c r="D86" s="28" t="s">
        <v>1037</v>
      </c>
      <c r="E86" s="28" t="s">
        <v>576</v>
      </c>
      <c r="F86" s="87">
        <v>61452</v>
      </c>
      <c r="G86" s="29">
        <v>15.65</v>
      </c>
      <c r="H86" s="29" t="s">
        <v>312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44595</v>
      </c>
      <c r="B87" s="29">
        <v>539519</v>
      </c>
      <c r="C87" s="28" t="s">
        <v>950</v>
      </c>
      <c r="D87" s="28" t="s">
        <v>1038</v>
      </c>
      <c r="E87" s="28" t="s">
        <v>577</v>
      </c>
      <c r="F87" s="87">
        <v>34800</v>
      </c>
      <c r="G87" s="29">
        <v>16.05</v>
      </c>
      <c r="H87" s="29" t="s">
        <v>312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44595</v>
      </c>
      <c r="B88" s="29">
        <v>526622</v>
      </c>
      <c r="C88" s="28" t="s">
        <v>1039</v>
      </c>
      <c r="D88" s="28" t="s">
        <v>854</v>
      </c>
      <c r="E88" s="28" t="s">
        <v>576</v>
      </c>
      <c r="F88" s="87">
        <v>5000000</v>
      </c>
      <c r="G88" s="29">
        <v>1.89</v>
      </c>
      <c r="H88" s="29" t="s">
        <v>312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44595</v>
      </c>
      <c r="B89" s="29">
        <v>526622</v>
      </c>
      <c r="C89" s="28" t="s">
        <v>1039</v>
      </c>
      <c r="D89" s="28" t="s">
        <v>939</v>
      </c>
      <c r="E89" s="28" t="s">
        <v>576</v>
      </c>
      <c r="F89" s="87">
        <v>2500000</v>
      </c>
      <c r="G89" s="29">
        <v>1.89</v>
      </c>
      <c r="H89" s="29" t="s">
        <v>312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44595</v>
      </c>
      <c r="B90" s="29">
        <v>526622</v>
      </c>
      <c r="C90" s="28" t="s">
        <v>1039</v>
      </c>
      <c r="D90" s="28" t="s">
        <v>861</v>
      </c>
      <c r="E90" s="28" t="s">
        <v>576</v>
      </c>
      <c r="F90" s="87">
        <v>10670325</v>
      </c>
      <c r="G90" s="29">
        <v>1.89</v>
      </c>
      <c r="H90" s="29" t="s">
        <v>312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44595</v>
      </c>
      <c r="B91" s="29">
        <v>526622</v>
      </c>
      <c r="C91" s="28" t="s">
        <v>1039</v>
      </c>
      <c r="D91" s="28" t="s">
        <v>873</v>
      </c>
      <c r="E91" s="28" t="s">
        <v>576</v>
      </c>
      <c r="F91" s="87">
        <v>1815000</v>
      </c>
      <c r="G91" s="29">
        <v>1.92</v>
      </c>
      <c r="H91" s="29" t="s">
        <v>312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44595</v>
      </c>
      <c r="B92" s="29">
        <v>526622</v>
      </c>
      <c r="C92" s="28" t="s">
        <v>1039</v>
      </c>
      <c r="D92" s="28" t="s">
        <v>873</v>
      </c>
      <c r="E92" s="28" t="s">
        <v>577</v>
      </c>
      <c r="F92" s="87">
        <v>45000</v>
      </c>
      <c r="G92" s="29">
        <v>2.0699999999999998</v>
      </c>
      <c r="H92" s="29" t="s">
        <v>312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44595</v>
      </c>
      <c r="B93" s="29">
        <v>531456</v>
      </c>
      <c r="C93" s="28" t="s">
        <v>953</v>
      </c>
      <c r="D93" s="28" t="s">
        <v>854</v>
      </c>
      <c r="E93" s="28" t="s">
        <v>577</v>
      </c>
      <c r="F93" s="87">
        <v>266095</v>
      </c>
      <c r="G93" s="29">
        <v>4.05</v>
      </c>
      <c r="H93" s="29" t="s">
        <v>312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44595</v>
      </c>
      <c r="B94" s="29">
        <v>539767</v>
      </c>
      <c r="C94" s="28" t="s">
        <v>1040</v>
      </c>
      <c r="D94" s="28" t="s">
        <v>1041</v>
      </c>
      <c r="E94" s="28" t="s">
        <v>576</v>
      </c>
      <c r="F94" s="87">
        <v>129035</v>
      </c>
      <c r="G94" s="29">
        <v>13.34</v>
      </c>
      <c r="H94" s="29" t="s">
        <v>312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44595</v>
      </c>
      <c r="B95" s="29">
        <v>539767</v>
      </c>
      <c r="C95" s="28" t="s">
        <v>1040</v>
      </c>
      <c r="D95" s="28" t="s">
        <v>1042</v>
      </c>
      <c r="E95" s="28" t="s">
        <v>577</v>
      </c>
      <c r="F95" s="87">
        <v>115060</v>
      </c>
      <c r="G95" s="29">
        <v>13.33</v>
      </c>
      <c r="H95" s="29" t="s">
        <v>312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44595</v>
      </c>
      <c r="B96" s="29">
        <v>540243</v>
      </c>
      <c r="C96" s="28" t="s">
        <v>1043</v>
      </c>
      <c r="D96" s="28" t="s">
        <v>1044</v>
      </c>
      <c r="E96" s="28" t="s">
        <v>577</v>
      </c>
      <c r="F96" s="87">
        <v>16123</v>
      </c>
      <c r="G96" s="29">
        <v>28.68</v>
      </c>
      <c r="H96" s="29" t="s">
        <v>312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44595</v>
      </c>
      <c r="B97" s="29">
        <v>540386</v>
      </c>
      <c r="C97" s="28" t="s">
        <v>954</v>
      </c>
      <c r="D97" s="28" t="s">
        <v>956</v>
      </c>
      <c r="E97" s="28" t="s">
        <v>577</v>
      </c>
      <c r="F97" s="87">
        <v>102657</v>
      </c>
      <c r="G97" s="29">
        <v>30.52</v>
      </c>
      <c r="H97" s="29" t="s">
        <v>312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44595</v>
      </c>
      <c r="B98" s="29">
        <v>540386</v>
      </c>
      <c r="C98" s="28" t="s">
        <v>954</v>
      </c>
      <c r="D98" s="28" t="s">
        <v>955</v>
      </c>
      <c r="E98" s="28" t="s">
        <v>576</v>
      </c>
      <c r="F98" s="87">
        <v>106773</v>
      </c>
      <c r="G98" s="29">
        <v>30.64</v>
      </c>
      <c r="H98" s="29" t="s">
        <v>312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44595</v>
      </c>
      <c r="B99" s="29">
        <v>540386</v>
      </c>
      <c r="C99" s="28" t="s">
        <v>954</v>
      </c>
      <c r="D99" s="28" t="s">
        <v>955</v>
      </c>
      <c r="E99" s="28" t="s">
        <v>577</v>
      </c>
      <c r="F99" s="87">
        <v>106773</v>
      </c>
      <c r="G99" s="29">
        <v>31.04</v>
      </c>
      <c r="H99" s="29" t="s">
        <v>312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44595</v>
      </c>
      <c r="B100" s="29">
        <v>540386</v>
      </c>
      <c r="C100" s="28" t="s">
        <v>954</v>
      </c>
      <c r="D100" s="28" t="s">
        <v>882</v>
      </c>
      <c r="E100" s="28" t="s">
        <v>576</v>
      </c>
      <c r="F100" s="87">
        <v>48287</v>
      </c>
      <c r="G100" s="29">
        <v>30.61</v>
      </c>
      <c r="H100" s="29" t="s">
        <v>312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44595</v>
      </c>
      <c r="B101" s="29">
        <v>540386</v>
      </c>
      <c r="C101" s="28" t="s">
        <v>954</v>
      </c>
      <c r="D101" s="28" t="s">
        <v>882</v>
      </c>
      <c r="E101" s="28" t="s">
        <v>577</v>
      </c>
      <c r="F101" s="87">
        <v>48287</v>
      </c>
      <c r="G101" s="29">
        <v>30.86</v>
      </c>
      <c r="H101" s="29" t="s">
        <v>312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44595</v>
      </c>
      <c r="B102" s="29">
        <v>540386</v>
      </c>
      <c r="C102" s="28" t="s">
        <v>954</v>
      </c>
      <c r="D102" s="28" t="s">
        <v>1045</v>
      </c>
      <c r="E102" s="28" t="s">
        <v>576</v>
      </c>
      <c r="F102" s="87">
        <v>48000</v>
      </c>
      <c r="G102" s="29">
        <v>30.26</v>
      </c>
      <c r="H102" s="29" t="s">
        <v>312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44595</v>
      </c>
      <c r="B103" s="29">
        <v>540386</v>
      </c>
      <c r="C103" s="28" t="s">
        <v>954</v>
      </c>
      <c r="D103" s="28" t="s">
        <v>1045</v>
      </c>
      <c r="E103" s="28" t="s">
        <v>577</v>
      </c>
      <c r="F103" s="87">
        <v>48000</v>
      </c>
      <c r="G103" s="29">
        <v>30.27</v>
      </c>
      <c r="H103" s="29" t="s">
        <v>312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44595</v>
      </c>
      <c r="B104" s="29">
        <v>540386</v>
      </c>
      <c r="C104" s="28" t="s">
        <v>954</v>
      </c>
      <c r="D104" s="28" t="s">
        <v>1046</v>
      </c>
      <c r="E104" s="28" t="s">
        <v>576</v>
      </c>
      <c r="F104" s="87">
        <v>48000</v>
      </c>
      <c r="G104" s="29">
        <v>30.27</v>
      </c>
      <c r="H104" s="29" t="s">
        <v>312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44595</v>
      </c>
      <c r="B105" s="29">
        <v>540386</v>
      </c>
      <c r="C105" s="28" t="s">
        <v>954</v>
      </c>
      <c r="D105" s="28" t="s">
        <v>1046</v>
      </c>
      <c r="E105" s="28" t="s">
        <v>577</v>
      </c>
      <c r="F105" s="87">
        <v>48000</v>
      </c>
      <c r="G105" s="29">
        <v>30.26</v>
      </c>
      <c r="H105" s="29" t="s">
        <v>312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44595</v>
      </c>
      <c r="B106" s="29">
        <v>540386</v>
      </c>
      <c r="C106" s="28" t="s">
        <v>954</v>
      </c>
      <c r="D106" s="28" t="s">
        <v>1047</v>
      </c>
      <c r="E106" s="28" t="s">
        <v>576</v>
      </c>
      <c r="F106" s="87">
        <v>48000</v>
      </c>
      <c r="G106" s="29">
        <v>30.27</v>
      </c>
      <c r="H106" s="29" t="s">
        <v>312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44595</v>
      </c>
      <c r="B107" s="29">
        <v>540386</v>
      </c>
      <c r="C107" s="28" t="s">
        <v>954</v>
      </c>
      <c r="D107" s="28" t="s">
        <v>1047</v>
      </c>
      <c r="E107" s="28" t="s">
        <v>577</v>
      </c>
      <c r="F107" s="87">
        <v>48000</v>
      </c>
      <c r="G107" s="29">
        <v>30.27</v>
      </c>
      <c r="H107" s="29" t="s">
        <v>312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44595</v>
      </c>
      <c r="B108" s="29">
        <v>540198</v>
      </c>
      <c r="C108" s="28" t="s">
        <v>1048</v>
      </c>
      <c r="D108" s="28" t="s">
        <v>1049</v>
      </c>
      <c r="E108" s="28" t="s">
        <v>577</v>
      </c>
      <c r="F108" s="87">
        <v>27479</v>
      </c>
      <c r="G108" s="29">
        <v>51.88</v>
      </c>
      <c r="H108" s="29" t="s">
        <v>312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44595</v>
      </c>
      <c r="B109" s="29">
        <v>538860</v>
      </c>
      <c r="C109" s="28" t="s">
        <v>1050</v>
      </c>
      <c r="D109" s="28" t="s">
        <v>963</v>
      </c>
      <c r="E109" s="28" t="s">
        <v>576</v>
      </c>
      <c r="F109" s="87">
        <v>580000</v>
      </c>
      <c r="G109" s="29">
        <v>3.3</v>
      </c>
      <c r="H109" s="29" t="s">
        <v>312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44595</v>
      </c>
      <c r="B110" s="29">
        <v>538860</v>
      </c>
      <c r="C110" s="28" t="s">
        <v>1050</v>
      </c>
      <c r="D110" s="28" t="s">
        <v>854</v>
      </c>
      <c r="E110" s="28" t="s">
        <v>576</v>
      </c>
      <c r="F110" s="87">
        <v>2000000</v>
      </c>
      <c r="G110" s="29">
        <v>3.28</v>
      </c>
      <c r="H110" s="29" t="s">
        <v>312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44595</v>
      </c>
      <c r="B111" s="29">
        <v>531552</v>
      </c>
      <c r="C111" s="28" t="s">
        <v>957</v>
      </c>
      <c r="D111" s="28" t="s">
        <v>854</v>
      </c>
      <c r="E111" s="28" t="s">
        <v>577</v>
      </c>
      <c r="F111" s="87">
        <v>62756</v>
      </c>
      <c r="G111" s="29">
        <v>21.8</v>
      </c>
      <c r="H111" s="29" t="s">
        <v>312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44595</v>
      </c>
      <c r="B112" s="29">
        <v>541601</v>
      </c>
      <c r="C112" s="28" t="s">
        <v>1051</v>
      </c>
      <c r="D112" s="28" t="s">
        <v>1052</v>
      </c>
      <c r="E112" s="28" t="s">
        <v>576</v>
      </c>
      <c r="F112" s="87">
        <v>180900</v>
      </c>
      <c r="G112" s="29">
        <v>38.65</v>
      </c>
      <c r="H112" s="29" t="s">
        <v>312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44595</v>
      </c>
      <c r="B113" s="29">
        <v>541601</v>
      </c>
      <c r="C113" s="28" t="s">
        <v>1051</v>
      </c>
      <c r="D113" s="28" t="s">
        <v>1053</v>
      </c>
      <c r="E113" s="28" t="s">
        <v>576</v>
      </c>
      <c r="F113" s="87">
        <v>256500</v>
      </c>
      <c r="G113" s="29">
        <v>38.65</v>
      </c>
      <c r="H113" s="29" t="s">
        <v>312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44595</v>
      </c>
      <c r="B114" s="29">
        <v>541601</v>
      </c>
      <c r="C114" s="28" t="s">
        <v>1051</v>
      </c>
      <c r="D114" s="28" t="s">
        <v>1054</v>
      </c>
      <c r="E114" s="28" t="s">
        <v>576</v>
      </c>
      <c r="F114" s="87">
        <v>337500</v>
      </c>
      <c r="G114" s="29">
        <v>38.65</v>
      </c>
      <c r="H114" s="29" t="s">
        <v>312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44595</v>
      </c>
      <c r="B115" s="29">
        <v>541601</v>
      </c>
      <c r="C115" s="28" t="s">
        <v>1051</v>
      </c>
      <c r="D115" s="28" t="s">
        <v>1055</v>
      </c>
      <c r="E115" s="28" t="s">
        <v>576</v>
      </c>
      <c r="F115" s="87">
        <v>418500</v>
      </c>
      <c r="G115" s="29">
        <v>38.65</v>
      </c>
      <c r="H115" s="29" t="s">
        <v>312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44595</v>
      </c>
      <c r="B116" s="29">
        <v>541601</v>
      </c>
      <c r="C116" s="28" t="s">
        <v>1051</v>
      </c>
      <c r="D116" s="28" t="s">
        <v>1056</v>
      </c>
      <c r="E116" s="28" t="s">
        <v>577</v>
      </c>
      <c r="F116" s="87">
        <v>2160000</v>
      </c>
      <c r="G116" s="29">
        <v>38.65</v>
      </c>
      <c r="H116" s="29" t="s">
        <v>312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44595</v>
      </c>
      <c r="B117" s="29">
        <v>541601</v>
      </c>
      <c r="C117" s="28" t="s">
        <v>1051</v>
      </c>
      <c r="D117" s="28" t="s">
        <v>1057</v>
      </c>
      <c r="E117" s="28" t="s">
        <v>576</v>
      </c>
      <c r="F117" s="87">
        <v>54000</v>
      </c>
      <c r="G117" s="29">
        <v>38.65</v>
      </c>
      <c r="H117" s="29" t="s">
        <v>312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44595</v>
      </c>
      <c r="B118" s="29">
        <v>541601</v>
      </c>
      <c r="C118" s="28" t="s">
        <v>1051</v>
      </c>
      <c r="D118" s="28" t="s">
        <v>1058</v>
      </c>
      <c r="E118" s="28" t="s">
        <v>576</v>
      </c>
      <c r="F118" s="87">
        <v>110700</v>
      </c>
      <c r="G118" s="29">
        <v>38.65</v>
      </c>
      <c r="H118" s="29" t="s">
        <v>312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44595</v>
      </c>
      <c r="B119" s="29">
        <v>541601</v>
      </c>
      <c r="C119" s="28" t="s">
        <v>1051</v>
      </c>
      <c r="D119" s="28" t="s">
        <v>882</v>
      </c>
      <c r="E119" s="28" t="s">
        <v>576</v>
      </c>
      <c r="F119" s="87">
        <v>199800</v>
      </c>
      <c r="G119" s="29">
        <v>38.65</v>
      </c>
      <c r="H119" s="29" t="s">
        <v>312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44595</v>
      </c>
      <c r="B120" s="29">
        <v>541601</v>
      </c>
      <c r="C120" s="28" t="s">
        <v>1051</v>
      </c>
      <c r="D120" s="28" t="s">
        <v>1059</v>
      </c>
      <c r="E120" s="28" t="s">
        <v>576</v>
      </c>
      <c r="F120" s="87">
        <v>54000</v>
      </c>
      <c r="G120" s="29">
        <v>38.65</v>
      </c>
      <c r="H120" s="29" t="s">
        <v>312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44595</v>
      </c>
      <c r="B121" s="29">
        <v>541601</v>
      </c>
      <c r="C121" s="28" t="s">
        <v>1051</v>
      </c>
      <c r="D121" s="28" t="s">
        <v>1060</v>
      </c>
      <c r="E121" s="28" t="s">
        <v>576</v>
      </c>
      <c r="F121" s="87">
        <v>159300</v>
      </c>
      <c r="G121" s="29">
        <v>38.65</v>
      </c>
      <c r="H121" s="29" t="s">
        <v>312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44595</v>
      </c>
      <c r="B122" s="29">
        <v>541945</v>
      </c>
      <c r="C122" s="28" t="s">
        <v>1061</v>
      </c>
      <c r="D122" s="28" t="s">
        <v>1062</v>
      </c>
      <c r="E122" s="28" t="s">
        <v>577</v>
      </c>
      <c r="F122" s="87">
        <v>330000</v>
      </c>
      <c r="G122" s="29">
        <v>6.96</v>
      </c>
      <c r="H122" s="29" t="s">
        <v>312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44595</v>
      </c>
      <c r="B123" s="29">
        <v>541945</v>
      </c>
      <c r="C123" s="28" t="s">
        <v>1061</v>
      </c>
      <c r="D123" s="28" t="s">
        <v>1063</v>
      </c>
      <c r="E123" s="28" t="s">
        <v>577</v>
      </c>
      <c r="F123" s="87">
        <v>60000</v>
      </c>
      <c r="G123" s="29">
        <v>6.96</v>
      </c>
      <c r="H123" s="29" t="s">
        <v>312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44595</v>
      </c>
      <c r="B124" s="29">
        <v>541945</v>
      </c>
      <c r="C124" s="28" t="s">
        <v>1061</v>
      </c>
      <c r="D124" s="28" t="s">
        <v>1064</v>
      </c>
      <c r="E124" s="28" t="s">
        <v>577</v>
      </c>
      <c r="F124" s="87">
        <v>60000</v>
      </c>
      <c r="G124" s="29">
        <v>6.96</v>
      </c>
      <c r="H124" s="29" t="s">
        <v>312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44595</v>
      </c>
      <c r="B125" s="29">
        <v>541945</v>
      </c>
      <c r="C125" s="28" t="s">
        <v>1061</v>
      </c>
      <c r="D125" s="28" t="s">
        <v>1065</v>
      </c>
      <c r="E125" s="28" t="s">
        <v>577</v>
      </c>
      <c r="F125" s="87">
        <v>54000</v>
      </c>
      <c r="G125" s="29">
        <v>6.96</v>
      </c>
      <c r="H125" s="29" t="s">
        <v>312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44595</v>
      </c>
      <c r="B126" s="29">
        <v>541945</v>
      </c>
      <c r="C126" s="28" t="s">
        <v>1061</v>
      </c>
      <c r="D126" s="28" t="s">
        <v>1066</v>
      </c>
      <c r="E126" s="28" t="s">
        <v>577</v>
      </c>
      <c r="F126" s="87">
        <v>66000</v>
      </c>
      <c r="G126" s="29">
        <v>6.96</v>
      </c>
      <c r="H126" s="29" t="s">
        <v>312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44595</v>
      </c>
      <c r="B127" s="29">
        <v>541945</v>
      </c>
      <c r="C127" s="28" t="s">
        <v>1061</v>
      </c>
      <c r="D127" s="28" t="s">
        <v>1067</v>
      </c>
      <c r="E127" s="28" t="s">
        <v>577</v>
      </c>
      <c r="F127" s="87">
        <v>60000</v>
      </c>
      <c r="G127" s="29">
        <v>6.96</v>
      </c>
      <c r="H127" s="29" t="s">
        <v>312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44595</v>
      </c>
      <c r="B128" s="29">
        <v>541945</v>
      </c>
      <c r="C128" s="28" t="s">
        <v>1061</v>
      </c>
      <c r="D128" s="28" t="s">
        <v>1068</v>
      </c>
      <c r="E128" s="28" t="s">
        <v>577</v>
      </c>
      <c r="F128" s="87">
        <v>60000</v>
      </c>
      <c r="G128" s="29">
        <v>6.96</v>
      </c>
      <c r="H128" s="29" t="s">
        <v>312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44595</v>
      </c>
      <c r="B129" s="29">
        <v>541945</v>
      </c>
      <c r="C129" s="28" t="s">
        <v>1061</v>
      </c>
      <c r="D129" s="28" t="s">
        <v>1069</v>
      </c>
      <c r="E129" s="28" t="s">
        <v>577</v>
      </c>
      <c r="F129" s="87">
        <v>66000</v>
      </c>
      <c r="G129" s="29">
        <v>6.96</v>
      </c>
      <c r="H129" s="29" t="s">
        <v>312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44595</v>
      </c>
      <c r="B130" s="29">
        <v>541945</v>
      </c>
      <c r="C130" s="28" t="s">
        <v>1061</v>
      </c>
      <c r="D130" s="28" t="s">
        <v>1070</v>
      </c>
      <c r="E130" s="28" t="s">
        <v>576</v>
      </c>
      <c r="F130" s="87">
        <v>600000</v>
      </c>
      <c r="G130" s="29">
        <v>6.96</v>
      </c>
      <c r="H130" s="29" t="s">
        <v>312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44595</v>
      </c>
      <c r="B131" s="29">
        <v>541945</v>
      </c>
      <c r="C131" s="28" t="s">
        <v>1061</v>
      </c>
      <c r="D131" s="28" t="s">
        <v>1071</v>
      </c>
      <c r="E131" s="28" t="s">
        <v>576</v>
      </c>
      <c r="F131" s="87">
        <v>162000</v>
      </c>
      <c r="G131" s="29">
        <v>6.96</v>
      </c>
      <c r="H131" s="29" t="s">
        <v>312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44595</v>
      </c>
      <c r="B132" s="29">
        <v>541945</v>
      </c>
      <c r="C132" s="28" t="s">
        <v>1061</v>
      </c>
      <c r="D132" s="28" t="s">
        <v>1072</v>
      </c>
      <c r="E132" s="28" t="s">
        <v>576</v>
      </c>
      <c r="F132" s="87">
        <v>162000</v>
      </c>
      <c r="G132" s="29">
        <v>6.96</v>
      </c>
      <c r="H132" s="29" t="s">
        <v>312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44595</v>
      </c>
      <c r="B133" s="29">
        <v>541634</v>
      </c>
      <c r="C133" s="28" t="s">
        <v>1073</v>
      </c>
      <c r="D133" s="28" t="s">
        <v>1074</v>
      </c>
      <c r="E133" s="28" t="s">
        <v>577</v>
      </c>
      <c r="F133" s="87">
        <v>100000</v>
      </c>
      <c r="G133" s="29">
        <v>44.6</v>
      </c>
      <c r="H133" s="29" t="s">
        <v>312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44595</v>
      </c>
      <c r="B134" s="29">
        <v>531869</v>
      </c>
      <c r="C134" s="28" t="s">
        <v>1075</v>
      </c>
      <c r="D134" s="28" t="s">
        <v>854</v>
      </c>
      <c r="E134" s="28" t="s">
        <v>576</v>
      </c>
      <c r="F134" s="87">
        <v>334661</v>
      </c>
      <c r="G134" s="29">
        <v>33.15</v>
      </c>
      <c r="H134" s="29" t="s">
        <v>312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44595</v>
      </c>
      <c r="B135" s="29">
        <v>539526</v>
      </c>
      <c r="C135" s="28" t="s">
        <v>1076</v>
      </c>
      <c r="D135" s="28" t="s">
        <v>939</v>
      </c>
      <c r="E135" s="28" t="s">
        <v>576</v>
      </c>
      <c r="F135" s="87">
        <v>1000000</v>
      </c>
      <c r="G135" s="29">
        <v>2.44</v>
      </c>
      <c r="H135" s="29" t="s">
        <v>312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44595</v>
      </c>
      <c r="B136" s="29">
        <v>539526</v>
      </c>
      <c r="C136" s="28" t="s">
        <v>1076</v>
      </c>
      <c r="D136" s="28" t="s">
        <v>861</v>
      </c>
      <c r="E136" s="28" t="s">
        <v>576</v>
      </c>
      <c r="F136" s="87">
        <v>2000000</v>
      </c>
      <c r="G136" s="29">
        <v>2.44</v>
      </c>
      <c r="H136" s="29" t="s">
        <v>312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44595</v>
      </c>
      <c r="B137" s="29">
        <v>542753</v>
      </c>
      <c r="C137" s="28" t="s">
        <v>1077</v>
      </c>
      <c r="D137" s="28" t="s">
        <v>1078</v>
      </c>
      <c r="E137" s="28" t="s">
        <v>576</v>
      </c>
      <c r="F137" s="87">
        <v>905979</v>
      </c>
      <c r="G137" s="29">
        <v>18.59</v>
      </c>
      <c r="H137" s="29" t="s">
        <v>312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44595</v>
      </c>
      <c r="B138" s="29">
        <v>542753</v>
      </c>
      <c r="C138" s="28" t="s">
        <v>1077</v>
      </c>
      <c r="D138" s="28" t="s">
        <v>1078</v>
      </c>
      <c r="E138" s="28" t="s">
        <v>577</v>
      </c>
      <c r="F138" s="87">
        <v>2226161</v>
      </c>
      <c r="G138" s="29">
        <v>18.48</v>
      </c>
      <c r="H138" s="29" t="s">
        <v>312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44595</v>
      </c>
      <c r="B139" s="29">
        <v>538875</v>
      </c>
      <c r="C139" s="28" t="s">
        <v>901</v>
      </c>
      <c r="D139" s="28" t="s">
        <v>1079</v>
      </c>
      <c r="E139" s="28" t="s">
        <v>576</v>
      </c>
      <c r="F139" s="87">
        <v>50000</v>
      </c>
      <c r="G139" s="29">
        <v>16</v>
      </c>
      <c r="H139" s="29" t="s">
        <v>312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44595</v>
      </c>
      <c r="B140" s="29">
        <v>538875</v>
      </c>
      <c r="C140" s="28" t="s">
        <v>901</v>
      </c>
      <c r="D140" s="28" t="s">
        <v>1080</v>
      </c>
      <c r="E140" s="28" t="s">
        <v>576</v>
      </c>
      <c r="F140" s="87">
        <v>50000</v>
      </c>
      <c r="G140" s="29">
        <v>16</v>
      </c>
      <c r="H140" s="29" t="s">
        <v>312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44595</v>
      </c>
      <c r="B141" s="29">
        <v>538875</v>
      </c>
      <c r="C141" s="28" t="s">
        <v>901</v>
      </c>
      <c r="D141" s="28" t="s">
        <v>902</v>
      </c>
      <c r="E141" s="28" t="s">
        <v>577</v>
      </c>
      <c r="F141" s="87">
        <v>79172</v>
      </c>
      <c r="G141" s="29">
        <v>16.010000000000002</v>
      </c>
      <c r="H141" s="29" t="s">
        <v>312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44595</v>
      </c>
      <c r="B142" s="29">
        <v>540786</v>
      </c>
      <c r="C142" s="28" t="s">
        <v>1081</v>
      </c>
      <c r="D142" s="28" t="s">
        <v>854</v>
      </c>
      <c r="E142" s="28" t="s">
        <v>576</v>
      </c>
      <c r="F142" s="87">
        <v>1100000</v>
      </c>
      <c r="G142" s="29">
        <v>24</v>
      </c>
      <c r="H142" s="29" t="s">
        <v>312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44595</v>
      </c>
      <c r="B143" s="29">
        <v>538212</v>
      </c>
      <c r="C143" s="28" t="s">
        <v>1082</v>
      </c>
      <c r="D143" s="28" t="s">
        <v>1083</v>
      </c>
      <c r="E143" s="28" t="s">
        <v>576</v>
      </c>
      <c r="F143" s="87">
        <v>1734121</v>
      </c>
      <c r="G143" s="29">
        <v>4.18</v>
      </c>
      <c r="H143" s="29" t="s">
        <v>312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44595</v>
      </c>
      <c r="B144" s="29">
        <v>538212</v>
      </c>
      <c r="C144" s="28" t="s">
        <v>1082</v>
      </c>
      <c r="D144" s="28" t="s">
        <v>854</v>
      </c>
      <c r="E144" s="28" t="s">
        <v>576</v>
      </c>
      <c r="F144" s="87">
        <v>2979160</v>
      </c>
      <c r="G144" s="29">
        <v>3.8</v>
      </c>
      <c r="H144" s="29" t="s">
        <v>312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44595</v>
      </c>
      <c r="B145" s="29">
        <v>538212</v>
      </c>
      <c r="C145" s="28" t="s">
        <v>1082</v>
      </c>
      <c r="D145" s="28" t="s">
        <v>1083</v>
      </c>
      <c r="E145" s="28" t="s">
        <v>577</v>
      </c>
      <c r="F145" s="87">
        <v>1734103</v>
      </c>
      <c r="G145" s="29">
        <v>4.1500000000000004</v>
      </c>
      <c r="H145" s="29" t="s">
        <v>312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44595</v>
      </c>
      <c r="B146" s="29">
        <v>538212</v>
      </c>
      <c r="C146" s="28" t="s">
        <v>1082</v>
      </c>
      <c r="D146" s="28" t="s">
        <v>854</v>
      </c>
      <c r="E146" s="28" t="s">
        <v>577</v>
      </c>
      <c r="F146" s="87">
        <v>4056323</v>
      </c>
      <c r="G146" s="29">
        <v>4.1100000000000003</v>
      </c>
      <c r="H146" s="29" t="s">
        <v>312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44595</v>
      </c>
      <c r="B147" s="29">
        <v>539584</v>
      </c>
      <c r="C147" s="28" t="s">
        <v>1084</v>
      </c>
      <c r="D147" s="28" t="s">
        <v>861</v>
      </c>
      <c r="E147" s="28" t="s">
        <v>576</v>
      </c>
      <c r="F147" s="87">
        <v>1500000</v>
      </c>
      <c r="G147" s="29">
        <v>0.96</v>
      </c>
      <c r="H147" s="29" t="s">
        <v>312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44595</v>
      </c>
      <c r="B148" s="29">
        <v>539584</v>
      </c>
      <c r="C148" s="28" t="s">
        <v>1084</v>
      </c>
      <c r="D148" s="28" t="s">
        <v>1085</v>
      </c>
      <c r="E148" s="28" t="s">
        <v>577</v>
      </c>
      <c r="F148" s="87">
        <v>730509</v>
      </c>
      <c r="G148" s="29">
        <v>0.96</v>
      </c>
      <c r="H148" s="29" t="s">
        <v>312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44595</v>
      </c>
      <c r="B149" s="29">
        <v>531982</v>
      </c>
      <c r="C149" s="28" t="s">
        <v>1086</v>
      </c>
      <c r="D149" s="28" t="s">
        <v>1087</v>
      </c>
      <c r="E149" s="28" t="s">
        <v>577</v>
      </c>
      <c r="F149" s="87">
        <v>42644</v>
      </c>
      <c r="G149" s="29">
        <v>21.28</v>
      </c>
      <c r="H149" s="29" t="s">
        <v>312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44595</v>
      </c>
      <c r="B150" s="29">
        <v>542025</v>
      </c>
      <c r="C150" s="28" t="s">
        <v>1088</v>
      </c>
      <c r="D150" s="28" t="s">
        <v>1089</v>
      </c>
      <c r="E150" s="28" t="s">
        <v>576</v>
      </c>
      <c r="F150" s="87">
        <v>2256000</v>
      </c>
      <c r="G150" s="29">
        <v>1.42</v>
      </c>
      <c r="H150" s="29" t="s">
        <v>312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44595</v>
      </c>
      <c r="B151" s="29">
        <v>542025</v>
      </c>
      <c r="C151" s="28" t="s">
        <v>1088</v>
      </c>
      <c r="D151" s="28" t="s">
        <v>1090</v>
      </c>
      <c r="E151" s="28" t="s">
        <v>577</v>
      </c>
      <c r="F151" s="87">
        <v>1104000</v>
      </c>
      <c r="G151" s="29">
        <v>1.3</v>
      </c>
      <c r="H151" s="29" t="s">
        <v>312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44595</v>
      </c>
      <c r="B152" s="29">
        <v>542025</v>
      </c>
      <c r="C152" s="28" t="s">
        <v>1088</v>
      </c>
      <c r="D152" s="28" t="s">
        <v>854</v>
      </c>
      <c r="E152" s="28" t="s">
        <v>576</v>
      </c>
      <c r="F152" s="87">
        <v>10128000</v>
      </c>
      <c r="G152" s="29">
        <v>1.3</v>
      </c>
      <c r="H152" s="29" t="s">
        <v>312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44595</v>
      </c>
      <c r="B153" s="29">
        <v>542025</v>
      </c>
      <c r="C153" s="28" t="s">
        <v>1088</v>
      </c>
      <c r="D153" s="28" t="s">
        <v>854</v>
      </c>
      <c r="E153" s="28" t="s">
        <v>577</v>
      </c>
      <c r="F153" s="87">
        <v>9168000</v>
      </c>
      <c r="G153" s="29">
        <v>1.42</v>
      </c>
      <c r="H153" s="29" t="s">
        <v>312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44595</v>
      </c>
      <c r="B154" s="29">
        <v>542025</v>
      </c>
      <c r="C154" s="28" t="s">
        <v>1088</v>
      </c>
      <c r="D154" s="28" t="s">
        <v>1091</v>
      </c>
      <c r="E154" s="28" t="s">
        <v>576</v>
      </c>
      <c r="F154" s="87">
        <v>1104000</v>
      </c>
      <c r="G154" s="29">
        <v>1.42</v>
      </c>
      <c r="H154" s="29" t="s">
        <v>312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44595</v>
      </c>
      <c r="B155" s="29">
        <v>542025</v>
      </c>
      <c r="C155" s="28" t="s">
        <v>1088</v>
      </c>
      <c r="D155" s="28" t="s">
        <v>1091</v>
      </c>
      <c r="E155" s="28" t="s">
        <v>577</v>
      </c>
      <c r="F155" s="87">
        <v>1104000</v>
      </c>
      <c r="G155" s="29">
        <v>1.41</v>
      </c>
      <c r="H155" s="29" t="s">
        <v>312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44595</v>
      </c>
      <c r="B156" s="29">
        <v>542025</v>
      </c>
      <c r="C156" s="28" t="s">
        <v>1088</v>
      </c>
      <c r="D156" s="28" t="s">
        <v>1092</v>
      </c>
      <c r="E156" s="28" t="s">
        <v>576</v>
      </c>
      <c r="F156" s="87">
        <v>864000</v>
      </c>
      <c r="G156" s="29">
        <v>1.4</v>
      </c>
      <c r="H156" s="29" t="s">
        <v>312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>
        <v>44595</v>
      </c>
      <c r="B157" s="29">
        <v>542025</v>
      </c>
      <c r="C157" s="28" t="s">
        <v>1088</v>
      </c>
      <c r="D157" s="28" t="s">
        <v>1092</v>
      </c>
      <c r="E157" s="28" t="s">
        <v>577</v>
      </c>
      <c r="F157" s="87">
        <v>768000</v>
      </c>
      <c r="G157" s="29">
        <v>1.42</v>
      </c>
      <c r="H157" s="29" t="s">
        <v>312</v>
      </c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>
        <v>44595</v>
      </c>
      <c r="B158" s="29">
        <v>541701</v>
      </c>
      <c r="C158" s="28" t="s">
        <v>1093</v>
      </c>
      <c r="D158" s="28" t="s">
        <v>1094</v>
      </c>
      <c r="E158" s="28" t="s">
        <v>576</v>
      </c>
      <c r="F158" s="87">
        <v>58500</v>
      </c>
      <c r="G158" s="29">
        <v>430</v>
      </c>
      <c r="H158" s="29" t="s">
        <v>312</v>
      </c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>
        <v>44595</v>
      </c>
      <c r="B159" s="29">
        <v>541701</v>
      </c>
      <c r="C159" s="28" t="s">
        <v>1093</v>
      </c>
      <c r="D159" s="28" t="s">
        <v>1095</v>
      </c>
      <c r="E159" s="28" t="s">
        <v>577</v>
      </c>
      <c r="F159" s="87">
        <v>58500</v>
      </c>
      <c r="G159" s="29">
        <v>430</v>
      </c>
      <c r="H159" s="29" t="s">
        <v>312</v>
      </c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>
        <v>44595</v>
      </c>
      <c r="B160" s="29">
        <v>534733</v>
      </c>
      <c r="C160" s="28" t="s">
        <v>958</v>
      </c>
      <c r="D160" s="28" t="s">
        <v>1096</v>
      </c>
      <c r="E160" s="28" t="s">
        <v>577</v>
      </c>
      <c r="F160" s="87">
        <v>825283</v>
      </c>
      <c r="G160" s="29">
        <v>4.71</v>
      </c>
      <c r="H160" s="29" t="s">
        <v>312</v>
      </c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>
        <v>44595</v>
      </c>
      <c r="B161" s="29">
        <v>502893</v>
      </c>
      <c r="C161" s="28" t="s">
        <v>1097</v>
      </c>
      <c r="D161" s="28" t="s">
        <v>1098</v>
      </c>
      <c r="E161" s="28" t="s">
        <v>577</v>
      </c>
      <c r="F161" s="87">
        <v>16500</v>
      </c>
      <c r="G161" s="29">
        <v>33.03</v>
      </c>
      <c r="H161" s="29" t="s">
        <v>312</v>
      </c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>
        <v>44595</v>
      </c>
      <c r="B162" s="29">
        <v>502893</v>
      </c>
      <c r="C162" s="28" t="s">
        <v>1097</v>
      </c>
      <c r="D162" s="28" t="s">
        <v>1099</v>
      </c>
      <c r="E162" s="28" t="s">
        <v>576</v>
      </c>
      <c r="F162" s="87">
        <v>10600</v>
      </c>
      <c r="G162" s="29">
        <v>33.049999999999997</v>
      </c>
      <c r="H162" s="29" t="s">
        <v>312</v>
      </c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>
        <v>44595</v>
      </c>
      <c r="B163" s="29">
        <v>540570</v>
      </c>
      <c r="C163" s="28" t="s">
        <v>1100</v>
      </c>
      <c r="D163" s="28" t="s">
        <v>943</v>
      </c>
      <c r="E163" s="28" t="s">
        <v>576</v>
      </c>
      <c r="F163" s="87">
        <v>98900</v>
      </c>
      <c r="G163" s="29">
        <v>102.1</v>
      </c>
      <c r="H163" s="29" t="s">
        <v>312</v>
      </c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>
        <v>44595</v>
      </c>
      <c r="B164" s="29">
        <v>511012</v>
      </c>
      <c r="C164" s="28" t="s">
        <v>1101</v>
      </c>
      <c r="D164" s="28" t="s">
        <v>1102</v>
      </c>
      <c r="E164" s="28" t="s">
        <v>577</v>
      </c>
      <c r="F164" s="87">
        <v>5000000</v>
      </c>
      <c r="G164" s="29">
        <v>1.88</v>
      </c>
      <c r="H164" s="29" t="s">
        <v>312</v>
      </c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>
        <v>44595</v>
      </c>
      <c r="B165" s="29" t="s">
        <v>1103</v>
      </c>
      <c r="C165" s="28" t="s">
        <v>1104</v>
      </c>
      <c r="D165" s="28" t="s">
        <v>1105</v>
      </c>
      <c r="E165" s="28" t="s">
        <v>576</v>
      </c>
      <c r="F165" s="87">
        <v>40007</v>
      </c>
      <c r="G165" s="29">
        <v>2243.12</v>
      </c>
      <c r="H165" s="29" t="s">
        <v>862</v>
      </c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>
        <v>44595</v>
      </c>
      <c r="B166" s="29" t="s">
        <v>959</v>
      </c>
      <c r="C166" s="28" t="s">
        <v>960</v>
      </c>
      <c r="D166" s="28" t="s">
        <v>962</v>
      </c>
      <c r="E166" s="28" t="s">
        <v>576</v>
      </c>
      <c r="F166" s="87">
        <v>115830</v>
      </c>
      <c r="G166" s="29">
        <v>207.71</v>
      </c>
      <c r="H166" s="29" t="s">
        <v>862</v>
      </c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>
        <v>44595</v>
      </c>
      <c r="B167" s="29" t="s">
        <v>1106</v>
      </c>
      <c r="C167" s="28" t="s">
        <v>1107</v>
      </c>
      <c r="D167" s="28" t="s">
        <v>1108</v>
      </c>
      <c r="E167" s="28" t="s">
        <v>576</v>
      </c>
      <c r="F167" s="87">
        <v>1292422</v>
      </c>
      <c r="G167" s="29">
        <v>122.95</v>
      </c>
      <c r="H167" s="29" t="s">
        <v>862</v>
      </c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>
        <v>44595</v>
      </c>
      <c r="B168" s="29" t="s">
        <v>1106</v>
      </c>
      <c r="C168" s="28" t="s">
        <v>1107</v>
      </c>
      <c r="D168" s="28" t="s">
        <v>1109</v>
      </c>
      <c r="E168" s="28" t="s">
        <v>576</v>
      </c>
      <c r="F168" s="87">
        <v>1006297</v>
      </c>
      <c r="G168" s="29">
        <v>122.51</v>
      </c>
      <c r="H168" s="29" t="s">
        <v>862</v>
      </c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>
        <v>44595</v>
      </c>
      <c r="B169" s="29" t="s">
        <v>312</v>
      </c>
      <c r="C169" s="28" t="s">
        <v>1110</v>
      </c>
      <c r="D169" s="28" t="s">
        <v>866</v>
      </c>
      <c r="E169" s="28" t="s">
        <v>576</v>
      </c>
      <c r="F169" s="87">
        <v>235484</v>
      </c>
      <c r="G169" s="29">
        <v>2166.11</v>
      </c>
      <c r="H169" s="29" t="s">
        <v>862</v>
      </c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>
        <v>44595</v>
      </c>
      <c r="B170" s="29" t="s">
        <v>253</v>
      </c>
      <c r="C170" s="28" t="s">
        <v>1111</v>
      </c>
      <c r="D170" s="28" t="s">
        <v>1112</v>
      </c>
      <c r="E170" s="28" t="s">
        <v>576</v>
      </c>
      <c r="F170" s="87">
        <v>10000000</v>
      </c>
      <c r="G170" s="29">
        <v>153</v>
      </c>
      <c r="H170" s="29" t="s">
        <v>862</v>
      </c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>
        <v>44595</v>
      </c>
      <c r="B171" s="29" t="s">
        <v>253</v>
      </c>
      <c r="C171" s="28" t="s">
        <v>1111</v>
      </c>
      <c r="D171" s="28" t="s">
        <v>886</v>
      </c>
      <c r="E171" s="28" t="s">
        <v>576</v>
      </c>
      <c r="F171" s="87">
        <v>4128500</v>
      </c>
      <c r="G171" s="29">
        <v>135.58000000000001</v>
      </c>
      <c r="H171" s="29" t="s">
        <v>862</v>
      </c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>
        <v>44595</v>
      </c>
      <c r="B172" s="29" t="s">
        <v>1113</v>
      </c>
      <c r="C172" s="28" t="s">
        <v>1114</v>
      </c>
      <c r="D172" s="28" t="s">
        <v>922</v>
      </c>
      <c r="E172" s="28" t="s">
        <v>576</v>
      </c>
      <c r="F172" s="87">
        <v>617323</v>
      </c>
      <c r="G172" s="29">
        <v>56.16</v>
      </c>
      <c r="H172" s="29" t="s">
        <v>862</v>
      </c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>
        <v>44595</v>
      </c>
      <c r="B173" s="29" t="s">
        <v>1115</v>
      </c>
      <c r="C173" s="28" t="s">
        <v>1116</v>
      </c>
      <c r="D173" s="28" t="s">
        <v>1108</v>
      </c>
      <c r="E173" s="28" t="s">
        <v>576</v>
      </c>
      <c r="F173" s="87">
        <v>7263738</v>
      </c>
      <c r="G173" s="29">
        <v>64.42</v>
      </c>
      <c r="H173" s="29" t="s">
        <v>862</v>
      </c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>
        <v>44595</v>
      </c>
      <c r="B174" s="29" t="s">
        <v>1115</v>
      </c>
      <c r="C174" s="28" t="s">
        <v>1116</v>
      </c>
      <c r="D174" s="28" t="s">
        <v>1117</v>
      </c>
      <c r="E174" s="28" t="s">
        <v>576</v>
      </c>
      <c r="F174" s="87">
        <v>4284945</v>
      </c>
      <c r="G174" s="29">
        <v>64.489999999999995</v>
      </c>
      <c r="H174" s="29" t="s">
        <v>862</v>
      </c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>
        <v>44595</v>
      </c>
      <c r="B175" s="29" t="s">
        <v>1115</v>
      </c>
      <c r="C175" s="28" t="s">
        <v>1116</v>
      </c>
      <c r="D175" s="28" t="s">
        <v>866</v>
      </c>
      <c r="E175" s="28" t="s">
        <v>576</v>
      </c>
      <c r="F175" s="87">
        <v>2146306</v>
      </c>
      <c r="G175" s="29">
        <v>64.87</v>
      </c>
      <c r="H175" s="29" t="s">
        <v>862</v>
      </c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>
        <v>44595</v>
      </c>
      <c r="B176" s="29" t="s">
        <v>1115</v>
      </c>
      <c r="C176" s="28" t="s">
        <v>1116</v>
      </c>
      <c r="D176" s="28" t="s">
        <v>1118</v>
      </c>
      <c r="E176" s="28" t="s">
        <v>576</v>
      </c>
      <c r="F176" s="87">
        <v>2590092</v>
      </c>
      <c r="G176" s="29">
        <v>64.31</v>
      </c>
      <c r="H176" s="29" t="s">
        <v>862</v>
      </c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>
        <v>44595</v>
      </c>
      <c r="B177" s="29" t="s">
        <v>1115</v>
      </c>
      <c r="C177" s="28" t="s">
        <v>1116</v>
      </c>
      <c r="D177" s="28" t="s">
        <v>1109</v>
      </c>
      <c r="E177" s="28" t="s">
        <v>576</v>
      </c>
      <c r="F177" s="87">
        <v>3652798</v>
      </c>
      <c r="G177" s="29">
        <v>64.23</v>
      </c>
      <c r="H177" s="29" t="s">
        <v>862</v>
      </c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>
        <v>44595</v>
      </c>
      <c r="B178" s="29" t="s">
        <v>945</v>
      </c>
      <c r="C178" s="28" t="s">
        <v>964</v>
      </c>
      <c r="D178" s="28" t="s">
        <v>854</v>
      </c>
      <c r="E178" s="28" t="s">
        <v>576</v>
      </c>
      <c r="F178" s="87">
        <v>14028030</v>
      </c>
      <c r="G178" s="29">
        <v>4.1500000000000004</v>
      </c>
      <c r="H178" s="29" t="s">
        <v>862</v>
      </c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>
        <v>44595</v>
      </c>
      <c r="B179" s="29" t="s">
        <v>945</v>
      </c>
      <c r="C179" s="28" t="s">
        <v>964</v>
      </c>
      <c r="D179" s="28" t="s">
        <v>899</v>
      </c>
      <c r="E179" s="28" t="s">
        <v>576</v>
      </c>
      <c r="F179" s="87">
        <v>402866</v>
      </c>
      <c r="G179" s="29">
        <v>4.25</v>
      </c>
      <c r="H179" s="29" t="s">
        <v>862</v>
      </c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>
        <v>44595</v>
      </c>
      <c r="B180" s="29" t="s">
        <v>945</v>
      </c>
      <c r="C180" s="28" t="s">
        <v>964</v>
      </c>
      <c r="D180" s="28" t="s">
        <v>921</v>
      </c>
      <c r="E180" s="28" t="s">
        <v>576</v>
      </c>
      <c r="F180" s="87">
        <v>14444499</v>
      </c>
      <c r="G180" s="29">
        <v>4.26</v>
      </c>
      <c r="H180" s="29" t="s">
        <v>862</v>
      </c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>
        <v>44595</v>
      </c>
      <c r="B181" s="29" t="s">
        <v>945</v>
      </c>
      <c r="C181" s="28" t="s">
        <v>964</v>
      </c>
      <c r="D181" s="28" t="s">
        <v>1026</v>
      </c>
      <c r="E181" s="28" t="s">
        <v>576</v>
      </c>
      <c r="F181" s="87">
        <v>725000</v>
      </c>
      <c r="G181" s="29">
        <v>4.17</v>
      </c>
      <c r="H181" s="29" t="s">
        <v>862</v>
      </c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>
        <v>44595</v>
      </c>
      <c r="B182" s="29" t="s">
        <v>945</v>
      </c>
      <c r="C182" s="28" t="s">
        <v>964</v>
      </c>
      <c r="D182" s="28" t="s">
        <v>886</v>
      </c>
      <c r="E182" s="28" t="s">
        <v>576</v>
      </c>
      <c r="F182" s="87">
        <v>10000140</v>
      </c>
      <c r="G182" s="29">
        <v>4.1500000000000004</v>
      </c>
      <c r="H182" s="29" t="s">
        <v>862</v>
      </c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>
        <v>44595</v>
      </c>
      <c r="B183" s="29" t="s">
        <v>945</v>
      </c>
      <c r="C183" s="28" t="s">
        <v>964</v>
      </c>
      <c r="D183" s="28" t="s">
        <v>1119</v>
      </c>
      <c r="E183" s="28" t="s">
        <v>576</v>
      </c>
      <c r="F183" s="87">
        <v>6932551</v>
      </c>
      <c r="G183" s="29">
        <v>4.2699999999999996</v>
      </c>
      <c r="H183" s="29" t="s">
        <v>862</v>
      </c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>
        <v>44595</v>
      </c>
      <c r="B184" s="29" t="s">
        <v>945</v>
      </c>
      <c r="C184" s="28" t="s">
        <v>964</v>
      </c>
      <c r="D184" s="28" t="s">
        <v>1016</v>
      </c>
      <c r="E184" s="28" t="s">
        <v>576</v>
      </c>
      <c r="F184" s="87">
        <v>4850000</v>
      </c>
      <c r="G184" s="29">
        <v>4.25</v>
      </c>
      <c r="H184" s="29" t="s">
        <v>862</v>
      </c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>
        <v>44595</v>
      </c>
      <c r="B185" s="29" t="s">
        <v>945</v>
      </c>
      <c r="C185" s="28" t="s">
        <v>964</v>
      </c>
      <c r="D185" s="28" t="s">
        <v>861</v>
      </c>
      <c r="E185" s="28" t="s">
        <v>576</v>
      </c>
      <c r="F185" s="87">
        <v>27683070</v>
      </c>
      <c r="G185" s="29">
        <v>4.2</v>
      </c>
      <c r="H185" s="29" t="s">
        <v>862</v>
      </c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>
        <v>44595</v>
      </c>
      <c r="B186" s="29" t="s">
        <v>1120</v>
      </c>
      <c r="C186" s="28" t="s">
        <v>1121</v>
      </c>
      <c r="D186" s="28" t="s">
        <v>1122</v>
      </c>
      <c r="E186" s="28" t="s">
        <v>576</v>
      </c>
      <c r="F186" s="87">
        <v>157529</v>
      </c>
      <c r="G186" s="29">
        <v>189.91</v>
      </c>
      <c r="H186" s="29" t="s">
        <v>862</v>
      </c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>
        <v>44595</v>
      </c>
      <c r="B187" s="29" t="s">
        <v>1123</v>
      </c>
      <c r="C187" s="28" t="s">
        <v>1124</v>
      </c>
      <c r="D187" s="28" t="s">
        <v>861</v>
      </c>
      <c r="E187" s="28" t="s">
        <v>576</v>
      </c>
      <c r="F187" s="87">
        <v>825500</v>
      </c>
      <c r="G187" s="29">
        <v>29.61</v>
      </c>
      <c r="H187" s="29" t="s">
        <v>862</v>
      </c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>
        <v>44595</v>
      </c>
      <c r="B188" s="29" t="s">
        <v>1125</v>
      </c>
      <c r="C188" s="28" t="s">
        <v>1126</v>
      </c>
      <c r="D188" s="28" t="s">
        <v>854</v>
      </c>
      <c r="E188" s="28" t="s">
        <v>576</v>
      </c>
      <c r="F188" s="87">
        <v>200000</v>
      </c>
      <c r="G188" s="29">
        <v>6.6</v>
      </c>
      <c r="H188" s="29" t="s">
        <v>862</v>
      </c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>
        <v>44595</v>
      </c>
      <c r="B189" s="29" t="s">
        <v>966</v>
      </c>
      <c r="C189" s="28" t="s">
        <v>967</v>
      </c>
      <c r="D189" s="28" t="s">
        <v>1127</v>
      </c>
      <c r="E189" s="28" t="s">
        <v>576</v>
      </c>
      <c r="F189" s="87">
        <v>148705</v>
      </c>
      <c r="G189" s="29">
        <v>34.22</v>
      </c>
      <c r="H189" s="29" t="s">
        <v>862</v>
      </c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>
        <v>44595</v>
      </c>
      <c r="B190" s="29" t="s">
        <v>1128</v>
      </c>
      <c r="C190" s="28" t="s">
        <v>1129</v>
      </c>
      <c r="D190" s="28" t="s">
        <v>965</v>
      </c>
      <c r="E190" s="28" t="s">
        <v>576</v>
      </c>
      <c r="F190" s="87">
        <v>5242421</v>
      </c>
      <c r="G190" s="29">
        <v>8.5</v>
      </c>
      <c r="H190" s="29" t="s">
        <v>862</v>
      </c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>
        <v>44595</v>
      </c>
      <c r="B191" s="29" t="s">
        <v>1128</v>
      </c>
      <c r="C191" s="28" t="s">
        <v>1129</v>
      </c>
      <c r="D191" s="28" t="s">
        <v>854</v>
      </c>
      <c r="E191" s="28" t="s">
        <v>576</v>
      </c>
      <c r="F191" s="87">
        <v>15100003</v>
      </c>
      <c r="G191" s="29">
        <v>7.75</v>
      </c>
      <c r="H191" s="29" t="s">
        <v>862</v>
      </c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>
        <v>44595</v>
      </c>
      <c r="B192" s="29" t="s">
        <v>1130</v>
      </c>
      <c r="C192" s="28" t="s">
        <v>1131</v>
      </c>
      <c r="D192" s="28" t="s">
        <v>1132</v>
      </c>
      <c r="E192" s="28" t="s">
        <v>576</v>
      </c>
      <c r="F192" s="87">
        <v>140000</v>
      </c>
      <c r="G192" s="29">
        <v>58.62</v>
      </c>
      <c r="H192" s="29" t="s">
        <v>862</v>
      </c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>
        <v>44595</v>
      </c>
      <c r="B193" s="29" t="s">
        <v>925</v>
      </c>
      <c r="C193" s="28" t="s">
        <v>926</v>
      </c>
      <c r="D193" s="28" t="s">
        <v>1133</v>
      </c>
      <c r="E193" s="28" t="s">
        <v>576</v>
      </c>
      <c r="F193" s="87">
        <v>150000</v>
      </c>
      <c r="G193" s="29">
        <v>29.4</v>
      </c>
      <c r="H193" s="29" t="s">
        <v>862</v>
      </c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>
        <v>44595</v>
      </c>
      <c r="B194" s="29" t="s">
        <v>1134</v>
      </c>
      <c r="C194" s="28" t="s">
        <v>1135</v>
      </c>
      <c r="D194" s="28" t="s">
        <v>1136</v>
      </c>
      <c r="E194" s="28" t="s">
        <v>576</v>
      </c>
      <c r="F194" s="87">
        <v>206952</v>
      </c>
      <c r="G194" s="29">
        <v>17.100000000000001</v>
      </c>
      <c r="H194" s="29" t="s">
        <v>862</v>
      </c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>
        <v>44595</v>
      </c>
      <c r="B195" s="29" t="s">
        <v>923</v>
      </c>
      <c r="C195" s="28" t="s">
        <v>924</v>
      </c>
      <c r="D195" s="28" t="s">
        <v>882</v>
      </c>
      <c r="E195" s="28" t="s">
        <v>576</v>
      </c>
      <c r="F195" s="87">
        <v>2421850</v>
      </c>
      <c r="G195" s="29">
        <v>22.09</v>
      </c>
      <c r="H195" s="29" t="s">
        <v>862</v>
      </c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>
        <v>44595</v>
      </c>
      <c r="B196" s="29" t="s">
        <v>923</v>
      </c>
      <c r="C196" s="28" t="s">
        <v>924</v>
      </c>
      <c r="D196" s="28" t="s">
        <v>970</v>
      </c>
      <c r="E196" s="28" t="s">
        <v>576</v>
      </c>
      <c r="F196" s="87">
        <v>1287112</v>
      </c>
      <c r="G196" s="29">
        <v>22.06</v>
      </c>
      <c r="H196" s="29" t="s">
        <v>862</v>
      </c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>
        <v>44595</v>
      </c>
      <c r="B197" s="29" t="s">
        <v>1137</v>
      </c>
      <c r="C197" s="28" t="s">
        <v>1138</v>
      </c>
      <c r="D197" s="28" t="s">
        <v>1017</v>
      </c>
      <c r="E197" s="28" t="s">
        <v>576</v>
      </c>
      <c r="F197" s="87">
        <v>2500000</v>
      </c>
      <c r="G197" s="29">
        <v>2.31</v>
      </c>
      <c r="H197" s="29" t="s">
        <v>862</v>
      </c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>
        <v>44595</v>
      </c>
      <c r="B198" s="29" t="s">
        <v>1137</v>
      </c>
      <c r="C198" s="28" t="s">
        <v>1138</v>
      </c>
      <c r="D198" s="28" t="s">
        <v>1139</v>
      </c>
      <c r="E198" s="28" t="s">
        <v>576</v>
      </c>
      <c r="F198" s="87">
        <v>1500000</v>
      </c>
      <c r="G198" s="29">
        <v>2.2999999999999998</v>
      </c>
      <c r="H198" s="29" t="s">
        <v>862</v>
      </c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>
        <v>44595</v>
      </c>
      <c r="B199" s="29" t="s">
        <v>959</v>
      </c>
      <c r="C199" s="28" t="s">
        <v>960</v>
      </c>
      <c r="D199" s="28" t="s">
        <v>962</v>
      </c>
      <c r="E199" s="28" t="s">
        <v>577</v>
      </c>
      <c r="F199" s="87">
        <v>113247</v>
      </c>
      <c r="G199" s="29">
        <v>207.56</v>
      </c>
      <c r="H199" s="29" t="s">
        <v>862</v>
      </c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>
        <v>44595</v>
      </c>
      <c r="B200" s="29" t="s">
        <v>959</v>
      </c>
      <c r="C200" s="28" t="s">
        <v>960</v>
      </c>
      <c r="D200" s="28" t="s">
        <v>961</v>
      </c>
      <c r="E200" s="28" t="s">
        <v>577</v>
      </c>
      <c r="F200" s="87">
        <v>65000</v>
      </c>
      <c r="G200" s="29">
        <v>207.27</v>
      </c>
      <c r="H200" s="29" t="s">
        <v>862</v>
      </c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>
        <v>44595</v>
      </c>
      <c r="B201" s="29" t="s">
        <v>1106</v>
      </c>
      <c r="C201" s="28" t="s">
        <v>1107</v>
      </c>
      <c r="D201" s="28" t="s">
        <v>1108</v>
      </c>
      <c r="E201" s="28" t="s">
        <v>577</v>
      </c>
      <c r="F201" s="87">
        <v>1292422</v>
      </c>
      <c r="G201" s="29">
        <v>122.9</v>
      </c>
      <c r="H201" s="29" t="s">
        <v>862</v>
      </c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>
        <v>44595</v>
      </c>
      <c r="B202" s="29" t="s">
        <v>1106</v>
      </c>
      <c r="C202" s="28" t="s">
        <v>1107</v>
      </c>
      <c r="D202" s="28" t="s">
        <v>1109</v>
      </c>
      <c r="E202" s="28" t="s">
        <v>577</v>
      </c>
      <c r="F202" s="87">
        <v>1116228</v>
      </c>
      <c r="G202" s="29">
        <v>122.52</v>
      </c>
      <c r="H202" s="29" t="s">
        <v>862</v>
      </c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>
        <v>44595</v>
      </c>
      <c r="B203" s="29" t="s">
        <v>312</v>
      </c>
      <c r="C203" s="28" t="s">
        <v>1110</v>
      </c>
      <c r="D203" s="28" t="s">
        <v>866</v>
      </c>
      <c r="E203" s="28" t="s">
        <v>577</v>
      </c>
      <c r="F203" s="87">
        <v>235361</v>
      </c>
      <c r="G203" s="29">
        <v>2168.84</v>
      </c>
      <c r="H203" s="29" t="s">
        <v>862</v>
      </c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>
        <v>44595</v>
      </c>
      <c r="B204" s="29" t="s">
        <v>253</v>
      </c>
      <c r="C204" s="28" t="s">
        <v>1111</v>
      </c>
      <c r="D204" s="28" t="s">
        <v>886</v>
      </c>
      <c r="E204" s="28" t="s">
        <v>577</v>
      </c>
      <c r="F204" s="87">
        <v>4628467</v>
      </c>
      <c r="G204" s="29">
        <v>144.55000000000001</v>
      </c>
      <c r="H204" s="29" t="s">
        <v>862</v>
      </c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>
        <v>44595</v>
      </c>
      <c r="B205" s="29" t="s">
        <v>253</v>
      </c>
      <c r="C205" s="28" t="s">
        <v>1111</v>
      </c>
      <c r="D205" s="28" t="s">
        <v>1140</v>
      </c>
      <c r="E205" s="28" t="s">
        <v>577</v>
      </c>
      <c r="F205" s="87">
        <v>40000000</v>
      </c>
      <c r="G205" s="29">
        <v>139.62</v>
      </c>
      <c r="H205" s="29" t="s">
        <v>862</v>
      </c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>
        <v>44595</v>
      </c>
      <c r="B206" s="29" t="s">
        <v>1141</v>
      </c>
      <c r="C206" s="28" t="s">
        <v>1142</v>
      </c>
      <c r="D206" s="28" t="s">
        <v>1143</v>
      </c>
      <c r="E206" s="28" t="s">
        <v>577</v>
      </c>
      <c r="F206" s="87">
        <v>22900000</v>
      </c>
      <c r="G206" s="29">
        <v>16.07</v>
      </c>
      <c r="H206" s="29" t="s">
        <v>862</v>
      </c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>
        <v>44595</v>
      </c>
      <c r="B207" s="29" t="s">
        <v>1113</v>
      </c>
      <c r="C207" s="28" t="s">
        <v>1114</v>
      </c>
      <c r="D207" s="28" t="s">
        <v>922</v>
      </c>
      <c r="E207" s="28" t="s">
        <v>577</v>
      </c>
      <c r="F207" s="87">
        <v>661406</v>
      </c>
      <c r="G207" s="29">
        <v>56.96</v>
      </c>
      <c r="H207" s="29" t="s">
        <v>862</v>
      </c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>
        <v>44595</v>
      </c>
      <c r="B208" s="29" t="s">
        <v>1115</v>
      </c>
      <c r="C208" s="28" t="s">
        <v>1116</v>
      </c>
      <c r="D208" s="28" t="s">
        <v>1118</v>
      </c>
      <c r="E208" s="28" t="s">
        <v>577</v>
      </c>
      <c r="F208" s="87">
        <v>2590092</v>
      </c>
      <c r="G208" s="29">
        <v>64.349999999999994</v>
      </c>
      <c r="H208" s="29" t="s">
        <v>862</v>
      </c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>
        <v>44595</v>
      </c>
      <c r="B209" s="29" t="s">
        <v>1115</v>
      </c>
      <c r="C209" s="28" t="s">
        <v>1116</v>
      </c>
      <c r="D209" s="28" t="s">
        <v>1108</v>
      </c>
      <c r="E209" s="28" t="s">
        <v>577</v>
      </c>
      <c r="F209" s="87">
        <v>7263738</v>
      </c>
      <c r="G209" s="29">
        <v>64.430000000000007</v>
      </c>
      <c r="H209" s="29" t="s">
        <v>862</v>
      </c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>
        <v>44595</v>
      </c>
      <c r="B210" s="29" t="s">
        <v>1115</v>
      </c>
      <c r="C210" s="28" t="s">
        <v>1116</v>
      </c>
      <c r="D210" s="28" t="s">
        <v>1117</v>
      </c>
      <c r="E210" s="28" t="s">
        <v>577</v>
      </c>
      <c r="F210" s="87">
        <v>4264893</v>
      </c>
      <c r="G210" s="29">
        <v>64.63</v>
      </c>
      <c r="H210" s="29" t="s">
        <v>862</v>
      </c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>
        <v>44595</v>
      </c>
      <c r="B211" s="29" t="s">
        <v>1115</v>
      </c>
      <c r="C211" s="28" t="s">
        <v>1116</v>
      </c>
      <c r="D211" s="28" t="s">
        <v>1109</v>
      </c>
      <c r="E211" s="28" t="s">
        <v>577</v>
      </c>
      <c r="F211" s="87">
        <v>3176698</v>
      </c>
      <c r="G211" s="29">
        <v>64.13</v>
      </c>
      <c r="H211" s="29" t="s">
        <v>862</v>
      </c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>
        <v>44595</v>
      </c>
      <c r="B212" s="29" t="s">
        <v>1115</v>
      </c>
      <c r="C212" s="28" t="s">
        <v>1116</v>
      </c>
      <c r="D212" s="28" t="s">
        <v>866</v>
      </c>
      <c r="E212" s="28" t="s">
        <v>577</v>
      </c>
      <c r="F212" s="87">
        <v>2105801</v>
      </c>
      <c r="G212" s="29">
        <v>65.14</v>
      </c>
      <c r="H212" s="29" t="s">
        <v>862</v>
      </c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>
        <v>44595</v>
      </c>
      <c r="B213" s="29" t="s">
        <v>1022</v>
      </c>
      <c r="C213" s="28" t="s">
        <v>1144</v>
      </c>
      <c r="D213" s="28" t="s">
        <v>1145</v>
      </c>
      <c r="E213" s="28" t="s">
        <v>577</v>
      </c>
      <c r="F213" s="87">
        <v>282000</v>
      </c>
      <c r="G213" s="29">
        <v>8.14</v>
      </c>
      <c r="H213" s="29" t="s">
        <v>862</v>
      </c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>
        <v>44595</v>
      </c>
      <c r="B214" s="29" t="s">
        <v>945</v>
      </c>
      <c r="C214" s="28" t="s">
        <v>964</v>
      </c>
      <c r="D214" s="28" t="s">
        <v>1016</v>
      </c>
      <c r="E214" s="28" t="s">
        <v>577</v>
      </c>
      <c r="F214" s="87">
        <v>1725000</v>
      </c>
      <c r="G214" s="29">
        <v>4.21</v>
      </c>
      <c r="H214" s="29" t="s">
        <v>862</v>
      </c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>
        <v>44595</v>
      </c>
      <c r="B215" s="29" t="s">
        <v>945</v>
      </c>
      <c r="C215" s="28" t="s">
        <v>964</v>
      </c>
      <c r="D215" s="28" t="s">
        <v>1026</v>
      </c>
      <c r="E215" s="28" t="s">
        <v>577</v>
      </c>
      <c r="F215" s="87">
        <v>6700000</v>
      </c>
      <c r="G215" s="29">
        <v>4.1500000000000004</v>
      </c>
      <c r="H215" s="29" t="s">
        <v>862</v>
      </c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>
        <v>44595</v>
      </c>
      <c r="B216" s="29" t="s">
        <v>945</v>
      </c>
      <c r="C216" s="28" t="s">
        <v>964</v>
      </c>
      <c r="D216" s="28" t="s">
        <v>921</v>
      </c>
      <c r="E216" s="28" t="s">
        <v>577</v>
      </c>
      <c r="F216" s="87">
        <v>15982161</v>
      </c>
      <c r="G216" s="29">
        <v>4.24</v>
      </c>
      <c r="H216" s="29" t="s">
        <v>862</v>
      </c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>
        <v>44595</v>
      </c>
      <c r="B217" s="29" t="s">
        <v>945</v>
      </c>
      <c r="C217" s="28" t="s">
        <v>964</v>
      </c>
      <c r="D217" s="28" t="s">
        <v>899</v>
      </c>
      <c r="E217" s="28" t="s">
        <v>577</v>
      </c>
      <c r="F217" s="87">
        <v>4970526</v>
      </c>
      <c r="G217" s="29">
        <v>4.18</v>
      </c>
      <c r="H217" s="29" t="s">
        <v>862</v>
      </c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>
        <v>44595</v>
      </c>
      <c r="B218" s="29" t="s">
        <v>945</v>
      </c>
      <c r="C218" s="28" t="s">
        <v>964</v>
      </c>
      <c r="D218" s="28" t="s">
        <v>861</v>
      </c>
      <c r="E218" s="28" t="s">
        <v>577</v>
      </c>
      <c r="F218" s="87">
        <v>25058106</v>
      </c>
      <c r="G218" s="29">
        <v>4.1900000000000004</v>
      </c>
      <c r="H218" s="29" t="s">
        <v>862</v>
      </c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>
        <v>44595</v>
      </c>
      <c r="B219" s="29" t="s">
        <v>945</v>
      </c>
      <c r="C219" s="28" t="s">
        <v>964</v>
      </c>
      <c r="D219" s="28" t="s">
        <v>1119</v>
      </c>
      <c r="E219" s="28" t="s">
        <v>577</v>
      </c>
      <c r="F219" s="87">
        <v>4432551</v>
      </c>
      <c r="G219" s="29">
        <v>4.3099999999999996</v>
      </c>
      <c r="H219" s="29" t="s">
        <v>862</v>
      </c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>
        <v>44595</v>
      </c>
      <c r="B220" s="29" t="s">
        <v>945</v>
      </c>
      <c r="C220" s="28" t="s">
        <v>964</v>
      </c>
      <c r="D220" s="28" t="s">
        <v>886</v>
      </c>
      <c r="E220" s="28" t="s">
        <v>577</v>
      </c>
      <c r="F220" s="87">
        <v>5702947</v>
      </c>
      <c r="G220" s="29">
        <v>4.3600000000000003</v>
      </c>
      <c r="H220" s="29" t="s">
        <v>862</v>
      </c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>
        <v>44595</v>
      </c>
      <c r="B221" s="29" t="s">
        <v>945</v>
      </c>
      <c r="C221" s="28" t="s">
        <v>964</v>
      </c>
      <c r="D221" s="28" t="s">
        <v>854</v>
      </c>
      <c r="E221" s="28" t="s">
        <v>577</v>
      </c>
      <c r="F221" s="87">
        <v>19377224</v>
      </c>
      <c r="G221" s="29">
        <v>4.22</v>
      </c>
      <c r="H221" s="29" t="s">
        <v>862</v>
      </c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>
        <v>44595</v>
      </c>
      <c r="B222" s="29" t="s">
        <v>945</v>
      </c>
      <c r="C222" s="28" t="s">
        <v>964</v>
      </c>
      <c r="D222" s="28" t="s">
        <v>1146</v>
      </c>
      <c r="E222" s="28" t="s">
        <v>577</v>
      </c>
      <c r="F222" s="87">
        <v>8000000</v>
      </c>
      <c r="G222" s="29">
        <v>4.16</v>
      </c>
      <c r="H222" s="29" t="s">
        <v>862</v>
      </c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>
        <v>44595</v>
      </c>
      <c r="B223" s="29" t="s">
        <v>1120</v>
      </c>
      <c r="C223" s="28" t="s">
        <v>1121</v>
      </c>
      <c r="D223" s="28" t="s">
        <v>1122</v>
      </c>
      <c r="E223" s="28" t="s">
        <v>577</v>
      </c>
      <c r="F223" s="87">
        <v>157529</v>
      </c>
      <c r="G223" s="29">
        <v>189.91</v>
      </c>
      <c r="H223" s="29" t="s">
        <v>862</v>
      </c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>
        <v>44595</v>
      </c>
      <c r="B224" s="29" t="s">
        <v>1123</v>
      </c>
      <c r="C224" s="28" t="s">
        <v>1124</v>
      </c>
      <c r="D224" s="28" t="s">
        <v>861</v>
      </c>
      <c r="E224" s="28" t="s">
        <v>577</v>
      </c>
      <c r="F224" s="87">
        <v>775500</v>
      </c>
      <c r="G224" s="29">
        <v>29.92</v>
      </c>
      <c r="H224" s="29" t="s">
        <v>862</v>
      </c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>
        <v>44595</v>
      </c>
      <c r="B225" s="29" t="s">
        <v>1147</v>
      </c>
      <c r="C225" s="28" t="s">
        <v>1148</v>
      </c>
      <c r="D225" s="28" t="s">
        <v>1149</v>
      </c>
      <c r="E225" s="28" t="s">
        <v>577</v>
      </c>
      <c r="F225" s="87">
        <v>358000</v>
      </c>
      <c r="G225" s="29">
        <v>278.14999999999998</v>
      </c>
      <c r="H225" s="29" t="s">
        <v>862</v>
      </c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>
        <v>44595</v>
      </c>
      <c r="B226" s="29" t="s">
        <v>966</v>
      </c>
      <c r="C226" s="28" t="s">
        <v>967</v>
      </c>
      <c r="D226" s="28" t="s">
        <v>1150</v>
      </c>
      <c r="E226" s="28" t="s">
        <v>577</v>
      </c>
      <c r="F226" s="87">
        <v>125000</v>
      </c>
      <c r="G226" s="29">
        <v>34.03</v>
      </c>
      <c r="H226" s="29" t="s">
        <v>862</v>
      </c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>
        <v>44595</v>
      </c>
      <c r="B227" s="29" t="s">
        <v>966</v>
      </c>
      <c r="C227" s="28" t="s">
        <v>967</v>
      </c>
      <c r="D227" s="28" t="s">
        <v>971</v>
      </c>
      <c r="E227" s="28" t="s">
        <v>577</v>
      </c>
      <c r="F227" s="87">
        <v>118797</v>
      </c>
      <c r="G227" s="29">
        <v>34.659999999999997</v>
      </c>
      <c r="H227" s="29" t="s">
        <v>862</v>
      </c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>
        <v>44595</v>
      </c>
      <c r="B228" s="29" t="s">
        <v>1128</v>
      </c>
      <c r="C228" s="28" t="s">
        <v>1129</v>
      </c>
      <c r="D228" s="28" t="s">
        <v>965</v>
      </c>
      <c r="E228" s="28" t="s">
        <v>577</v>
      </c>
      <c r="F228" s="87">
        <v>4492421</v>
      </c>
      <c r="G228" s="29">
        <v>8.52</v>
      </c>
      <c r="H228" s="29" t="s">
        <v>862</v>
      </c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>
        <v>44595</v>
      </c>
      <c r="B229" s="29" t="s">
        <v>1128</v>
      </c>
      <c r="C229" s="28" t="s">
        <v>1129</v>
      </c>
      <c r="D229" s="28" t="s">
        <v>854</v>
      </c>
      <c r="E229" s="28" t="s">
        <v>577</v>
      </c>
      <c r="F229" s="87">
        <v>12600003</v>
      </c>
      <c r="G229" s="29">
        <v>8.5399999999999991</v>
      </c>
      <c r="H229" s="29" t="s">
        <v>862</v>
      </c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>
        <v>44595</v>
      </c>
      <c r="B230" s="29" t="s">
        <v>1130</v>
      </c>
      <c r="C230" s="28" t="s">
        <v>1131</v>
      </c>
      <c r="D230" s="28" t="s">
        <v>1151</v>
      </c>
      <c r="E230" s="28" t="s">
        <v>577</v>
      </c>
      <c r="F230" s="87">
        <v>111822</v>
      </c>
      <c r="G230" s="29">
        <v>58.65</v>
      </c>
      <c r="H230" s="29" t="s">
        <v>862</v>
      </c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>
        <v>44595</v>
      </c>
      <c r="B231" s="29" t="s">
        <v>1134</v>
      </c>
      <c r="C231" s="28" t="s">
        <v>1135</v>
      </c>
      <c r="D231" s="28" t="s">
        <v>1152</v>
      </c>
      <c r="E231" s="28" t="s">
        <v>577</v>
      </c>
      <c r="F231" s="87">
        <v>206952</v>
      </c>
      <c r="G231" s="29">
        <v>17.100000000000001</v>
      </c>
      <c r="H231" s="29" t="s">
        <v>862</v>
      </c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>
        <v>44595</v>
      </c>
      <c r="B232" s="29" t="s">
        <v>968</v>
      </c>
      <c r="C232" s="28" t="s">
        <v>969</v>
      </c>
      <c r="D232" s="28" t="s">
        <v>854</v>
      </c>
      <c r="E232" s="28" t="s">
        <v>577</v>
      </c>
      <c r="F232" s="87">
        <v>2000000</v>
      </c>
      <c r="G232" s="29">
        <v>6.2</v>
      </c>
      <c r="H232" s="29" t="s">
        <v>862</v>
      </c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>
        <v>44595</v>
      </c>
      <c r="B233" s="29" t="s">
        <v>923</v>
      </c>
      <c r="C233" s="28" t="s">
        <v>924</v>
      </c>
      <c r="D233" s="28" t="s">
        <v>970</v>
      </c>
      <c r="E233" s="28" t="s">
        <v>577</v>
      </c>
      <c r="F233" s="87">
        <v>1287112</v>
      </c>
      <c r="G233" s="29">
        <v>22.11</v>
      </c>
      <c r="H233" s="29" t="s">
        <v>862</v>
      </c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>
        <v>44595</v>
      </c>
      <c r="B234" s="29" t="s">
        <v>923</v>
      </c>
      <c r="C234" s="28" t="s">
        <v>924</v>
      </c>
      <c r="D234" s="28" t="s">
        <v>882</v>
      </c>
      <c r="E234" s="28" t="s">
        <v>577</v>
      </c>
      <c r="F234" s="87">
        <v>2661191</v>
      </c>
      <c r="G234" s="29">
        <v>22.02</v>
      </c>
      <c r="H234" s="29" t="s">
        <v>862</v>
      </c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>
        <v>44595</v>
      </c>
      <c r="B235" s="29" t="s">
        <v>1137</v>
      </c>
      <c r="C235" s="28" t="s">
        <v>1138</v>
      </c>
      <c r="D235" s="28" t="s">
        <v>1017</v>
      </c>
      <c r="E235" s="28" t="s">
        <v>577</v>
      </c>
      <c r="F235" s="87">
        <v>100000</v>
      </c>
      <c r="G235" s="29">
        <v>2.48</v>
      </c>
      <c r="H235" s="29" t="s">
        <v>862</v>
      </c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53"/>
  <sheetViews>
    <sheetView zoomScale="85" zoomScaleNormal="85" workbookViewId="0">
      <selection activeCell="L12" sqref="L1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87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918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44596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568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823</v>
      </c>
      <c r="Q9" s="1"/>
      <c r="R9" s="6"/>
      <c r="S9" s="1"/>
      <c r="T9" s="1"/>
      <c r="U9" s="1"/>
      <c r="V9" s="1"/>
      <c r="W9" s="1"/>
      <c r="X9" s="1"/>
    </row>
    <row r="10" spans="1:38" s="252" customFormat="1" ht="12.75" customHeight="1">
      <c r="A10" s="306">
        <v>1</v>
      </c>
      <c r="B10" s="307">
        <v>44582</v>
      </c>
      <c r="C10" s="308"/>
      <c r="D10" s="309" t="s">
        <v>114</v>
      </c>
      <c r="E10" s="310" t="s">
        <v>593</v>
      </c>
      <c r="F10" s="311" t="s">
        <v>869</v>
      </c>
      <c r="G10" s="311">
        <v>1090</v>
      </c>
      <c r="H10" s="310"/>
      <c r="I10" s="312" t="s">
        <v>870</v>
      </c>
      <c r="J10" s="284" t="s">
        <v>594</v>
      </c>
      <c r="K10" s="284"/>
      <c r="L10" s="285"/>
      <c r="M10" s="286"/>
      <c r="N10" s="284"/>
      <c r="O10" s="287"/>
      <c r="P10" s="282">
        <f>VLOOKUP(D10,'MidCap Intra'!B55:C548,2,0)</f>
        <v>1156.75</v>
      </c>
      <c r="Q10" s="251"/>
      <c r="R10" s="251" t="s">
        <v>592</v>
      </c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</row>
    <row r="11" spans="1:38" s="252" customFormat="1" ht="12.75" customHeight="1">
      <c r="A11" s="306">
        <v>2</v>
      </c>
      <c r="B11" s="307">
        <v>44582</v>
      </c>
      <c r="C11" s="308"/>
      <c r="D11" s="309" t="s">
        <v>202</v>
      </c>
      <c r="E11" s="310" t="s">
        <v>593</v>
      </c>
      <c r="F11" s="311" t="s">
        <v>871</v>
      </c>
      <c r="G11" s="311">
        <v>3590</v>
      </c>
      <c r="H11" s="310"/>
      <c r="I11" s="312" t="s">
        <v>872</v>
      </c>
      <c r="J11" s="284" t="s">
        <v>594</v>
      </c>
      <c r="K11" s="284"/>
      <c r="L11" s="285"/>
      <c r="M11" s="286"/>
      <c r="N11" s="284"/>
      <c r="O11" s="287"/>
      <c r="P11" s="282">
        <f>VLOOKUP(D11,'MidCap Intra'!B56:C549,2,0)</f>
        <v>3824.6</v>
      </c>
      <c r="Q11" s="251"/>
      <c r="R11" s="251" t="s">
        <v>592</v>
      </c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</row>
    <row r="12" spans="1:38" s="252" customFormat="1" ht="12.75" customHeight="1">
      <c r="A12" s="365">
        <v>3</v>
      </c>
      <c r="B12" s="250">
        <v>44586</v>
      </c>
      <c r="C12" s="366"/>
      <c r="D12" s="367" t="s">
        <v>534</v>
      </c>
      <c r="E12" s="368" t="s">
        <v>593</v>
      </c>
      <c r="F12" s="369">
        <v>1255</v>
      </c>
      <c r="G12" s="369">
        <v>1190</v>
      </c>
      <c r="H12" s="368">
        <v>1327.5</v>
      </c>
      <c r="I12" s="370" t="s">
        <v>874</v>
      </c>
      <c r="J12" s="99" t="s">
        <v>972</v>
      </c>
      <c r="K12" s="99">
        <f t="shared" ref="K12" si="0">H12-F12</f>
        <v>72.5</v>
      </c>
      <c r="L12" s="100">
        <f t="shared" ref="L12" si="1">(F12*-0.7)/100</f>
        <v>-8.7850000000000001</v>
      </c>
      <c r="M12" s="101">
        <f t="shared" ref="M12" si="2">(K12+L12)/F12</f>
        <v>5.076892430278885E-2</v>
      </c>
      <c r="N12" s="99" t="s">
        <v>591</v>
      </c>
      <c r="O12" s="102">
        <v>44595</v>
      </c>
      <c r="P12" s="100">
        <f>VLOOKUP(D12,'MidCap Intra'!B57:C550,2,0)</f>
        <v>1303.5</v>
      </c>
      <c r="Q12" s="251"/>
      <c r="R12" s="251" t="s">
        <v>592</v>
      </c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</row>
    <row r="13" spans="1:38" s="252" customFormat="1" ht="12.75" customHeight="1">
      <c r="A13" s="365">
        <v>4</v>
      </c>
      <c r="B13" s="250">
        <v>44586</v>
      </c>
      <c r="C13" s="366"/>
      <c r="D13" s="367" t="s">
        <v>115</v>
      </c>
      <c r="E13" s="368" t="s">
        <v>593</v>
      </c>
      <c r="F13" s="369">
        <v>2500</v>
      </c>
      <c r="G13" s="369">
        <v>2340</v>
      </c>
      <c r="H13" s="368">
        <v>2595</v>
      </c>
      <c r="I13" s="370" t="s">
        <v>875</v>
      </c>
      <c r="J13" s="99" t="s">
        <v>903</v>
      </c>
      <c r="K13" s="99">
        <f t="shared" ref="K13" si="3">H13-F13</f>
        <v>95</v>
      </c>
      <c r="L13" s="100">
        <f t="shared" ref="L13" si="4">(F13*-0.7)/100</f>
        <v>-17.5</v>
      </c>
      <c r="M13" s="101">
        <f t="shared" ref="M13" si="5">(K13+L13)/F13</f>
        <v>3.1E-2</v>
      </c>
      <c r="N13" s="99" t="s">
        <v>591</v>
      </c>
      <c r="O13" s="102">
        <v>44593</v>
      </c>
      <c r="P13" s="371"/>
      <c r="Q13" s="251"/>
      <c r="R13" s="251" t="s">
        <v>592</v>
      </c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</row>
    <row r="14" spans="1:38" s="252" customFormat="1" ht="12.75" customHeight="1">
      <c r="A14" s="306">
        <v>5</v>
      </c>
      <c r="B14" s="253">
        <v>44586</v>
      </c>
      <c r="C14" s="308"/>
      <c r="D14" s="309" t="s">
        <v>333</v>
      </c>
      <c r="E14" s="310" t="s">
        <v>593</v>
      </c>
      <c r="F14" s="311" t="s">
        <v>876</v>
      </c>
      <c r="G14" s="311">
        <v>815</v>
      </c>
      <c r="H14" s="310"/>
      <c r="I14" s="312" t="s">
        <v>877</v>
      </c>
      <c r="J14" s="284" t="s">
        <v>594</v>
      </c>
      <c r="K14" s="284"/>
      <c r="L14" s="285"/>
      <c r="M14" s="286"/>
      <c r="N14" s="284"/>
      <c r="O14" s="287"/>
      <c r="P14" s="282">
        <f>VLOOKUP(D14,'MidCap Intra'!B61:C554,2,0)</f>
        <v>870.9</v>
      </c>
      <c r="Q14" s="251"/>
      <c r="R14" s="251" t="s">
        <v>592</v>
      </c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</row>
    <row r="15" spans="1:38" s="252" customFormat="1" ht="12.75" customHeight="1">
      <c r="A15" s="306">
        <v>6</v>
      </c>
      <c r="B15" s="253">
        <v>44586</v>
      </c>
      <c r="C15" s="308"/>
      <c r="D15" s="309" t="s">
        <v>207</v>
      </c>
      <c r="E15" s="310" t="s">
        <v>593</v>
      </c>
      <c r="F15" s="311">
        <v>1070</v>
      </c>
      <c r="G15" s="311">
        <v>995</v>
      </c>
      <c r="H15" s="310"/>
      <c r="I15" s="312" t="s">
        <v>881</v>
      </c>
      <c r="J15" s="284" t="s">
        <v>594</v>
      </c>
      <c r="K15" s="284"/>
      <c r="L15" s="285"/>
      <c r="M15" s="286"/>
      <c r="N15" s="284"/>
      <c r="O15" s="287"/>
      <c r="P15" s="282">
        <f>VLOOKUP(D15,'MidCap Intra'!B62:C555,2,0)</f>
        <v>1083.3</v>
      </c>
      <c r="Q15" s="251"/>
      <c r="R15" s="251" t="s">
        <v>592</v>
      </c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</row>
    <row r="16" spans="1:38" ht="13.9" customHeight="1">
      <c r="A16" s="401">
        <v>7</v>
      </c>
      <c r="B16" s="411">
        <v>44588</v>
      </c>
      <c r="C16" s="402"/>
      <c r="D16" s="403" t="s">
        <v>193</v>
      </c>
      <c r="E16" s="404" t="s">
        <v>593</v>
      </c>
      <c r="F16" s="405">
        <v>2360</v>
      </c>
      <c r="G16" s="405">
        <v>2200</v>
      </c>
      <c r="H16" s="404">
        <v>2467.5</v>
      </c>
      <c r="I16" s="406" t="s">
        <v>884</v>
      </c>
      <c r="J16" s="407" t="s">
        <v>891</v>
      </c>
      <c r="K16" s="407">
        <f t="shared" ref="K16:K17" si="6">H16-F16</f>
        <v>107.5</v>
      </c>
      <c r="L16" s="408">
        <f t="shared" ref="L16:L17" si="7">(F16*-0.7)/100</f>
        <v>-16.52</v>
      </c>
      <c r="M16" s="409">
        <f t="shared" ref="M16:M17" si="8">(K16+L16)/F16</f>
        <v>3.8550847457627123E-2</v>
      </c>
      <c r="N16" s="407" t="s">
        <v>591</v>
      </c>
      <c r="O16" s="410">
        <v>44589</v>
      </c>
      <c r="P16" s="408">
        <f>VLOOKUP(D16,'MidCap Intra'!B61:C554,2,0)</f>
        <v>2439.8000000000002</v>
      </c>
      <c r="Q16" s="1"/>
      <c r="R16" s="251" t="s">
        <v>595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3.9" customHeight="1">
      <c r="A17" s="413">
        <v>8</v>
      </c>
      <c r="B17" s="250">
        <v>44589</v>
      </c>
      <c r="C17" s="414"/>
      <c r="D17" s="415" t="s">
        <v>132</v>
      </c>
      <c r="E17" s="416" t="s">
        <v>593</v>
      </c>
      <c r="F17" s="291">
        <v>1860</v>
      </c>
      <c r="G17" s="291">
        <v>1695</v>
      </c>
      <c r="H17" s="416">
        <v>1900</v>
      </c>
      <c r="I17" s="417" t="s">
        <v>887</v>
      </c>
      <c r="J17" s="424" t="s">
        <v>636</v>
      </c>
      <c r="K17" s="424">
        <f t="shared" si="6"/>
        <v>40</v>
      </c>
      <c r="L17" s="425">
        <f t="shared" si="7"/>
        <v>-13.02</v>
      </c>
      <c r="M17" s="426">
        <f t="shared" si="8"/>
        <v>1.4505376344086022E-2</v>
      </c>
      <c r="N17" s="424" t="s">
        <v>591</v>
      </c>
      <c r="O17" s="427">
        <v>44593</v>
      </c>
      <c r="P17" s="428"/>
      <c r="Q17" s="1"/>
      <c r="R17" s="251" t="s">
        <v>592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s="252" customFormat="1" ht="13.9" customHeight="1">
      <c r="A18" s="419">
        <v>9</v>
      </c>
      <c r="B18" s="253">
        <v>44595</v>
      </c>
      <c r="C18" s="420"/>
      <c r="D18" s="421" t="s">
        <v>54</v>
      </c>
      <c r="E18" s="422" t="s">
        <v>593</v>
      </c>
      <c r="F18" s="256" t="s">
        <v>977</v>
      </c>
      <c r="G18" s="256">
        <v>210</v>
      </c>
      <c r="H18" s="422"/>
      <c r="I18" s="423" t="s">
        <v>978</v>
      </c>
      <c r="J18" s="329" t="s">
        <v>594</v>
      </c>
      <c r="K18" s="329"/>
      <c r="L18" s="330"/>
      <c r="M18" s="331"/>
      <c r="N18" s="329"/>
      <c r="O18" s="381"/>
      <c r="P18" s="282">
        <f>VLOOKUP(D18,'MidCap Intra'!B1:C558,2,0)</f>
        <v>224.95</v>
      </c>
      <c r="Q18" s="251"/>
      <c r="R18" s="251" t="s">
        <v>595</v>
      </c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</row>
    <row r="19" spans="1:38" s="252" customFormat="1" ht="13.9" customHeight="1">
      <c r="A19" s="419"/>
      <c r="B19" s="253"/>
      <c r="C19" s="420"/>
      <c r="D19" s="421"/>
      <c r="E19" s="422"/>
      <c r="F19" s="256"/>
      <c r="G19" s="256"/>
      <c r="H19" s="422"/>
      <c r="I19" s="423"/>
      <c r="J19" s="329"/>
      <c r="K19" s="329"/>
      <c r="L19" s="330"/>
      <c r="M19" s="331"/>
      <c r="N19" s="329"/>
      <c r="O19" s="381"/>
      <c r="P19" s="256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</row>
    <row r="20" spans="1:38" ht="13.9" customHeight="1">
      <c r="A20" s="393"/>
      <c r="B20" s="394"/>
      <c r="C20" s="395"/>
      <c r="D20" s="396"/>
      <c r="E20" s="397"/>
      <c r="F20" s="398"/>
      <c r="G20" s="398"/>
      <c r="H20" s="397"/>
      <c r="I20" s="399"/>
      <c r="J20" s="400"/>
      <c r="K20" s="393"/>
      <c r="L20" s="394"/>
      <c r="M20" s="395"/>
      <c r="N20" s="396"/>
      <c r="O20" s="397"/>
      <c r="P20" s="256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11"/>
      <c r="B21" s="112"/>
      <c r="C21" s="113"/>
      <c r="D21" s="114"/>
      <c r="E21" s="115"/>
      <c r="F21" s="115"/>
      <c r="H21" s="115"/>
      <c r="I21" s="116"/>
      <c r="J21" s="117"/>
      <c r="K21" s="117"/>
      <c r="L21" s="118"/>
      <c r="M21" s="119"/>
      <c r="N21" s="120"/>
      <c r="O21" s="121"/>
      <c r="P21" s="122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4.25" customHeight="1">
      <c r="A22" s="111"/>
      <c r="B22" s="112"/>
      <c r="C22" s="113"/>
      <c r="D22" s="114"/>
      <c r="E22" s="115"/>
      <c r="F22" s="115"/>
      <c r="G22" s="111"/>
      <c r="H22" s="115"/>
      <c r="I22" s="116"/>
      <c r="J22" s="117"/>
      <c r="K22" s="117"/>
      <c r="L22" s="118"/>
      <c r="M22" s="119"/>
      <c r="N22" s="120"/>
      <c r="O22" s="121"/>
      <c r="P22" s="122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" customHeight="1">
      <c r="A23" s="123" t="s">
        <v>596</v>
      </c>
      <c r="B23" s="124"/>
      <c r="C23" s="125"/>
      <c r="D23" s="126"/>
      <c r="E23" s="127"/>
      <c r="F23" s="127"/>
      <c r="G23" s="127"/>
      <c r="H23" s="127"/>
      <c r="I23" s="127"/>
      <c r="J23" s="128"/>
      <c r="K23" s="127"/>
      <c r="L23" s="129"/>
      <c r="M23" s="56"/>
      <c r="N23" s="128"/>
      <c r="O23" s="125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30" t="s">
        <v>597</v>
      </c>
      <c r="B24" s="123"/>
      <c r="C24" s="123"/>
      <c r="D24" s="123"/>
      <c r="E24" s="41"/>
      <c r="F24" s="131" t="s">
        <v>598</v>
      </c>
      <c r="G24" s="6"/>
      <c r="H24" s="6"/>
      <c r="I24" s="6"/>
      <c r="J24" s="132"/>
      <c r="K24" s="133"/>
      <c r="L24" s="133"/>
      <c r="M24" s="134"/>
      <c r="N24" s="1"/>
      <c r="O24" s="135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23" t="s">
        <v>599</v>
      </c>
      <c r="B25" s="123"/>
      <c r="C25" s="123"/>
      <c r="D25" s="123" t="s">
        <v>860</v>
      </c>
      <c r="E25" s="6"/>
      <c r="F25" s="131" t="s">
        <v>600</v>
      </c>
      <c r="G25" s="6"/>
      <c r="H25" s="6"/>
      <c r="I25" s="6"/>
      <c r="J25" s="132"/>
      <c r="K25" s="133"/>
      <c r="L25" s="133"/>
      <c r="M25" s="134"/>
      <c r="N25" s="1"/>
      <c r="O25" s="135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23"/>
      <c r="B26" s="123"/>
      <c r="C26" s="123"/>
      <c r="D26" s="123"/>
      <c r="E26" s="6"/>
      <c r="F26" s="6"/>
      <c r="G26" s="6"/>
      <c r="H26" s="6"/>
      <c r="I26" s="6"/>
      <c r="J26" s="136"/>
      <c r="K26" s="133"/>
      <c r="L26" s="133"/>
      <c r="M26" s="6"/>
      <c r="N26" s="137"/>
      <c r="O26" s="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.75" customHeight="1">
      <c r="A27" s="1"/>
      <c r="B27" s="138" t="s">
        <v>601</v>
      </c>
      <c r="C27" s="138"/>
      <c r="D27" s="138"/>
      <c r="E27" s="138"/>
      <c r="F27" s="139"/>
      <c r="G27" s="6"/>
      <c r="H27" s="6"/>
      <c r="I27" s="140"/>
      <c r="J27" s="141"/>
      <c r="K27" s="142"/>
      <c r="L27" s="141"/>
      <c r="M27" s="6"/>
      <c r="N27" s="1"/>
      <c r="O27" s="1"/>
      <c r="P27" s="1"/>
      <c r="R27" s="56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95" t="s">
        <v>16</v>
      </c>
      <c r="B28" s="96" t="s">
        <v>568</v>
      </c>
      <c r="C28" s="98"/>
      <c r="D28" s="97" t="s">
        <v>579</v>
      </c>
      <c r="E28" s="96" t="s">
        <v>580</v>
      </c>
      <c r="F28" s="96" t="s">
        <v>581</v>
      </c>
      <c r="G28" s="96" t="s">
        <v>602</v>
      </c>
      <c r="H28" s="96" t="s">
        <v>583</v>
      </c>
      <c r="I28" s="96" t="s">
        <v>584</v>
      </c>
      <c r="J28" s="96" t="s">
        <v>585</v>
      </c>
      <c r="K28" s="96" t="s">
        <v>603</v>
      </c>
      <c r="L28" s="144" t="s">
        <v>587</v>
      </c>
      <c r="M28" s="98" t="s">
        <v>588</v>
      </c>
      <c r="N28" s="95" t="s">
        <v>589</v>
      </c>
      <c r="O28" s="336" t="s">
        <v>590</v>
      </c>
      <c r="P28" s="288"/>
      <c r="Q28" s="1"/>
      <c r="R28" s="333"/>
      <c r="S28" s="333"/>
      <c r="T28" s="333"/>
      <c r="U28" s="303"/>
      <c r="V28" s="303"/>
      <c r="W28" s="303"/>
      <c r="X28" s="303"/>
      <c r="Y28" s="303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s="263" customFormat="1" ht="15" customHeight="1">
      <c r="A29" s="326">
        <v>1</v>
      </c>
      <c r="B29" s="253">
        <v>44586</v>
      </c>
      <c r="C29" s="327"/>
      <c r="D29" s="328" t="s">
        <v>309</v>
      </c>
      <c r="E29" s="256" t="s">
        <v>593</v>
      </c>
      <c r="F29" s="256" t="s">
        <v>880</v>
      </c>
      <c r="G29" s="256">
        <v>595</v>
      </c>
      <c r="H29" s="256"/>
      <c r="I29" s="256" t="s">
        <v>863</v>
      </c>
      <c r="J29" s="329" t="s">
        <v>594</v>
      </c>
      <c r="K29" s="329"/>
      <c r="L29" s="330"/>
      <c r="M29" s="331"/>
      <c r="N29" s="329"/>
      <c r="O29" s="381"/>
      <c r="P29" s="334"/>
      <c r="Q29" s="334"/>
      <c r="R29" s="335" t="s">
        <v>595</v>
      </c>
      <c r="S29" s="251"/>
      <c r="T29" s="251"/>
      <c r="U29" s="251"/>
      <c r="V29" s="251"/>
      <c r="W29" s="251"/>
      <c r="X29" s="251"/>
      <c r="Y29" s="251"/>
      <c r="Z29" s="251"/>
      <c r="AA29" s="251"/>
      <c r="AB29" s="251"/>
      <c r="AC29" s="251"/>
      <c r="AD29" s="251"/>
      <c r="AE29" s="251"/>
      <c r="AF29" s="251"/>
      <c r="AG29" s="251"/>
      <c r="AH29" s="251"/>
      <c r="AI29" s="332"/>
      <c r="AJ29" s="302"/>
      <c r="AK29" s="302"/>
      <c r="AL29" s="302"/>
    </row>
    <row r="30" spans="1:38" s="263" customFormat="1" ht="15" customHeight="1">
      <c r="A30" s="337">
        <v>2</v>
      </c>
      <c r="B30" s="250">
        <v>44589</v>
      </c>
      <c r="C30" s="292"/>
      <c r="D30" s="338" t="s">
        <v>180</v>
      </c>
      <c r="E30" s="291" t="s">
        <v>593</v>
      </c>
      <c r="F30" s="291">
        <v>41.15</v>
      </c>
      <c r="G30" s="291">
        <v>39.9</v>
      </c>
      <c r="H30" s="291">
        <v>42.7</v>
      </c>
      <c r="I30" s="291" t="s">
        <v>888</v>
      </c>
      <c r="J30" s="99" t="s">
        <v>933</v>
      </c>
      <c r="K30" s="99">
        <f t="shared" ref="K30" si="9">H30-F30</f>
        <v>1.5500000000000043</v>
      </c>
      <c r="L30" s="100">
        <f>(F30*-0.7)/100</f>
        <v>-0.28804999999999997</v>
      </c>
      <c r="M30" s="101">
        <f t="shared" ref="M30" si="10">(K30+L30)/F30</f>
        <v>3.0667071688942997E-2</v>
      </c>
      <c r="N30" s="99" t="s">
        <v>591</v>
      </c>
      <c r="O30" s="102">
        <v>44594</v>
      </c>
      <c r="P30" s="334"/>
      <c r="Q30" s="334"/>
      <c r="R30" s="335" t="s">
        <v>592</v>
      </c>
      <c r="S30" s="251"/>
      <c r="T30" s="251"/>
      <c r="U30" s="251"/>
      <c r="V30" s="251"/>
      <c r="W30" s="251"/>
      <c r="X30" s="251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332"/>
      <c r="AJ30" s="302"/>
      <c r="AK30" s="302"/>
      <c r="AL30" s="302"/>
    </row>
    <row r="31" spans="1:38" s="263" customFormat="1" ht="15" customHeight="1">
      <c r="A31" s="337">
        <v>3</v>
      </c>
      <c r="B31" s="250">
        <v>44593</v>
      </c>
      <c r="C31" s="292"/>
      <c r="D31" s="338" t="s">
        <v>909</v>
      </c>
      <c r="E31" s="291" t="s">
        <v>593</v>
      </c>
      <c r="F31" s="291">
        <v>1955</v>
      </c>
      <c r="G31" s="291">
        <v>1880</v>
      </c>
      <c r="H31" s="291">
        <v>1997.5</v>
      </c>
      <c r="I31" s="291" t="s">
        <v>910</v>
      </c>
      <c r="J31" s="99" t="s">
        <v>934</v>
      </c>
      <c r="K31" s="99">
        <f t="shared" ref="K31" si="11">H31-F31</f>
        <v>42.5</v>
      </c>
      <c r="L31" s="100">
        <f>(F31*-0.07)/100</f>
        <v>-1.3685000000000003</v>
      </c>
      <c r="M31" s="101">
        <f t="shared" ref="M31" si="12">(K31+L31)/F31</f>
        <v>2.1039130434782609E-2</v>
      </c>
      <c r="N31" s="99" t="s">
        <v>591</v>
      </c>
      <c r="O31" s="429">
        <v>44593</v>
      </c>
      <c r="P31" s="334"/>
      <c r="Q31" s="334"/>
      <c r="R31" s="335" t="s">
        <v>592</v>
      </c>
      <c r="S31" s="251"/>
      <c r="T31" s="251"/>
      <c r="U31" s="251"/>
      <c r="V31" s="251"/>
      <c r="W31" s="251"/>
      <c r="X31" s="251"/>
      <c r="Y31" s="251"/>
      <c r="Z31" s="251"/>
      <c r="AA31" s="251"/>
      <c r="AB31" s="251"/>
      <c r="AC31" s="251"/>
      <c r="AD31" s="251"/>
      <c r="AE31" s="251"/>
      <c r="AF31" s="251"/>
      <c r="AG31" s="251"/>
      <c r="AH31" s="251"/>
      <c r="AI31" s="332"/>
      <c r="AJ31" s="302"/>
      <c r="AK31" s="302"/>
      <c r="AL31" s="302"/>
    </row>
    <row r="32" spans="1:38" s="263" customFormat="1" ht="15" customHeight="1">
      <c r="A32" s="326">
        <v>4</v>
      </c>
      <c r="B32" s="253">
        <v>44593</v>
      </c>
      <c r="C32" s="327"/>
      <c r="D32" s="328" t="s">
        <v>137</v>
      </c>
      <c r="E32" s="256" t="s">
        <v>593</v>
      </c>
      <c r="F32" s="256" t="s">
        <v>911</v>
      </c>
      <c r="G32" s="256">
        <v>839</v>
      </c>
      <c r="H32" s="256"/>
      <c r="I32" s="256" t="s">
        <v>912</v>
      </c>
      <c r="J32" s="329" t="s">
        <v>594</v>
      </c>
      <c r="K32" s="329"/>
      <c r="L32" s="330"/>
      <c r="M32" s="331"/>
      <c r="N32" s="329"/>
      <c r="O32" s="381"/>
      <c r="P32" s="334"/>
      <c r="Q32" s="334"/>
      <c r="R32" s="335" t="s">
        <v>592</v>
      </c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332"/>
      <c r="AJ32" s="302"/>
      <c r="AK32" s="302"/>
      <c r="AL32" s="302"/>
    </row>
    <row r="33" spans="1:38" s="263" customFormat="1" ht="15" customHeight="1">
      <c r="A33" s="337">
        <v>5</v>
      </c>
      <c r="B33" s="250">
        <v>44593</v>
      </c>
      <c r="C33" s="292"/>
      <c r="D33" s="338" t="s">
        <v>51</v>
      </c>
      <c r="E33" s="291" t="s">
        <v>593</v>
      </c>
      <c r="F33" s="291">
        <v>374</v>
      </c>
      <c r="G33" s="291">
        <v>364</v>
      </c>
      <c r="H33" s="291">
        <v>385</v>
      </c>
      <c r="I33" s="291" t="s">
        <v>913</v>
      </c>
      <c r="J33" s="99" t="s">
        <v>932</v>
      </c>
      <c r="K33" s="99">
        <f t="shared" ref="K33" si="13">H33-F33</f>
        <v>11</v>
      </c>
      <c r="L33" s="100">
        <f>(F33*-0.7)/100</f>
        <v>-2.6180000000000003</v>
      </c>
      <c r="M33" s="101">
        <f t="shared" ref="M33" si="14">(K33+L33)/F33</f>
        <v>2.2411764705882353E-2</v>
      </c>
      <c r="N33" s="99" t="s">
        <v>591</v>
      </c>
      <c r="O33" s="102">
        <v>44594</v>
      </c>
      <c r="P33" s="334"/>
      <c r="Q33" s="334"/>
      <c r="R33" s="335" t="s">
        <v>592</v>
      </c>
      <c r="S33" s="251"/>
      <c r="T33" s="251"/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332"/>
      <c r="AJ33" s="302"/>
      <c r="AK33" s="302"/>
      <c r="AL33" s="302"/>
    </row>
    <row r="34" spans="1:38" s="263" customFormat="1" ht="15" customHeight="1">
      <c r="A34" s="337">
        <v>6</v>
      </c>
      <c r="B34" s="250">
        <v>44593</v>
      </c>
      <c r="C34" s="292"/>
      <c r="D34" s="338" t="s">
        <v>391</v>
      </c>
      <c r="E34" s="291" t="s">
        <v>593</v>
      </c>
      <c r="F34" s="291">
        <v>126.5</v>
      </c>
      <c r="G34" s="291">
        <v>122</v>
      </c>
      <c r="H34" s="291">
        <v>130.25</v>
      </c>
      <c r="I34" s="291" t="s">
        <v>914</v>
      </c>
      <c r="J34" s="99" t="s">
        <v>931</v>
      </c>
      <c r="K34" s="99">
        <f t="shared" ref="K34" si="15">H34-F34</f>
        <v>3.75</v>
      </c>
      <c r="L34" s="100">
        <f>(F34*-0.7)/100</f>
        <v>-0.88549999999999995</v>
      </c>
      <c r="M34" s="101">
        <f t="shared" ref="M34" si="16">(K34+L34)/F34</f>
        <v>2.2644268774703557E-2</v>
      </c>
      <c r="N34" s="99" t="s">
        <v>591</v>
      </c>
      <c r="O34" s="102">
        <v>44594</v>
      </c>
      <c r="P34" s="334"/>
      <c r="Q34" s="334"/>
      <c r="R34" s="335" t="s">
        <v>595</v>
      </c>
      <c r="S34" s="251"/>
      <c r="T34" s="251"/>
      <c r="U34" s="251"/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  <c r="AI34" s="332"/>
      <c r="AJ34" s="302"/>
      <c r="AK34" s="302"/>
      <c r="AL34" s="302"/>
    </row>
    <row r="35" spans="1:38" s="263" customFormat="1" ht="15" customHeight="1">
      <c r="A35" s="326">
        <v>7</v>
      </c>
      <c r="B35" s="253">
        <v>44593</v>
      </c>
      <c r="C35" s="327"/>
      <c r="D35" s="328" t="s">
        <v>416</v>
      </c>
      <c r="E35" s="256" t="s">
        <v>593</v>
      </c>
      <c r="F35" s="256" t="s">
        <v>915</v>
      </c>
      <c r="G35" s="256">
        <v>3250</v>
      </c>
      <c r="H35" s="256"/>
      <c r="I35" s="256" t="s">
        <v>916</v>
      </c>
      <c r="J35" s="329" t="s">
        <v>594</v>
      </c>
      <c r="K35" s="329"/>
      <c r="L35" s="330"/>
      <c r="M35" s="331"/>
      <c r="N35" s="329"/>
      <c r="O35" s="381"/>
      <c r="P35" s="334"/>
      <c r="Q35" s="334"/>
      <c r="R35" s="335" t="s">
        <v>595</v>
      </c>
      <c r="S35" s="251"/>
      <c r="T35" s="251"/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51"/>
      <c r="AF35" s="251"/>
      <c r="AG35" s="251"/>
      <c r="AH35" s="251"/>
      <c r="AI35" s="332"/>
      <c r="AJ35" s="302"/>
      <c r="AK35" s="302"/>
      <c r="AL35" s="302"/>
    </row>
    <row r="36" spans="1:38" s="263" customFormat="1" ht="15" customHeight="1">
      <c r="A36" s="337">
        <v>8</v>
      </c>
      <c r="B36" s="250">
        <v>44595</v>
      </c>
      <c r="C36" s="292"/>
      <c r="D36" s="338" t="s">
        <v>54</v>
      </c>
      <c r="E36" s="291" t="s">
        <v>593</v>
      </c>
      <c r="F36" s="291">
        <v>219.5</v>
      </c>
      <c r="G36" s="291">
        <v>213.5</v>
      </c>
      <c r="H36" s="291">
        <v>226</v>
      </c>
      <c r="I36" s="291" t="s">
        <v>973</v>
      </c>
      <c r="J36" s="99" t="s">
        <v>974</v>
      </c>
      <c r="K36" s="99">
        <f t="shared" ref="K36" si="17">H36-F36</f>
        <v>6.5</v>
      </c>
      <c r="L36" s="100">
        <f>(F36*-0.07)/100</f>
        <v>-0.15365000000000001</v>
      </c>
      <c r="M36" s="101">
        <f t="shared" ref="M36" si="18">(K36+L36)/F36</f>
        <v>2.8912756264236904E-2</v>
      </c>
      <c r="N36" s="99" t="s">
        <v>591</v>
      </c>
      <c r="O36" s="429">
        <v>44595</v>
      </c>
      <c r="P36" s="334"/>
      <c r="Q36" s="334"/>
      <c r="R36" s="335" t="s">
        <v>595</v>
      </c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332"/>
      <c r="AJ36" s="302"/>
      <c r="AK36" s="302"/>
      <c r="AL36" s="302"/>
    </row>
    <row r="37" spans="1:38" s="263" customFormat="1" ht="15" customHeight="1">
      <c r="A37" s="326">
        <v>9</v>
      </c>
      <c r="B37" s="253">
        <v>44595</v>
      </c>
      <c r="C37" s="327"/>
      <c r="D37" s="328" t="s">
        <v>146</v>
      </c>
      <c r="E37" s="256" t="s">
        <v>593</v>
      </c>
      <c r="F37" s="256" t="s">
        <v>975</v>
      </c>
      <c r="G37" s="256">
        <v>1890</v>
      </c>
      <c r="H37" s="256"/>
      <c r="I37" s="256" t="s">
        <v>976</v>
      </c>
      <c r="J37" s="329" t="s">
        <v>594</v>
      </c>
      <c r="K37" s="329"/>
      <c r="L37" s="330"/>
      <c r="M37" s="331"/>
      <c r="N37" s="329"/>
      <c r="O37" s="381"/>
      <c r="P37" s="334"/>
      <c r="Q37" s="334"/>
      <c r="R37" s="335" t="s">
        <v>592</v>
      </c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332"/>
      <c r="AJ37" s="302"/>
      <c r="AK37" s="302"/>
      <c r="AL37" s="302"/>
    </row>
    <row r="38" spans="1:38" s="263" customFormat="1" ht="15" customHeight="1">
      <c r="A38" s="326"/>
      <c r="B38" s="253"/>
      <c r="C38" s="327"/>
      <c r="D38" s="328"/>
      <c r="E38" s="256"/>
      <c r="F38" s="256"/>
      <c r="G38" s="256"/>
      <c r="H38" s="256"/>
      <c r="I38" s="256"/>
      <c r="J38" s="329"/>
      <c r="K38" s="329"/>
      <c r="L38" s="330"/>
      <c r="M38" s="331"/>
      <c r="N38" s="329"/>
      <c r="O38" s="381"/>
      <c r="P38" s="334"/>
      <c r="Q38" s="334"/>
      <c r="R38" s="335"/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332"/>
      <c r="AJ38" s="302"/>
      <c r="AK38" s="302"/>
      <c r="AL38" s="302"/>
    </row>
    <row r="39" spans="1:38" s="263" customFormat="1" ht="15" customHeight="1">
      <c r="A39" s="326"/>
      <c r="B39" s="253"/>
      <c r="C39" s="327"/>
      <c r="D39" s="328"/>
      <c r="E39" s="256"/>
      <c r="F39" s="256"/>
      <c r="G39" s="256"/>
      <c r="H39" s="256"/>
      <c r="I39" s="256"/>
      <c r="J39" s="329"/>
      <c r="K39" s="329"/>
      <c r="L39" s="330"/>
      <c r="M39" s="331"/>
      <c r="N39" s="329"/>
      <c r="O39" s="381"/>
      <c r="P39" s="334"/>
      <c r="Q39" s="334"/>
      <c r="R39" s="335"/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332"/>
      <c r="AJ39" s="302"/>
      <c r="AK39" s="302"/>
      <c r="AL39" s="302"/>
    </row>
    <row r="40" spans="1:38" s="276" customFormat="1" ht="15" customHeight="1">
      <c r="K40" s="257"/>
      <c r="L40" s="289"/>
      <c r="M40" s="357"/>
      <c r="N40" s="257"/>
      <c r="O40" s="300"/>
      <c r="P40" s="1"/>
      <c r="Q40" s="1"/>
      <c r="R40" s="353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359"/>
      <c r="AJ40" s="358"/>
      <c r="AK40" s="358"/>
      <c r="AL40" s="358"/>
    </row>
    <row r="41" spans="1:38" ht="15" customHeight="1">
      <c r="A41" s="344"/>
      <c r="B41" s="345"/>
      <c r="C41" s="346"/>
      <c r="D41" s="347"/>
      <c r="E41" s="348"/>
      <c r="F41" s="348"/>
      <c r="G41" s="348"/>
      <c r="H41" s="348"/>
      <c r="I41" s="348"/>
      <c r="J41" s="349"/>
      <c r="K41" s="349"/>
      <c r="L41" s="350"/>
      <c r="M41" s="351"/>
      <c r="N41" s="349"/>
      <c r="O41" s="352"/>
      <c r="P41" s="1"/>
      <c r="Q41" s="1"/>
      <c r="R41" s="353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44.25" customHeight="1">
      <c r="A42" s="123" t="s">
        <v>596</v>
      </c>
      <c r="B42" s="146"/>
      <c r="C42" s="146"/>
      <c r="D42" s="1"/>
      <c r="E42" s="6"/>
      <c r="F42" s="6"/>
      <c r="G42" s="6"/>
      <c r="H42" s="6" t="s">
        <v>608</v>
      </c>
      <c r="I42" s="6"/>
      <c r="J42" s="6"/>
      <c r="K42" s="119"/>
      <c r="L42" s="148"/>
      <c r="M42" s="119"/>
      <c r="N42" s="120"/>
      <c r="O42" s="119"/>
      <c r="P42" s="1"/>
      <c r="Q42" s="1"/>
      <c r="R42" s="6"/>
      <c r="S42" s="1"/>
      <c r="T42" s="1"/>
      <c r="U42" s="1"/>
      <c r="V42" s="1"/>
      <c r="W42" s="1"/>
      <c r="X42" s="1"/>
      <c r="Y42" s="1"/>
      <c r="Z42" s="1"/>
      <c r="AA42" s="1"/>
      <c r="AB42" s="1"/>
      <c r="AC42" s="305"/>
      <c r="AD42" s="305"/>
      <c r="AE42" s="305"/>
      <c r="AF42" s="305"/>
      <c r="AG42" s="305"/>
      <c r="AH42" s="305"/>
    </row>
    <row r="43" spans="1:38" ht="12.75" customHeight="1">
      <c r="A43" s="130" t="s">
        <v>597</v>
      </c>
      <c r="B43" s="123"/>
      <c r="C43" s="123"/>
      <c r="D43" s="123"/>
      <c r="E43" s="41"/>
      <c r="F43" s="131" t="s">
        <v>598</v>
      </c>
      <c r="G43" s="56"/>
      <c r="H43" s="41"/>
      <c r="I43" s="56"/>
      <c r="J43" s="6"/>
      <c r="K43" s="149"/>
      <c r="L43" s="150"/>
      <c r="M43" s="6"/>
      <c r="N43" s="113"/>
      <c r="O43" s="151"/>
      <c r="P43" s="4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4.25" customHeight="1">
      <c r="A44" s="130"/>
      <c r="B44" s="123"/>
      <c r="C44" s="123"/>
      <c r="D44" s="123"/>
      <c r="E44" s="6"/>
      <c r="F44" s="131" t="s">
        <v>600</v>
      </c>
      <c r="G44" s="56"/>
      <c r="H44" s="41"/>
      <c r="I44" s="56"/>
      <c r="J44" s="6"/>
      <c r="K44" s="149"/>
      <c r="L44" s="150"/>
      <c r="M44" s="6"/>
      <c r="N44" s="113"/>
      <c r="O44" s="151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4.25" customHeight="1">
      <c r="A45" s="123"/>
      <c r="B45" s="123"/>
      <c r="C45" s="123"/>
      <c r="D45" s="123"/>
      <c r="E45" s="6"/>
      <c r="F45" s="6"/>
      <c r="G45" s="6"/>
      <c r="H45" s="6"/>
      <c r="I45" s="6"/>
      <c r="J45" s="136"/>
      <c r="K45" s="133"/>
      <c r="L45" s="134"/>
      <c r="M45" s="6"/>
      <c r="N45" s="137"/>
      <c r="O45" s="1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2.75" customHeight="1">
      <c r="A46" s="152" t="s">
        <v>609</v>
      </c>
      <c r="B46" s="152"/>
      <c r="C46" s="152"/>
      <c r="D46" s="152"/>
      <c r="E46" s="6"/>
      <c r="F46" s="6"/>
      <c r="G46" s="6"/>
      <c r="H46" s="6"/>
      <c r="I46" s="6"/>
      <c r="J46" s="6"/>
      <c r="K46" s="6"/>
      <c r="L46" s="6"/>
      <c r="M46" s="6"/>
      <c r="N46" s="6"/>
      <c r="O46" s="2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38.25" customHeight="1">
      <c r="A47" s="96" t="s">
        <v>16</v>
      </c>
      <c r="B47" s="96" t="s">
        <v>568</v>
      </c>
      <c r="C47" s="96"/>
      <c r="D47" s="97" t="s">
        <v>579</v>
      </c>
      <c r="E47" s="96" t="s">
        <v>580</v>
      </c>
      <c r="F47" s="96" t="s">
        <v>581</v>
      </c>
      <c r="G47" s="96" t="s">
        <v>602</v>
      </c>
      <c r="H47" s="96" t="s">
        <v>583</v>
      </c>
      <c r="I47" s="96" t="s">
        <v>584</v>
      </c>
      <c r="J47" s="95" t="s">
        <v>585</v>
      </c>
      <c r="K47" s="153" t="s">
        <v>610</v>
      </c>
      <c r="L47" s="98" t="s">
        <v>587</v>
      </c>
      <c r="M47" s="153" t="s">
        <v>611</v>
      </c>
      <c r="N47" s="96" t="s">
        <v>612</v>
      </c>
      <c r="O47" s="95" t="s">
        <v>589</v>
      </c>
      <c r="P47" s="97" t="s">
        <v>590</v>
      </c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s="252" customFormat="1" ht="13.5" customHeight="1">
      <c r="A48" s="339">
        <v>1</v>
      </c>
      <c r="B48" s="340">
        <v>44593</v>
      </c>
      <c r="C48" s="376"/>
      <c r="D48" s="376" t="s">
        <v>904</v>
      </c>
      <c r="E48" s="339" t="s">
        <v>593</v>
      </c>
      <c r="F48" s="339">
        <v>2414</v>
      </c>
      <c r="G48" s="339">
        <v>238</v>
      </c>
      <c r="H48" s="343">
        <v>2380</v>
      </c>
      <c r="I48" s="343" t="s">
        <v>905</v>
      </c>
      <c r="J48" s="354" t="s">
        <v>859</v>
      </c>
      <c r="K48" s="343">
        <f t="shared" ref="K48" si="19">H48-F48</f>
        <v>-34</v>
      </c>
      <c r="L48" s="372">
        <f t="shared" ref="L48" si="20">(H48*N48)*0.07%</f>
        <v>624.75000000000011</v>
      </c>
      <c r="M48" s="373">
        <f t="shared" ref="M48" si="21">(K48*N48)-L48</f>
        <v>-13374.75</v>
      </c>
      <c r="N48" s="343">
        <v>375</v>
      </c>
      <c r="O48" s="374" t="s">
        <v>604</v>
      </c>
      <c r="P48" s="375">
        <v>44228</v>
      </c>
      <c r="Q48" s="254"/>
      <c r="R48" s="259" t="s">
        <v>592</v>
      </c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8"/>
      <c r="AG48" s="253"/>
      <c r="AH48" s="301"/>
      <c r="AI48" s="301"/>
      <c r="AJ48" s="282"/>
      <c r="AK48" s="282"/>
      <c r="AL48" s="282"/>
    </row>
    <row r="49" spans="1:38" s="252" customFormat="1" ht="13.5" customHeight="1">
      <c r="A49" s="256">
        <v>2</v>
      </c>
      <c r="B49" s="253">
        <v>44595</v>
      </c>
      <c r="C49" s="382"/>
      <c r="D49" s="382" t="s">
        <v>979</v>
      </c>
      <c r="E49" s="256" t="s">
        <v>593</v>
      </c>
      <c r="F49" s="256" t="s">
        <v>980</v>
      </c>
      <c r="G49" s="256">
        <v>630</v>
      </c>
      <c r="H49" s="257"/>
      <c r="I49" s="257" t="s">
        <v>981</v>
      </c>
      <c r="J49" s="329" t="s">
        <v>594</v>
      </c>
      <c r="K49" s="257"/>
      <c r="L49" s="289"/>
      <c r="M49" s="290"/>
      <c r="N49" s="257"/>
      <c r="O49" s="418"/>
      <c r="P49" s="300"/>
      <c r="Q49" s="254"/>
      <c r="R49" s="259" t="s">
        <v>592</v>
      </c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348"/>
      <c r="AG49" s="345"/>
      <c r="AH49" s="254"/>
      <c r="AI49" s="254"/>
      <c r="AJ49" s="348"/>
      <c r="AK49" s="348"/>
      <c r="AL49" s="348"/>
    </row>
    <row r="50" spans="1:38" s="252" customFormat="1" ht="13.5" customHeight="1">
      <c r="A50" s="443">
        <v>3</v>
      </c>
      <c r="B50" s="445">
        <v>44595</v>
      </c>
      <c r="C50" s="327"/>
      <c r="D50" s="389" t="s">
        <v>982</v>
      </c>
      <c r="E50" s="256" t="s">
        <v>593</v>
      </c>
      <c r="F50" s="256" t="s">
        <v>984</v>
      </c>
      <c r="G50" s="256">
        <v>534</v>
      </c>
      <c r="H50" s="256"/>
      <c r="I50" s="257">
        <v>565</v>
      </c>
      <c r="J50" s="447" t="s">
        <v>594</v>
      </c>
      <c r="K50" s="390"/>
      <c r="L50" s="330"/>
      <c r="M50" s="447"/>
      <c r="N50" s="459"/>
      <c r="O50" s="461"/>
      <c r="P50" s="447"/>
      <c r="Q50" s="254"/>
      <c r="R50" s="259" t="s">
        <v>592</v>
      </c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348"/>
      <c r="AG50" s="345"/>
      <c r="AH50" s="254"/>
      <c r="AI50" s="254"/>
      <c r="AJ50" s="348"/>
      <c r="AK50" s="348"/>
      <c r="AL50" s="348"/>
    </row>
    <row r="51" spans="1:38" s="252" customFormat="1" ht="13.5" customHeight="1">
      <c r="A51" s="444"/>
      <c r="B51" s="446"/>
      <c r="C51" s="327"/>
      <c r="D51" s="389" t="s">
        <v>983</v>
      </c>
      <c r="E51" s="256" t="s">
        <v>858</v>
      </c>
      <c r="F51" s="256" t="s">
        <v>985</v>
      </c>
      <c r="G51" s="256"/>
      <c r="H51" s="256"/>
      <c r="I51" s="257"/>
      <c r="J51" s="448"/>
      <c r="K51" s="390"/>
      <c r="L51" s="330"/>
      <c r="M51" s="448"/>
      <c r="N51" s="460"/>
      <c r="O51" s="462"/>
      <c r="P51" s="448"/>
      <c r="Q51" s="254"/>
      <c r="R51" s="259" t="s">
        <v>592</v>
      </c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348"/>
      <c r="AG51" s="345"/>
      <c r="AH51" s="254"/>
      <c r="AI51" s="254"/>
      <c r="AJ51" s="348"/>
      <c r="AK51" s="348"/>
      <c r="AL51" s="348"/>
    </row>
    <row r="52" spans="1:38" s="252" customFormat="1" ht="13.5" customHeight="1">
      <c r="A52" s="256"/>
      <c r="B52" s="253"/>
      <c r="C52" s="382"/>
      <c r="D52" s="382"/>
      <c r="E52" s="256"/>
      <c r="F52" s="256"/>
      <c r="G52" s="256"/>
      <c r="H52" s="257"/>
      <c r="I52" s="257"/>
      <c r="J52" s="329"/>
      <c r="K52" s="257"/>
      <c r="L52" s="289"/>
      <c r="M52" s="290"/>
      <c r="N52" s="257"/>
      <c r="O52" s="418"/>
      <c r="P52" s="300"/>
      <c r="Q52" s="254"/>
      <c r="R52" s="259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348"/>
      <c r="AG52" s="345"/>
      <c r="AH52" s="254"/>
      <c r="AI52" s="254"/>
      <c r="AJ52" s="348"/>
      <c r="AK52" s="348"/>
      <c r="AL52" s="348"/>
    </row>
    <row r="53" spans="1:38" s="252" customFormat="1" ht="13.5" customHeight="1">
      <c r="A53" s="256"/>
      <c r="B53" s="253"/>
      <c r="C53" s="382"/>
      <c r="D53" s="382"/>
      <c r="E53" s="256"/>
      <c r="F53" s="256"/>
      <c r="G53" s="256"/>
      <c r="H53" s="257"/>
      <c r="I53" s="257"/>
      <c r="J53" s="329"/>
      <c r="K53" s="257"/>
      <c r="L53" s="289"/>
      <c r="M53" s="290"/>
      <c r="N53" s="257"/>
      <c r="O53" s="299"/>
      <c r="P53" s="300"/>
      <c r="Q53" s="254"/>
      <c r="R53" s="259"/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348"/>
      <c r="AG53" s="345"/>
      <c r="AH53" s="254"/>
      <c r="AI53" s="254"/>
      <c r="AJ53" s="348"/>
      <c r="AK53" s="348"/>
      <c r="AL53" s="348"/>
    </row>
    <row r="54" spans="1:38" ht="13.5" customHeight="1">
      <c r="A54" s="111"/>
      <c r="B54" s="112"/>
      <c r="C54" s="146"/>
      <c r="D54" s="154"/>
      <c r="E54" s="155"/>
      <c r="F54" s="111"/>
      <c r="G54" s="111"/>
      <c r="H54" s="111"/>
      <c r="I54" s="147"/>
      <c r="J54" s="147"/>
      <c r="K54" s="147"/>
      <c r="L54" s="147"/>
      <c r="M54" s="147"/>
      <c r="N54" s="147"/>
      <c r="O54" s="147"/>
      <c r="P54" s="147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2.75" customHeight="1">
      <c r="A55" s="156"/>
      <c r="B55" s="112"/>
      <c r="C55" s="113"/>
      <c r="D55" s="157"/>
      <c r="E55" s="116"/>
      <c r="F55" s="116"/>
      <c r="G55" s="116"/>
      <c r="H55" s="116"/>
      <c r="I55" s="116"/>
      <c r="J55" s="6"/>
      <c r="K55" s="116"/>
      <c r="L55" s="116"/>
      <c r="M55" s="6"/>
      <c r="N55" s="1"/>
      <c r="O55" s="113"/>
      <c r="P55" s="41"/>
      <c r="Q55" s="4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41"/>
      <c r="AG55" s="41"/>
      <c r="AH55" s="41"/>
      <c r="AI55" s="41"/>
      <c r="AJ55" s="41"/>
      <c r="AK55" s="41"/>
      <c r="AL55" s="41"/>
    </row>
    <row r="56" spans="1:38" ht="12.75" customHeight="1">
      <c r="A56" s="158" t="s">
        <v>614</v>
      </c>
      <c r="B56" s="158"/>
      <c r="C56" s="158"/>
      <c r="D56" s="158"/>
      <c r="E56" s="159"/>
      <c r="F56" s="116"/>
      <c r="G56" s="116"/>
      <c r="H56" s="116"/>
      <c r="I56" s="116"/>
      <c r="J56" s="1"/>
      <c r="K56" s="6"/>
      <c r="L56" s="6"/>
      <c r="M56" s="6"/>
      <c r="N56" s="1"/>
      <c r="O56" s="1"/>
      <c r="P56" s="41"/>
      <c r="Q56" s="4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41"/>
      <c r="AH56" s="41"/>
      <c r="AI56" s="41"/>
      <c r="AJ56" s="41"/>
      <c r="AK56" s="41"/>
      <c r="AL56" s="41"/>
    </row>
    <row r="57" spans="1:38" ht="38.25" customHeight="1">
      <c r="A57" s="96" t="s">
        <v>16</v>
      </c>
      <c r="B57" s="96" t="s">
        <v>568</v>
      </c>
      <c r="C57" s="96"/>
      <c r="D57" s="97" t="s">
        <v>579</v>
      </c>
      <c r="E57" s="96" t="s">
        <v>580</v>
      </c>
      <c r="F57" s="96" t="s">
        <v>581</v>
      </c>
      <c r="G57" s="96" t="s">
        <v>602</v>
      </c>
      <c r="H57" s="96" t="s">
        <v>583</v>
      </c>
      <c r="I57" s="96" t="s">
        <v>584</v>
      </c>
      <c r="J57" s="95" t="s">
        <v>585</v>
      </c>
      <c r="K57" s="95" t="s">
        <v>615</v>
      </c>
      <c r="L57" s="98" t="s">
        <v>587</v>
      </c>
      <c r="M57" s="153" t="s">
        <v>611</v>
      </c>
      <c r="N57" s="96" t="s">
        <v>612</v>
      </c>
      <c r="O57" s="96" t="s">
        <v>589</v>
      </c>
      <c r="P57" s="97" t="s">
        <v>590</v>
      </c>
      <c r="Q57" s="4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41"/>
      <c r="AH57" s="41"/>
      <c r="AI57" s="41"/>
      <c r="AJ57" s="41"/>
      <c r="AK57" s="41"/>
      <c r="AL57" s="41"/>
    </row>
    <row r="58" spans="1:38" s="252" customFormat="1" ht="12.75" customHeight="1">
      <c r="A58" s="443">
        <v>1</v>
      </c>
      <c r="B58" s="445">
        <v>44586</v>
      </c>
      <c r="C58" s="327"/>
      <c r="D58" s="389" t="s">
        <v>878</v>
      </c>
      <c r="E58" s="256" t="s">
        <v>593</v>
      </c>
      <c r="F58" s="256">
        <v>82</v>
      </c>
      <c r="G58" s="256"/>
      <c r="H58" s="256" t="s">
        <v>927</v>
      </c>
      <c r="I58" s="257"/>
      <c r="J58" s="447" t="s">
        <v>594</v>
      </c>
      <c r="K58" s="390"/>
      <c r="L58" s="330"/>
      <c r="M58" s="447"/>
      <c r="N58" s="459"/>
      <c r="O58" s="461"/>
      <c r="P58" s="447"/>
      <c r="Q58" s="254"/>
      <c r="R58" s="255" t="s">
        <v>592</v>
      </c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51"/>
      <c r="AG58" s="251"/>
      <c r="AH58" s="251"/>
      <c r="AI58" s="251"/>
      <c r="AJ58" s="251"/>
      <c r="AK58" s="251"/>
      <c r="AL58" s="251"/>
    </row>
    <row r="59" spans="1:38" s="252" customFormat="1" ht="12.75" customHeight="1">
      <c r="A59" s="444"/>
      <c r="B59" s="446"/>
      <c r="C59" s="327"/>
      <c r="D59" s="389" t="s">
        <v>879</v>
      </c>
      <c r="E59" s="256" t="s">
        <v>858</v>
      </c>
      <c r="F59" s="256">
        <v>46</v>
      </c>
      <c r="G59" s="256"/>
      <c r="H59" s="256"/>
      <c r="I59" s="257"/>
      <c r="J59" s="448"/>
      <c r="K59" s="390"/>
      <c r="L59" s="330"/>
      <c r="M59" s="448"/>
      <c r="N59" s="460"/>
      <c r="O59" s="462"/>
      <c r="P59" s="448"/>
      <c r="Q59" s="254"/>
      <c r="R59" s="255" t="s">
        <v>592</v>
      </c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251"/>
      <c r="AG59" s="251"/>
      <c r="AH59" s="251"/>
      <c r="AI59" s="251"/>
      <c r="AJ59" s="251"/>
      <c r="AK59" s="251"/>
      <c r="AL59" s="251"/>
    </row>
    <row r="60" spans="1:38" s="252" customFormat="1" ht="12.75" customHeight="1">
      <c r="A60" s="339">
        <v>2</v>
      </c>
      <c r="B60" s="340">
        <v>44592</v>
      </c>
      <c r="C60" s="341"/>
      <c r="D60" s="342" t="s">
        <v>893</v>
      </c>
      <c r="E60" s="339" t="s">
        <v>593</v>
      </c>
      <c r="F60" s="339">
        <v>107.5</v>
      </c>
      <c r="G60" s="339">
        <v>60</v>
      </c>
      <c r="H60" s="339">
        <v>57.5</v>
      </c>
      <c r="I60" s="343" t="s">
        <v>894</v>
      </c>
      <c r="J60" s="354" t="s">
        <v>867</v>
      </c>
      <c r="K60" s="343">
        <f t="shared" ref="K60" si="22">H60-F60</f>
        <v>-50</v>
      </c>
      <c r="L60" s="372">
        <v>100</v>
      </c>
      <c r="M60" s="373">
        <f t="shared" ref="M60" si="23">(K60*N60)-L60</f>
        <v>-2600</v>
      </c>
      <c r="N60" s="343">
        <v>50</v>
      </c>
      <c r="O60" s="374" t="s">
        <v>604</v>
      </c>
      <c r="P60" s="375">
        <v>44228</v>
      </c>
      <c r="Q60" s="254"/>
      <c r="R60" s="255" t="s">
        <v>595</v>
      </c>
      <c r="S60" s="251"/>
      <c r="T60" s="251"/>
      <c r="U60" s="251"/>
      <c r="V60" s="251"/>
      <c r="W60" s="251"/>
      <c r="X60" s="251"/>
      <c r="Y60" s="251"/>
      <c r="Z60" s="251"/>
      <c r="AA60" s="251"/>
      <c r="AB60" s="251"/>
      <c r="AC60" s="251"/>
      <c r="AD60" s="251"/>
      <c r="AE60" s="251"/>
      <c r="AF60" s="251"/>
      <c r="AG60" s="251"/>
      <c r="AH60" s="251"/>
      <c r="AI60" s="251"/>
      <c r="AJ60" s="251"/>
      <c r="AK60" s="251"/>
      <c r="AL60" s="251"/>
    </row>
    <row r="61" spans="1:38" s="252" customFormat="1" ht="12.75" customHeight="1">
      <c r="A61" s="256">
        <v>3</v>
      </c>
      <c r="B61" s="253">
        <v>44592</v>
      </c>
      <c r="C61" s="327"/>
      <c r="D61" s="389" t="s">
        <v>895</v>
      </c>
      <c r="E61" s="256" t="s">
        <v>593</v>
      </c>
      <c r="F61" s="256" t="s">
        <v>896</v>
      </c>
      <c r="G61" s="256">
        <v>17</v>
      </c>
      <c r="H61" s="256"/>
      <c r="I61" s="257" t="s">
        <v>897</v>
      </c>
      <c r="J61" s="412" t="s">
        <v>594</v>
      </c>
      <c r="K61" s="390"/>
      <c r="L61" s="330"/>
      <c r="M61" s="329"/>
      <c r="N61" s="329"/>
      <c r="O61" s="391"/>
      <c r="P61" s="392"/>
      <c r="Q61" s="254"/>
      <c r="R61" s="255" t="s">
        <v>592</v>
      </c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  <c r="AE61" s="251"/>
      <c r="AF61" s="251"/>
      <c r="AG61" s="251"/>
      <c r="AH61" s="251"/>
      <c r="AI61" s="251"/>
      <c r="AJ61" s="251"/>
      <c r="AK61" s="251"/>
      <c r="AL61" s="251"/>
    </row>
    <row r="62" spans="1:38" s="252" customFormat="1" ht="12.75" customHeight="1">
      <c r="A62" s="339">
        <v>4</v>
      </c>
      <c r="B62" s="340">
        <v>44592</v>
      </c>
      <c r="C62" s="341"/>
      <c r="D62" s="342" t="s">
        <v>898</v>
      </c>
      <c r="E62" s="339" t="s">
        <v>593</v>
      </c>
      <c r="F62" s="339">
        <v>57.5</v>
      </c>
      <c r="G62" s="339">
        <v>38</v>
      </c>
      <c r="H62" s="339">
        <v>40</v>
      </c>
      <c r="I62" s="343" t="s">
        <v>864</v>
      </c>
      <c r="J62" s="354" t="s">
        <v>917</v>
      </c>
      <c r="K62" s="343">
        <f t="shared" ref="K62" si="24">H62-F62</f>
        <v>-17.5</v>
      </c>
      <c r="L62" s="372">
        <v>100</v>
      </c>
      <c r="M62" s="373">
        <f t="shared" ref="M62" si="25">(K62*N62)-L62</f>
        <v>-4475</v>
      </c>
      <c r="N62" s="343">
        <v>250</v>
      </c>
      <c r="O62" s="374" t="s">
        <v>604</v>
      </c>
      <c r="P62" s="375">
        <v>44228</v>
      </c>
      <c r="Q62" s="254"/>
      <c r="R62" s="255" t="s">
        <v>592</v>
      </c>
      <c r="S62" s="251"/>
      <c r="T62" s="251"/>
      <c r="U62" s="251"/>
      <c r="V62" s="251"/>
      <c r="W62" s="251"/>
      <c r="X62" s="251"/>
      <c r="Y62" s="251"/>
      <c r="Z62" s="251"/>
      <c r="AA62" s="251"/>
      <c r="AB62" s="251"/>
      <c r="AC62" s="251"/>
      <c r="AD62" s="251"/>
      <c r="AE62" s="251"/>
      <c r="AF62" s="251"/>
      <c r="AG62" s="251"/>
      <c r="AH62" s="251"/>
      <c r="AI62" s="251"/>
      <c r="AJ62" s="251"/>
      <c r="AK62" s="251"/>
      <c r="AL62" s="251"/>
    </row>
    <row r="63" spans="1:38" s="252" customFormat="1" ht="12.75" customHeight="1">
      <c r="A63" s="449">
        <v>5</v>
      </c>
      <c r="B63" s="451">
        <v>44593</v>
      </c>
      <c r="C63" s="292"/>
      <c r="D63" s="377" t="s">
        <v>906</v>
      </c>
      <c r="E63" s="291" t="s">
        <v>593</v>
      </c>
      <c r="F63" s="291">
        <v>202.5</v>
      </c>
      <c r="G63" s="291"/>
      <c r="H63" s="291">
        <v>335</v>
      </c>
      <c r="I63" s="378"/>
      <c r="J63" s="453" t="s">
        <v>908</v>
      </c>
      <c r="K63" s="379">
        <f>H63-F63</f>
        <v>132.5</v>
      </c>
      <c r="L63" s="380">
        <v>100</v>
      </c>
      <c r="M63" s="453">
        <v>4300</v>
      </c>
      <c r="N63" s="453">
        <v>50</v>
      </c>
      <c r="O63" s="455" t="s">
        <v>591</v>
      </c>
      <c r="P63" s="457">
        <v>44593</v>
      </c>
      <c r="Q63" s="254"/>
      <c r="R63" s="255" t="s">
        <v>592</v>
      </c>
      <c r="S63" s="251"/>
      <c r="T63" s="251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  <c r="AF63" s="251"/>
      <c r="AG63" s="251"/>
      <c r="AH63" s="251"/>
      <c r="AI63" s="251"/>
      <c r="AJ63" s="251"/>
      <c r="AK63" s="251"/>
      <c r="AL63" s="251"/>
    </row>
    <row r="64" spans="1:38" s="252" customFormat="1" ht="12.75" customHeight="1">
      <c r="A64" s="450"/>
      <c r="B64" s="452"/>
      <c r="C64" s="292"/>
      <c r="D64" s="377" t="s">
        <v>907</v>
      </c>
      <c r="E64" s="291" t="s">
        <v>858</v>
      </c>
      <c r="F64" s="291">
        <v>102.5</v>
      </c>
      <c r="G64" s="291"/>
      <c r="H64" s="291">
        <v>145</v>
      </c>
      <c r="I64" s="378"/>
      <c r="J64" s="454"/>
      <c r="K64" s="379">
        <f>F64-H64</f>
        <v>-42.5</v>
      </c>
      <c r="L64" s="380">
        <v>100</v>
      </c>
      <c r="M64" s="454"/>
      <c r="N64" s="454"/>
      <c r="O64" s="456"/>
      <c r="P64" s="458"/>
      <c r="Q64" s="254"/>
      <c r="R64" s="255" t="s">
        <v>592</v>
      </c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251"/>
      <c r="AG64" s="251"/>
      <c r="AH64" s="251"/>
      <c r="AI64" s="251"/>
      <c r="AJ64" s="251"/>
      <c r="AK64" s="251"/>
      <c r="AL64" s="251"/>
    </row>
    <row r="65" spans="1:38" s="252" customFormat="1" ht="12.75" customHeight="1">
      <c r="A65" s="339">
        <v>6</v>
      </c>
      <c r="B65" s="340">
        <v>44594</v>
      </c>
      <c r="C65" s="341"/>
      <c r="D65" s="342" t="s">
        <v>928</v>
      </c>
      <c r="E65" s="339" t="s">
        <v>593</v>
      </c>
      <c r="F65" s="339">
        <v>90</v>
      </c>
      <c r="G65" s="339">
        <v>45</v>
      </c>
      <c r="H65" s="339">
        <v>45</v>
      </c>
      <c r="I65" s="343" t="s">
        <v>929</v>
      </c>
      <c r="J65" s="354" t="s">
        <v>930</v>
      </c>
      <c r="K65" s="343">
        <f t="shared" ref="K65" si="26">H65-F65</f>
        <v>-45</v>
      </c>
      <c r="L65" s="372">
        <v>100</v>
      </c>
      <c r="M65" s="373">
        <f t="shared" ref="M65" si="27">(K65*N65)-L65</f>
        <v>-2350</v>
      </c>
      <c r="N65" s="343">
        <v>50</v>
      </c>
      <c r="O65" s="374" t="s">
        <v>604</v>
      </c>
      <c r="P65" s="375">
        <v>44229</v>
      </c>
      <c r="Q65" s="254"/>
      <c r="R65" s="255" t="s">
        <v>592</v>
      </c>
      <c r="S65" s="251"/>
      <c r="T65" s="251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  <c r="AF65" s="251"/>
      <c r="AG65" s="251"/>
      <c r="AH65" s="251"/>
      <c r="AI65" s="251"/>
      <c r="AJ65" s="251"/>
      <c r="AK65" s="251"/>
      <c r="AL65" s="251"/>
    </row>
    <row r="66" spans="1:38" s="252" customFormat="1" ht="12.75" customHeight="1">
      <c r="A66" s="339">
        <v>7</v>
      </c>
      <c r="B66" s="340">
        <v>44595</v>
      </c>
      <c r="C66" s="341"/>
      <c r="D66" s="342" t="s">
        <v>986</v>
      </c>
      <c r="E66" s="339" t="s">
        <v>593</v>
      </c>
      <c r="F66" s="339">
        <v>65</v>
      </c>
      <c r="G66" s="339">
        <v>0</v>
      </c>
      <c r="H66" s="339">
        <v>0</v>
      </c>
      <c r="I66" s="343" t="s">
        <v>987</v>
      </c>
      <c r="J66" s="354" t="s">
        <v>988</v>
      </c>
      <c r="K66" s="343">
        <f t="shared" ref="K66" si="28">H66-F66</f>
        <v>-65</v>
      </c>
      <c r="L66" s="372">
        <v>100</v>
      </c>
      <c r="M66" s="373">
        <f t="shared" ref="M66" si="29">(K66*N66)-L66</f>
        <v>-1725</v>
      </c>
      <c r="N66" s="343">
        <v>25</v>
      </c>
      <c r="O66" s="374" t="s">
        <v>604</v>
      </c>
      <c r="P66" s="375">
        <v>44230</v>
      </c>
      <c r="Q66" s="254"/>
      <c r="R66" s="255" t="s">
        <v>595</v>
      </c>
      <c r="S66" s="251"/>
      <c r="T66" s="251"/>
      <c r="U66" s="251"/>
      <c r="V66" s="251"/>
      <c r="W66" s="251"/>
      <c r="X66" s="251"/>
      <c r="Y66" s="251"/>
      <c r="Z66" s="251"/>
      <c r="AA66" s="251"/>
      <c r="AB66" s="251"/>
      <c r="AC66" s="251"/>
      <c r="AD66" s="251"/>
      <c r="AE66" s="251"/>
      <c r="AF66" s="251"/>
      <c r="AG66" s="251"/>
      <c r="AH66" s="251"/>
      <c r="AI66" s="251"/>
      <c r="AJ66" s="251"/>
      <c r="AK66" s="251"/>
      <c r="AL66" s="251"/>
    </row>
    <row r="67" spans="1:38" s="252" customFormat="1" ht="12.75" customHeight="1">
      <c r="A67" s="256"/>
      <c r="B67" s="253"/>
      <c r="C67" s="327"/>
      <c r="D67" s="389"/>
      <c r="E67" s="256"/>
      <c r="F67" s="256"/>
      <c r="G67" s="256"/>
      <c r="H67" s="256"/>
      <c r="I67" s="257"/>
      <c r="J67" s="412"/>
      <c r="K67" s="390"/>
      <c r="L67" s="330"/>
      <c r="M67" s="329"/>
      <c r="N67" s="329"/>
      <c r="O67" s="391"/>
      <c r="P67" s="392"/>
      <c r="Q67" s="254"/>
      <c r="R67" s="255"/>
      <c r="S67" s="251"/>
      <c r="T67" s="251"/>
      <c r="U67" s="251"/>
      <c r="V67" s="251"/>
      <c r="W67" s="251"/>
      <c r="X67" s="251"/>
      <c r="Y67" s="251"/>
      <c r="Z67" s="251"/>
      <c r="AA67" s="251"/>
      <c r="AB67" s="251"/>
      <c r="AC67" s="251"/>
      <c r="AD67" s="251"/>
      <c r="AE67" s="251"/>
      <c r="AF67" s="251"/>
      <c r="AG67" s="251"/>
      <c r="AH67" s="251"/>
      <c r="AI67" s="251"/>
      <c r="AJ67" s="251"/>
      <c r="AK67" s="251"/>
      <c r="AL67" s="251"/>
    </row>
    <row r="68" spans="1:38" s="325" customFormat="1" ht="12.75" customHeight="1">
      <c r="A68" s="313"/>
      <c r="B68" s="314"/>
      <c r="C68" s="315"/>
      <c r="D68" s="316"/>
      <c r="E68" s="313"/>
      <c r="F68" s="313"/>
      <c r="G68" s="313"/>
      <c r="H68" s="313"/>
      <c r="I68" s="317"/>
      <c r="J68" s="318"/>
      <c r="K68" s="319"/>
      <c r="L68" s="319"/>
      <c r="M68" s="318"/>
      <c r="N68" s="318"/>
      <c r="O68" s="320"/>
      <c r="P68" s="321"/>
      <c r="Q68" s="322"/>
      <c r="R68" s="323"/>
      <c r="S68" s="322"/>
      <c r="T68" s="322"/>
      <c r="U68" s="322"/>
      <c r="V68" s="322"/>
      <c r="W68" s="322"/>
      <c r="X68" s="322"/>
      <c r="Y68" s="322"/>
      <c r="Z68" s="322"/>
      <c r="AA68" s="322"/>
      <c r="AB68" s="322"/>
      <c r="AC68" s="322"/>
      <c r="AD68" s="322"/>
      <c r="AE68" s="322"/>
      <c r="AF68" s="324"/>
      <c r="AG68" s="324"/>
      <c r="AH68" s="324"/>
      <c r="AI68" s="324"/>
      <c r="AJ68" s="324"/>
      <c r="AK68" s="324"/>
      <c r="AL68" s="324"/>
    </row>
    <row r="69" spans="1:38" ht="14.25" customHeight="1">
      <c r="A69" s="155"/>
      <c r="B69" s="160"/>
      <c r="C69" s="160"/>
      <c r="D69" s="161"/>
      <c r="E69" s="155"/>
      <c r="F69" s="162"/>
      <c r="G69" s="155"/>
      <c r="H69" s="155"/>
      <c r="I69" s="155"/>
      <c r="J69" s="160"/>
      <c r="K69" s="163"/>
      <c r="L69" s="155"/>
      <c r="M69" s="155"/>
      <c r="N69" s="155"/>
      <c r="O69" s="164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2.75" customHeight="1">
      <c r="A70" s="94" t="s">
        <v>616</v>
      </c>
      <c r="B70" s="165"/>
      <c r="C70" s="165"/>
      <c r="D70" s="166"/>
      <c r="E70" s="139"/>
      <c r="F70" s="6"/>
      <c r="G70" s="6"/>
      <c r="H70" s="140"/>
      <c r="I70" s="167"/>
      <c r="J70" s="1"/>
      <c r="K70" s="6"/>
      <c r="L70" s="6"/>
      <c r="M70" s="6"/>
      <c r="N70" s="1"/>
      <c r="O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38" ht="38.25" customHeight="1">
      <c r="A71" s="95" t="s">
        <v>16</v>
      </c>
      <c r="B71" s="96" t="s">
        <v>568</v>
      </c>
      <c r="C71" s="96"/>
      <c r="D71" s="97" t="s">
        <v>579</v>
      </c>
      <c r="E71" s="96" t="s">
        <v>580</v>
      </c>
      <c r="F71" s="96" t="s">
        <v>581</v>
      </c>
      <c r="G71" s="96" t="s">
        <v>582</v>
      </c>
      <c r="H71" s="96" t="s">
        <v>583</v>
      </c>
      <c r="I71" s="96" t="s">
        <v>584</v>
      </c>
      <c r="J71" s="95" t="s">
        <v>585</v>
      </c>
      <c r="K71" s="143" t="s">
        <v>603</v>
      </c>
      <c r="L71" s="144" t="s">
        <v>587</v>
      </c>
      <c r="M71" s="98" t="s">
        <v>588</v>
      </c>
      <c r="N71" s="96" t="s">
        <v>589</v>
      </c>
      <c r="O71" s="97" t="s">
        <v>590</v>
      </c>
      <c r="P71" s="96" t="s">
        <v>823</v>
      </c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38" s="252" customFormat="1" ht="14.25" customHeight="1">
      <c r="A72" s="277">
        <v>1</v>
      </c>
      <c r="B72" s="278">
        <v>44488</v>
      </c>
      <c r="C72" s="279"/>
      <c r="D72" s="280" t="s">
        <v>138</v>
      </c>
      <c r="E72" s="281" t="s">
        <v>593</v>
      </c>
      <c r="F72" s="282" t="s">
        <v>831</v>
      </c>
      <c r="G72" s="282">
        <v>198</v>
      </c>
      <c r="H72" s="281"/>
      <c r="I72" s="283" t="s">
        <v>828</v>
      </c>
      <c r="J72" s="284" t="s">
        <v>594</v>
      </c>
      <c r="K72" s="284"/>
      <c r="L72" s="285"/>
      <c r="M72" s="286"/>
      <c r="N72" s="284"/>
      <c r="O72" s="287"/>
      <c r="P72" s="284"/>
      <c r="Q72" s="251"/>
      <c r="R72" s="1" t="s">
        <v>592</v>
      </c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1"/>
      <c r="AF72" s="251"/>
      <c r="AG72" s="251"/>
      <c r="AH72" s="251"/>
      <c r="AI72" s="251"/>
      <c r="AJ72" s="251"/>
      <c r="AK72" s="251"/>
      <c r="AL72" s="251"/>
    </row>
    <row r="73" spans="1:38" s="252" customFormat="1" ht="14.25" customHeight="1">
      <c r="A73" s="277"/>
      <c r="B73" s="278"/>
      <c r="C73" s="279"/>
      <c r="D73" s="280"/>
      <c r="E73" s="281"/>
      <c r="F73" s="282"/>
      <c r="G73" s="282"/>
      <c r="H73" s="281"/>
      <c r="I73" s="283"/>
      <c r="J73" s="284"/>
      <c r="K73" s="284"/>
      <c r="L73" s="285"/>
      <c r="M73" s="286"/>
      <c r="N73" s="284"/>
      <c r="O73" s="287"/>
      <c r="P73" s="284"/>
      <c r="Q73" s="251"/>
      <c r="R73" s="1"/>
      <c r="S73" s="251"/>
      <c r="T73" s="251"/>
      <c r="U73" s="251"/>
      <c r="V73" s="251"/>
      <c r="W73" s="251"/>
      <c r="X73" s="251"/>
      <c r="Y73" s="251"/>
      <c r="Z73" s="251"/>
      <c r="AA73" s="251"/>
      <c r="AB73" s="251"/>
      <c r="AC73" s="251"/>
      <c r="AD73" s="251"/>
      <c r="AE73" s="251"/>
      <c r="AF73" s="251"/>
      <c r="AG73" s="251"/>
      <c r="AH73" s="251"/>
      <c r="AI73" s="251"/>
      <c r="AJ73" s="251"/>
      <c r="AK73" s="251"/>
      <c r="AL73" s="251"/>
    </row>
    <row r="74" spans="1:38" ht="14.25" customHeight="1">
      <c r="A74" s="168"/>
      <c r="B74" s="145"/>
      <c r="C74" s="169"/>
      <c r="D74" s="104"/>
      <c r="E74" s="170"/>
      <c r="F74" s="170"/>
      <c r="G74" s="170"/>
      <c r="H74" s="170"/>
      <c r="I74" s="170"/>
      <c r="J74" s="170"/>
      <c r="K74" s="171"/>
      <c r="L74" s="172"/>
      <c r="M74" s="170"/>
      <c r="N74" s="173"/>
      <c r="O74" s="174"/>
      <c r="P74" s="174"/>
      <c r="R74" s="6"/>
      <c r="S74" s="41"/>
      <c r="T74" s="1"/>
      <c r="U74" s="1"/>
      <c r="V74" s="1"/>
      <c r="W74" s="1"/>
      <c r="X74" s="1"/>
      <c r="Y74" s="1"/>
      <c r="Z74" s="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</row>
    <row r="75" spans="1:38" ht="12.75" customHeight="1">
      <c r="A75" s="123" t="s">
        <v>596</v>
      </c>
      <c r="B75" s="123"/>
      <c r="C75" s="123"/>
      <c r="D75" s="123"/>
      <c r="E75" s="41"/>
      <c r="F75" s="131" t="s">
        <v>598</v>
      </c>
      <c r="G75" s="56"/>
      <c r="H75" s="56"/>
      <c r="I75" s="56"/>
      <c r="J75" s="6"/>
      <c r="K75" s="149"/>
      <c r="L75" s="150"/>
      <c r="M75" s="6"/>
      <c r="N75" s="113"/>
      <c r="O75" s="175"/>
      <c r="P75" s="1"/>
      <c r="Q75" s="1"/>
      <c r="R75" s="6"/>
      <c r="S75" s="1"/>
      <c r="T75" s="1"/>
      <c r="U75" s="1"/>
      <c r="V75" s="1"/>
      <c r="W75" s="1"/>
      <c r="X75" s="1"/>
      <c r="Y75" s="1"/>
    </row>
    <row r="76" spans="1:38" ht="12.75" customHeight="1">
      <c r="A76" s="130" t="s">
        <v>597</v>
      </c>
      <c r="B76" s="123"/>
      <c r="C76" s="123"/>
      <c r="D76" s="123"/>
      <c r="E76" s="6"/>
      <c r="F76" s="131" t="s">
        <v>600</v>
      </c>
      <c r="G76" s="6"/>
      <c r="H76" s="6" t="s">
        <v>819</v>
      </c>
      <c r="I76" s="6"/>
      <c r="J76" s="1"/>
      <c r="K76" s="6"/>
      <c r="L76" s="6"/>
      <c r="M76" s="6"/>
      <c r="N76" s="1"/>
      <c r="O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130"/>
      <c r="B77" s="123"/>
      <c r="C77" s="123"/>
      <c r="D77" s="123"/>
      <c r="E77" s="6"/>
      <c r="F77" s="131"/>
      <c r="G77" s="6"/>
      <c r="H77" s="6"/>
      <c r="I77" s="6"/>
      <c r="J77" s="1"/>
      <c r="K77" s="6"/>
      <c r="L77" s="6"/>
      <c r="M77" s="6"/>
      <c r="N77" s="1"/>
      <c r="O77" s="1"/>
      <c r="Q77" s="1"/>
      <c r="R77" s="5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"/>
      <c r="B78" s="138" t="s">
        <v>617</v>
      </c>
      <c r="C78" s="138"/>
      <c r="D78" s="138"/>
      <c r="E78" s="138"/>
      <c r="F78" s="139"/>
      <c r="G78" s="6"/>
      <c r="H78" s="6"/>
      <c r="I78" s="140"/>
      <c r="J78" s="141"/>
      <c r="K78" s="142"/>
      <c r="L78" s="141"/>
      <c r="M78" s="6"/>
      <c r="N78" s="1"/>
      <c r="O78" s="1"/>
      <c r="Q78" s="1"/>
      <c r="R78" s="56"/>
      <c r="S78" s="1"/>
      <c r="T78" s="1"/>
      <c r="U78" s="1"/>
      <c r="V78" s="1"/>
      <c r="W78" s="1"/>
      <c r="X78" s="1"/>
      <c r="Y78" s="1"/>
      <c r="Z78" s="1"/>
    </row>
    <row r="79" spans="1:38" ht="38.25" customHeight="1">
      <c r="A79" s="95" t="s">
        <v>16</v>
      </c>
      <c r="B79" s="96" t="s">
        <v>568</v>
      </c>
      <c r="C79" s="96"/>
      <c r="D79" s="97" t="s">
        <v>579</v>
      </c>
      <c r="E79" s="96" t="s">
        <v>580</v>
      </c>
      <c r="F79" s="96" t="s">
        <v>581</v>
      </c>
      <c r="G79" s="96" t="s">
        <v>602</v>
      </c>
      <c r="H79" s="96" t="s">
        <v>583</v>
      </c>
      <c r="I79" s="96" t="s">
        <v>584</v>
      </c>
      <c r="J79" s="176" t="s">
        <v>585</v>
      </c>
      <c r="K79" s="143" t="s">
        <v>603</v>
      </c>
      <c r="L79" s="153" t="s">
        <v>611</v>
      </c>
      <c r="M79" s="96" t="s">
        <v>612</v>
      </c>
      <c r="N79" s="144" t="s">
        <v>587</v>
      </c>
      <c r="O79" s="98" t="s">
        <v>588</v>
      </c>
      <c r="P79" s="96" t="s">
        <v>589</v>
      </c>
      <c r="Q79" s="97" t="s">
        <v>590</v>
      </c>
      <c r="R79" s="56"/>
      <c r="S79" s="1"/>
      <c r="T79" s="1"/>
      <c r="U79" s="1"/>
      <c r="V79" s="1"/>
      <c r="W79" s="1"/>
      <c r="X79" s="1"/>
      <c r="Y79" s="1"/>
      <c r="Z79" s="1"/>
    </row>
    <row r="80" spans="1:38" ht="14.25" customHeight="1">
      <c r="A80" s="105"/>
      <c r="B80" s="106"/>
      <c r="C80" s="177"/>
      <c r="D80" s="107"/>
      <c r="E80" s="108"/>
      <c r="F80" s="178"/>
      <c r="G80" s="105"/>
      <c r="H80" s="108"/>
      <c r="I80" s="109"/>
      <c r="J80" s="179"/>
      <c r="K80" s="179"/>
      <c r="L80" s="180"/>
      <c r="M80" s="103"/>
      <c r="N80" s="180"/>
      <c r="O80" s="181"/>
      <c r="P80" s="182"/>
      <c r="Q80" s="183"/>
      <c r="R80" s="148"/>
      <c r="S80" s="117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38" ht="14.25" customHeight="1">
      <c r="A81" s="105"/>
      <c r="B81" s="106"/>
      <c r="C81" s="177"/>
      <c r="D81" s="107"/>
      <c r="E81" s="108"/>
      <c r="F81" s="178"/>
      <c r="G81" s="105"/>
      <c r="H81" s="108"/>
      <c r="I81" s="109"/>
      <c r="J81" s="179"/>
      <c r="K81" s="179"/>
      <c r="L81" s="180"/>
      <c r="M81" s="103"/>
      <c r="N81" s="180"/>
      <c r="O81" s="181"/>
      <c r="P81" s="182"/>
      <c r="Q81" s="183"/>
      <c r="R81" s="148"/>
      <c r="S81" s="117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38" ht="14.25" customHeight="1">
      <c r="A82" s="105"/>
      <c r="B82" s="106"/>
      <c r="C82" s="177"/>
      <c r="D82" s="107"/>
      <c r="E82" s="108"/>
      <c r="F82" s="178"/>
      <c r="G82" s="105"/>
      <c r="H82" s="108"/>
      <c r="I82" s="109"/>
      <c r="J82" s="179"/>
      <c r="K82" s="179"/>
      <c r="L82" s="180"/>
      <c r="M82" s="103"/>
      <c r="N82" s="180"/>
      <c r="O82" s="181"/>
      <c r="P82" s="182"/>
      <c r="Q82" s="183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4.25" customHeight="1">
      <c r="A83" s="105"/>
      <c r="B83" s="106"/>
      <c r="C83" s="177"/>
      <c r="D83" s="107"/>
      <c r="E83" s="108"/>
      <c r="F83" s="179"/>
      <c r="G83" s="105"/>
      <c r="H83" s="108"/>
      <c r="I83" s="109"/>
      <c r="J83" s="179"/>
      <c r="K83" s="179"/>
      <c r="L83" s="180"/>
      <c r="M83" s="103"/>
      <c r="N83" s="180"/>
      <c r="O83" s="181"/>
      <c r="P83" s="182"/>
      <c r="Q83" s="183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4.25" customHeight="1">
      <c r="A84" s="105"/>
      <c r="B84" s="106"/>
      <c r="C84" s="177"/>
      <c r="D84" s="107"/>
      <c r="E84" s="108"/>
      <c r="F84" s="179"/>
      <c r="G84" s="105"/>
      <c r="H84" s="108"/>
      <c r="I84" s="109"/>
      <c r="J84" s="179"/>
      <c r="K84" s="179"/>
      <c r="L84" s="180"/>
      <c r="M84" s="103"/>
      <c r="N84" s="180"/>
      <c r="O84" s="181"/>
      <c r="P84" s="182"/>
      <c r="Q84" s="183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4.25" customHeight="1">
      <c r="A85" s="105"/>
      <c r="B85" s="106"/>
      <c r="C85" s="177"/>
      <c r="D85" s="107"/>
      <c r="E85" s="108"/>
      <c r="F85" s="178"/>
      <c r="G85" s="105"/>
      <c r="H85" s="108"/>
      <c r="I85" s="109"/>
      <c r="J85" s="179"/>
      <c r="K85" s="179"/>
      <c r="L85" s="180"/>
      <c r="M85" s="103"/>
      <c r="N85" s="180"/>
      <c r="O85" s="181"/>
      <c r="P85" s="182"/>
      <c r="Q85" s="183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4.25" customHeight="1">
      <c r="A86" s="105"/>
      <c r="B86" s="106"/>
      <c r="C86" s="177"/>
      <c r="D86" s="107"/>
      <c r="E86" s="108"/>
      <c r="F86" s="178"/>
      <c r="G86" s="105"/>
      <c r="H86" s="108"/>
      <c r="I86" s="109"/>
      <c r="J86" s="179"/>
      <c r="K86" s="179"/>
      <c r="L86" s="179"/>
      <c r="M86" s="179"/>
      <c r="N86" s="180"/>
      <c r="O86" s="184"/>
      <c r="P86" s="182"/>
      <c r="Q86" s="183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4.25" customHeight="1">
      <c r="A87" s="105"/>
      <c r="B87" s="106"/>
      <c r="C87" s="177"/>
      <c r="D87" s="107"/>
      <c r="E87" s="108"/>
      <c r="F87" s="179"/>
      <c r="G87" s="105"/>
      <c r="H87" s="108"/>
      <c r="I87" s="109"/>
      <c r="J87" s="179"/>
      <c r="K87" s="179"/>
      <c r="L87" s="180"/>
      <c r="M87" s="103"/>
      <c r="N87" s="180"/>
      <c r="O87" s="181"/>
      <c r="P87" s="182"/>
      <c r="Q87" s="183"/>
      <c r="R87" s="148"/>
      <c r="S87" s="117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4.25" customHeight="1">
      <c r="A88" s="105"/>
      <c r="B88" s="106"/>
      <c r="C88" s="177"/>
      <c r="D88" s="107"/>
      <c r="E88" s="108"/>
      <c r="F88" s="178"/>
      <c r="G88" s="105"/>
      <c r="H88" s="108"/>
      <c r="I88" s="109"/>
      <c r="J88" s="185"/>
      <c r="K88" s="185"/>
      <c r="L88" s="185"/>
      <c r="M88" s="185"/>
      <c r="N88" s="186"/>
      <c r="O88" s="181"/>
      <c r="P88" s="110"/>
      <c r="Q88" s="183"/>
      <c r="R88" s="148"/>
      <c r="S88" s="117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2.75" customHeight="1">
      <c r="A89" s="130"/>
      <c r="B89" s="123"/>
      <c r="C89" s="123"/>
      <c r="D89" s="123"/>
      <c r="E89" s="6"/>
      <c r="F89" s="131"/>
      <c r="G89" s="6"/>
      <c r="H89" s="6"/>
      <c r="I89" s="6"/>
      <c r="J89" s="1"/>
      <c r="K89" s="6"/>
      <c r="L89" s="6"/>
      <c r="M89" s="6"/>
      <c r="N89" s="1"/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30"/>
      <c r="B90" s="123"/>
      <c r="C90" s="123"/>
      <c r="D90" s="123"/>
      <c r="E90" s="6"/>
      <c r="F90" s="131"/>
      <c r="G90" s="56"/>
      <c r="H90" s="41"/>
      <c r="I90" s="56"/>
      <c r="J90" s="6"/>
      <c r="K90" s="149"/>
      <c r="L90" s="150"/>
      <c r="M90" s="6"/>
      <c r="N90" s="113"/>
      <c r="O90" s="15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56"/>
      <c r="B91" s="112"/>
      <c r="C91" s="112"/>
      <c r="D91" s="41"/>
      <c r="E91" s="56"/>
      <c r="F91" s="56"/>
      <c r="G91" s="56"/>
      <c r="H91" s="41"/>
      <c r="I91" s="56"/>
      <c r="J91" s="6"/>
      <c r="K91" s="149"/>
      <c r="L91" s="150"/>
      <c r="M91" s="6"/>
      <c r="N91" s="113"/>
      <c r="O91" s="15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41"/>
      <c r="B92" s="187" t="s">
        <v>618</v>
      </c>
      <c r="C92" s="187"/>
      <c r="D92" s="187"/>
      <c r="E92" s="187"/>
      <c r="F92" s="6"/>
      <c r="G92" s="6"/>
      <c r="H92" s="141"/>
      <c r="I92" s="6"/>
      <c r="J92" s="141"/>
      <c r="K92" s="142"/>
      <c r="L92" s="6"/>
      <c r="M92" s="6"/>
      <c r="N92" s="1"/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38.25" customHeight="1">
      <c r="A93" s="95" t="s">
        <v>16</v>
      </c>
      <c r="B93" s="96" t="s">
        <v>568</v>
      </c>
      <c r="C93" s="96"/>
      <c r="D93" s="97" t="s">
        <v>579</v>
      </c>
      <c r="E93" s="96" t="s">
        <v>580</v>
      </c>
      <c r="F93" s="96" t="s">
        <v>581</v>
      </c>
      <c r="G93" s="96" t="s">
        <v>619</v>
      </c>
      <c r="H93" s="96" t="s">
        <v>620</v>
      </c>
      <c r="I93" s="96" t="s">
        <v>584</v>
      </c>
      <c r="J93" s="188" t="s">
        <v>585</v>
      </c>
      <c r="K93" s="96" t="s">
        <v>586</v>
      </c>
      <c r="L93" s="96" t="s">
        <v>621</v>
      </c>
      <c r="M93" s="96" t="s">
        <v>589</v>
      </c>
      <c r="N93" s="97" t="s">
        <v>590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89">
        <v>1</v>
      </c>
      <c r="B94" s="190">
        <v>41579</v>
      </c>
      <c r="C94" s="190"/>
      <c r="D94" s="191" t="s">
        <v>622</v>
      </c>
      <c r="E94" s="192" t="s">
        <v>623</v>
      </c>
      <c r="F94" s="193">
        <v>82</v>
      </c>
      <c r="G94" s="192" t="s">
        <v>624</v>
      </c>
      <c r="H94" s="192">
        <v>100</v>
      </c>
      <c r="I94" s="194">
        <v>100</v>
      </c>
      <c r="J94" s="195" t="s">
        <v>625</v>
      </c>
      <c r="K94" s="196">
        <f t="shared" ref="K94:K146" si="30">H94-F94</f>
        <v>18</v>
      </c>
      <c r="L94" s="197">
        <f t="shared" ref="L94:L146" si="31">K94/F94</f>
        <v>0.21951219512195122</v>
      </c>
      <c r="M94" s="192" t="s">
        <v>591</v>
      </c>
      <c r="N94" s="198">
        <v>42657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89">
        <v>2</v>
      </c>
      <c r="B95" s="190">
        <v>41794</v>
      </c>
      <c r="C95" s="190"/>
      <c r="D95" s="191" t="s">
        <v>626</v>
      </c>
      <c r="E95" s="192" t="s">
        <v>593</v>
      </c>
      <c r="F95" s="193">
        <v>257</v>
      </c>
      <c r="G95" s="192" t="s">
        <v>624</v>
      </c>
      <c r="H95" s="192">
        <v>300</v>
      </c>
      <c r="I95" s="194">
        <v>300</v>
      </c>
      <c r="J95" s="195" t="s">
        <v>625</v>
      </c>
      <c r="K95" s="196">
        <f t="shared" si="30"/>
        <v>43</v>
      </c>
      <c r="L95" s="197">
        <f t="shared" si="31"/>
        <v>0.16731517509727625</v>
      </c>
      <c r="M95" s="192" t="s">
        <v>591</v>
      </c>
      <c r="N95" s="198">
        <v>41822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89">
        <v>3</v>
      </c>
      <c r="B96" s="190">
        <v>41828</v>
      </c>
      <c r="C96" s="190"/>
      <c r="D96" s="191" t="s">
        <v>627</v>
      </c>
      <c r="E96" s="192" t="s">
        <v>593</v>
      </c>
      <c r="F96" s="193">
        <v>393</v>
      </c>
      <c r="G96" s="192" t="s">
        <v>624</v>
      </c>
      <c r="H96" s="192">
        <v>468</v>
      </c>
      <c r="I96" s="194">
        <v>468</v>
      </c>
      <c r="J96" s="195" t="s">
        <v>625</v>
      </c>
      <c r="K96" s="196">
        <f t="shared" si="30"/>
        <v>75</v>
      </c>
      <c r="L96" s="197">
        <f t="shared" si="31"/>
        <v>0.19083969465648856</v>
      </c>
      <c r="M96" s="192" t="s">
        <v>591</v>
      </c>
      <c r="N96" s="198">
        <v>41863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89">
        <v>4</v>
      </c>
      <c r="B97" s="190">
        <v>41857</v>
      </c>
      <c r="C97" s="190"/>
      <c r="D97" s="191" t="s">
        <v>628</v>
      </c>
      <c r="E97" s="192" t="s">
        <v>593</v>
      </c>
      <c r="F97" s="193">
        <v>205</v>
      </c>
      <c r="G97" s="192" t="s">
        <v>624</v>
      </c>
      <c r="H97" s="192">
        <v>275</v>
      </c>
      <c r="I97" s="194">
        <v>250</v>
      </c>
      <c r="J97" s="195" t="s">
        <v>625</v>
      </c>
      <c r="K97" s="196">
        <f t="shared" si="30"/>
        <v>70</v>
      </c>
      <c r="L97" s="197">
        <f t="shared" si="31"/>
        <v>0.34146341463414637</v>
      </c>
      <c r="M97" s="192" t="s">
        <v>591</v>
      </c>
      <c r="N97" s="198">
        <v>41962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89">
        <v>5</v>
      </c>
      <c r="B98" s="190">
        <v>41886</v>
      </c>
      <c r="C98" s="190"/>
      <c r="D98" s="191" t="s">
        <v>629</v>
      </c>
      <c r="E98" s="192" t="s">
        <v>593</v>
      </c>
      <c r="F98" s="193">
        <v>162</v>
      </c>
      <c r="G98" s="192" t="s">
        <v>624</v>
      </c>
      <c r="H98" s="192">
        <v>190</v>
      </c>
      <c r="I98" s="194">
        <v>190</v>
      </c>
      <c r="J98" s="195" t="s">
        <v>625</v>
      </c>
      <c r="K98" s="196">
        <f t="shared" si="30"/>
        <v>28</v>
      </c>
      <c r="L98" s="197">
        <f t="shared" si="31"/>
        <v>0.1728395061728395</v>
      </c>
      <c r="M98" s="192" t="s">
        <v>591</v>
      </c>
      <c r="N98" s="198">
        <v>42006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89">
        <v>6</v>
      </c>
      <c r="B99" s="190">
        <v>41886</v>
      </c>
      <c r="C99" s="190"/>
      <c r="D99" s="191" t="s">
        <v>630</v>
      </c>
      <c r="E99" s="192" t="s">
        <v>593</v>
      </c>
      <c r="F99" s="193">
        <v>75</v>
      </c>
      <c r="G99" s="192" t="s">
        <v>624</v>
      </c>
      <c r="H99" s="192">
        <v>91.5</v>
      </c>
      <c r="I99" s="194" t="s">
        <v>631</v>
      </c>
      <c r="J99" s="195" t="s">
        <v>632</v>
      </c>
      <c r="K99" s="196">
        <f t="shared" si="30"/>
        <v>16.5</v>
      </c>
      <c r="L99" s="197">
        <f t="shared" si="31"/>
        <v>0.22</v>
      </c>
      <c r="M99" s="192" t="s">
        <v>591</v>
      </c>
      <c r="N99" s="198">
        <v>41954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89">
        <v>7</v>
      </c>
      <c r="B100" s="190">
        <v>41913</v>
      </c>
      <c r="C100" s="190"/>
      <c r="D100" s="191" t="s">
        <v>633</v>
      </c>
      <c r="E100" s="192" t="s">
        <v>593</v>
      </c>
      <c r="F100" s="193">
        <v>850</v>
      </c>
      <c r="G100" s="192" t="s">
        <v>624</v>
      </c>
      <c r="H100" s="192">
        <v>982.5</v>
      </c>
      <c r="I100" s="194">
        <v>1050</v>
      </c>
      <c r="J100" s="195" t="s">
        <v>634</v>
      </c>
      <c r="K100" s="196">
        <f t="shared" si="30"/>
        <v>132.5</v>
      </c>
      <c r="L100" s="197">
        <f t="shared" si="31"/>
        <v>0.15588235294117647</v>
      </c>
      <c r="M100" s="192" t="s">
        <v>591</v>
      </c>
      <c r="N100" s="198">
        <v>42039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89">
        <v>8</v>
      </c>
      <c r="B101" s="190">
        <v>41913</v>
      </c>
      <c r="C101" s="190"/>
      <c r="D101" s="191" t="s">
        <v>635</v>
      </c>
      <c r="E101" s="192" t="s">
        <v>593</v>
      </c>
      <c r="F101" s="193">
        <v>475</v>
      </c>
      <c r="G101" s="192" t="s">
        <v>624</v>
      </c>
      <c r="H101" s="192">
        <v>515</v>
      </c>
      <c r="I101" s="194">
        <v>600</v>
      </c>
      <c r="J101" s="195" t="s">
        <v>636</v>
      </c>
      <c r="K101" s="196">
        <f t="shared" si="30"/>
        <v>40</v>
      </c>
      <c r="L101" s="197">
        <f t="shared" si="31"/>
        <v>8.4210526315789472E-2</v>
      </c>
      <c r="M101" s="192" t="s">
        <v>591</v>
      </c>
      <c r="N101" s="198">
        <v>41939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89">
        <v>9</v>
      </c>
      <c r="B102" s="190">
        <v>41913</v>
      </c>
      <c r="C102" s="190"/>
      <c r="D102" s="191" t="s">
        <v>637</v>
      </c>
      <c r="E102" s="192" t="s">
        <v>593</v>
      </c>
      <c r="F102" s="193">
        <v>86</v>
      </c>
      <c r="G102" s="192" t="s">
        <v>624</v>
      </c>
      <c r="H102" s="192">
        <v>99</v>
      </c>
      <c r="I102" s="194">
        <v>140</v>
      </c>
      <c r="J102" s="195" t="s">
        <v>638</v>
      </c>
      <c r="K102" s="196">
        <f t="shared" si="30"/>
        <v>13</v>
      </c>
      <c r="L102" s="197">
        <f t="shared" si="31"/>
        <v>0.15116279069767441</v>
      </c>
      <c r="M102" s="192" t="s">
        <v>591</v>
      </c>
      <c r="N102" s="198">
        <v>41939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89">
        <v>10</v>
      </c>
      <c r="B103" s="190">
        <v>41926</v>
      </c>
      <c r="C103" s="190"/>
      <c r="D103" s="191" t="s">
        <v>639</v>
      </c>
      <c r="E103" s="192" t="s">
        <v>593</v>
      </c>
      <c r="F103" s="193">
        <v>496.6</v>
      </c>
      <c r="G103" s="192" t="s">
        <v>624</v>
      </c>
      <c r="H103" s="192">
        <v>621</v>
      </c>
      <c r="I103" s="194">
        <v>580</v>
      </c>
      <c r="J103" s="195" t="s">
        <v>625</v>
      </c>
      <c r="K103" s="196">
        <f t="shared" si="30"/>
        <v>124.39999999999998</v>
      </c>
      <c r="L103" s="197">
        <f t="shared" si="31"/>
        <v>0.25050342327829234</v>
      </c>
      <c r="M103" s="192" t="s">
        <v>591</v>
      </c>
      <c r="N103" s="198">
        <v>42605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89">
        <v>11</v>
      </c>
      <c r="B104" s="190">
        <v>41926</v>
      </c>
      <c r="C104" s="190"/>
      <c r="D104" s="191" t="s">
        <v>640</v>
      </c>
      <c r="E104" s="192" t="s">
        <v>593</v>
      </c>
      <c r="F104" s="193">
        <v>2481.9</v>
      </c>
      <c r="G104" s="192" t="s">
        <v>624</v>
      </c>
      <c r="H104" s="192">
        <v>2840</v>
      </c>
      <c r="I104" s="194">
        <v>2870</v>
      </c>
      <c r="J104" s="195" t="s">
        <v>641</v>
      </c>
      <c r="K104" s="196">
        <f t="shared" si="30"/>
        <v>358.09999999999991</v>
      </c>
      <c r="L104" s="197">
        <f t="shared" si="31"/>
        <v>0.14428462065353154</v>
      </c>
      <c r="M104" s="192" t="s">
        <v>591</v>
      </c>
      <c r="N104" s="198">
        <v>42017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89">
        <v>12</v>
      </c>
      <c r="B105" s="190">
        <v>41928</v>
      </c>
      <c r="C105" s="190"/>
      <c r="D105" s="191" t="s">
        <v>642</v>
      </c>
      <c r="E105" s="192" t="s">
        <v>593</v>
      </c>
      <c r="F105" s="193">
        <v>84.5</v>
      </c>
      <c r="G105" s="192" t="s">
        <v>624</v>
      </c>
      <c r="H105" s="192">
        <v>93</v>
      </c>
      <c r="I105" s="194">
        <v>110</v>
      </c>
      <c r="J105" s="195" t="s">
        <v>643</v>
      </c>
      <c r="K105" s="196">
        <f t="shared" si="30"/>
        <v>8.5</v>
      </c>
      <c r="L105" s="197">
        <f t="shared" si="31"/>
        <v>0.10059171597633136</v>
      </c>
      <c r="M105" s="192" t="s">
        <v>591</v>
      </c>
      <c r="N105" s="198">
        <v>41939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9">
        <v>13</v>
      </c>
      <c r="B106" s="190">
        <v>41928</v>
      </c>
      <c r="C106" s="190"/>
      <c r="D106" s="191" t="s">
        <v>644</v>
      </c>
      <c r="E106" s="192" t="s">
        <v>593</v>
      </c>
      <c r="F106" s="193">
        <v>401</v>
      </c>
      <c r="G106" s="192" t="s">
        <v>624</v>
      </c>
      <c r="H106" s="192">
        <v>428</v>
      </c>
      <c r="I106" s="194">
        <v>450</v>
      </c>
      <c r="J106" s="195" t="s">
        <v>645</v>
      </c>
      <c r="K106" s="196">
        <f t="shared" si="30"/>
        <v>27</v>
      </c>
      <c r="L106" s="197">
        <f t="shared" si="31"/>
        <v>6.7331670822942641E-2</v>
      </c>
      <c r="M106" s="192" t="s">
        <v>591</v>
      </c>
      <c r="N106" s="198">
        <v>42020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89">
        <v>14</v>
      </c>
      <c r="B107" s="190">
        <v>41928</v>
      </c>
      <c r="C107" s="190"/>
      <c r="D107" s="191" t="s">
        <v>646</v>
      </c>
      <c r="E107" s="192" t="s">
        <v>593</v>
      </c>
      <c r="F107" s="193">
        <v>101</v>
      </c>
      <c r="G107" s="192" t="s">
        <v>624</v>
      </c>
      <c r="H107" s="192">
        <v>112</v>
      </c>
      <c r="I107" s="194">
        <v>120</v>
      </c>
      <c r="J107" s="195" t="s">
        <v>647</v>
      </c>
      <c r="K107" s="196">
        <f t="shared" si="30"/>
        <v>11</v>
      </c>
      <c r="L107" s="197">
        <f t="shared" si="31"/>
        <v>0.10891089108910891</v>
      </c>
      <c r="M107" s="192" t="s">
        <v>591</v>
      </c>
      <c r="N107" s="198">
        <v>41939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9">
        <v>15</v>
      </c>
      <c r="B108" s="190">
        <v>41954</v>
      </c>
      <c r="C108" s="190"/>
      <c r="D108" s="191" t="s">
        <v>648</v>
      </c>
      <c r="E108" s="192" t="s">
        <v>593</v>
      </c>
      <c r="F108" s="193">
        <v>59</v>
      </c>
      <c r="G108" s="192" t="s">
        <v>624</v>
      </c>
      <c r="H108" s="192">
        <v>76</v>
      </c>
      <c r="I108" s="194">
        <v>76</v>
      </c>
      <c r="J108" s="195" t="s">
        <v>625</v>
      </c>
      <c r="K108" s="196">
        <f t="shared" si="30"/>
        <v>17</v>
      </c>
      <c r="L108" s="197">
        <f t="shared" si="31"/>
        <v>0.28813559322033899</v>
      </c>
      <c r="M108" s="192" t="s">
        <v>591</v>
      </c>
      <c r="N108" s="198">
        <v>43032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89">
        <v>16</v>
      </c>
      <c r="B109" s="190">
        <v>41954</v>
      </c>
      <c r="C109" s="190"/>
      <c r="D109" s="191" t="s">
        <v>637</v>
      </c>
      <c r="E109" s="192" t="s">
        <v>593</v>
      </c>
      <c r="F109" s="193">
        <v>99</v>
      </c>
      <c r="G109" s="192" t="s">
        <v>624</v>
      </c>
      <c r="H109" s="192">
        <v>120</v>
      </c>
      <c r="I109" s="194">
        <v>120</v>
      </c>
      <c r="J109" s="195" t="s">
        <v>605</v>
      </c>
      <c r="K109" s="196">
        <f t="shared" si="30"/>
        <v>21</v>
      </c>
      <c r="L109" s="197">
        <f t="shared" si="31"/>
        <v>0.21212121212121213</v>
      </c>
      <c r="M109" s="192" t="s">
        <v>591</v>
      </c>
      <c r="N109" s="198">
        <v>41960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89">
        <v>17</v>
      </c>
      <c r="B110" s="190">
        <v>41956</v>
      </c>
      <c r="C110" s="190"/>
      <c r="D110" s="191" t="s">
        <v>649</v>
      </c>
      <c r="E110" s="192" t="s">
        <v>593</v>
      </c>
      <c r="F110" s="193">
        <v>22</v>
      </c>
      <c r="G110" s="192" t="s">
        <v>624</v>
      </c>
      <c r="H110" s="192">
        <v>33.549999999999997</v>
      </c>
      <c r="I110" s="194">
        <v>32</v>
      </c>
      <c r="J110" s="195" t="s">
        <v>650</v>
      </c>
      <c r="K110" s="196">
        <f t="shared" si="30"/>
        <v>11.549999999999997</v>
      </c>
      <c r="L110" s="197">
        <f t="shared" si="31"/>
        <v>0.52499999999999991</v>
      </c>
      <c r="M110" s="192" t="s">
        <v>591</v>
      </c>
      <c r="N110" s="198">
        <v>42188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89">
        <v>18</v>
      </c>
      <c r="B111" s="190">
        <v>41976</v>
      </c>
      <c r="C111" s="190"/>
      <c r="D111" s="191" t="s">
        <v>651</v>
      </c>
      <c r="E111" s="192" t="s">
        <v>593</v>
      </c>
      <c r="F111" s="193">
        <v>440</v>
      </c>
      <c r="G111" s="192" t="s">
        <v>624</v>
      </c>
      <c r="H111" s="192">
        <v>520</v>
      </c>
      <c r="I111" s="194">
        <v>520</v>
      </c>
      <c r="J111" s="195" t="s">
        <v>652</v>
      </c>
      <c r="K111" s="196">
        <f t="shared" si="30"/>
        <v>80</v>
      </c>
      <c r="L111" s="197">
        <f t="shared" si="31"/>
        <v>0.18181818181818182</v>
      </c>
      <c r="M111" s="192" t="s">
        <v>591</v>
      </c>
      <c r="N111" s="198">
        <v>42208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89">
        <v>19</v>
      </c>
      <c r="B112" s="190">
        <v>41976</v>
      </c>
      <c r="C112" s="190"/>
      <c r="D112" s="191" t="s">
        <v>653</v>
      </c>
      <c r="E112" s="192" t="s">
        <v>593</v>
      </c>
      <c r="F112" s="193">
        <v>360</v>
      </c>
      <c r="G112" s="192" t="s">
        <v>624</v>
      </c>
      <c r="H112" s="192">
        <v>427</v>
      </c>
      <c r="I112" s="194">
        <v>425</v>
      </c>
      <c r="J112" s="195" t="s">
        <v>654</v>
      </c>
      <c r="K112" s="196">
        <f t="shared" si="30"/>
        <v>67</v>
      </c>
      <c r="L112" s="197">
        <f t="shared" si="31"/>
        <v>0.18611111111111112</v>
      </c>
      <c r="M112" s="192" t="s">
        <v>591</v>
      </c>
      <c r="N112" s="198">
        <v>42058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9">
        <v>20</v>
      </c>
      <c r="B113" s="190">
        <v>42012</v>
      </c>
      <c r="C113" s="190"/>
      <c r="D113" s="191" t="s">
        <v>655</v>
      </c>
      <c r="E113" s="192" t="s">
        <v>593</v>
      </c>
      <c r="F113" s="193">
        <v>360</v>
      </c>
      <c r="G113" s="192" t="s">
        <v>624</v>
      </c>
      <c r="H113" s="192">
        <v>455</v>
      </c>
      <c r="I113" s="194">
        <v>420</v>
      </c>
      <c r="J113" s="195" t="s">
        <v>656</v>
      </c>
      <c r="K113" s="196">
        <f t="shared" si="30"/>
        <v>95</v>
      </c>
      <c r="L113" s="197">
        <f t="shared" si="31"/>
        <v>0.2638888888888889</v>
      </c>
      <c r="M113" s="192" t="s">
        <v>591</v>
      </c>
      <c r="N113" s="198">
        <v>42024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9">
        <v>21</v>
      </c>
      <c r="B114" s="190">
        <v>42012</v>
      </c>
      <c r="C114" s="190"/>
      <c r="D114" s="191" t="s">
        <v>657</v>
      </c>
      <c r="E114" s="192" t="s">
        <v>593</v>
      </c>
      <c r="F114" s="193">
        <v>130</v>
      </c>
      <c r="G114" s="192"/>
      <c r="H114" s="192">
        <v>175.5</v>
      </c>
      <c r="I114" s="194">
        <v>165</v>
      </c>
      <c r="J114" s="195" t="s">
        <v>658</v>
      </c>
      <c r="K114" s="196">
        <f t="shared" si="30"/>
        <v>45.5</v>
      </c>
      <c r="L114" s="197">
        <f t="shared" si="31"/>
        <v>0.35</v>
      </c>
      <c r="M114" s="192" t="s">
        <v>591</v>
      </c>
      <c r="N114" s="198">
        <v>43088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9">
        <v>22</v>
      </c>
      <c r="B115" s="190">
        <v>42040</v>
      </c>
      <c r="C115" s="190"/>
      <c r="D115" s="191" t="s">
        <v>383</v>
      </c>
      <c r="E115" s="192" t="s">
        <v>623</v>
      </c>
      <c r="F115" s="193">
        <v>98</v>
      </c>
      <c r="G115" s="192"/>
      <c r="H115" s="192">
        <v>120</v>
      </c>
      <c r="I115" s="194">
        <v>120</v>
      </c>
      <c r="J115" s="195" t="s">
        <v>625</v>
      </c>
      <c r="K115" s="196">
        <f t="shared" si="30"/>
        <v>22</v>
      </c>
      <c r="L115" s="197">
        <f t="shared" si="31"/>
        <v>0.22448979591836735</v>
      </c>
      <c r="M115" s="192" t="s">
        <v>591</v>
      </c>
      <c r="N115" s="198">
        <v>42753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9">
        <v>23</v>
      </c>
      <c r="B116" s="190">
        <v>42040</v>
      </c>
      <c r="C116" s="190"/>
      <c r="D116" s="191" t="s">
        <v>659</v>
      </c>
      <c r="E116" s="192" t="s">
        <v>623</v>
      </c>
      <c r="F116" s="193">
        <v>196</v>
      </c>
      <c r="G116" s="192"/>
      <c r="H116" s="192">
        <v>262</v>
      </c>
      <c r="I116" s="194">
        <v>255</v>
      </c>
      <c r="J116" s="195" t="s">
        <v>625</v>
      </c>
      <c r="K116" s="196">
        <f t="shared" si="30"/>
        <v>66</v>
      </c>
      <c r="L116" s="197">
        <f t="shared" si="31"/>
        <v>0.33673469387755101</v>
      </c>
      <c r="M116" s="192" t="s">
        <v>591</v>
      </c>
      <c r="N116" s="198">
        <v>42599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99">
        <v>24</v>
      </c>
      <c r="B117" s="200">
        <v>42067</v>
      </c>
      <c r="C117" s="200"/>
      <c r="D117" s="201" t="s">
        <v>382</v>
      </c>
      <c r="E117" s="202" t="s">
        <v>623</v>
      </c>
      <c r="F117" s="203">
        <v>235</v>
      </c>
      <c r="G117" s="203"/>
      <c r="H117" s="204">
        <v>77</v>
      </c>
      <c r="I117" s="204" t="s">
        <v>660</v>
      </c>
      <c r="J117" s="205" t="s">
        <v>661</v>
      </c>
      <c r="K117" s="206">
        <f t="shared" si="30"/>
        <v>-158</v>
      </c>
      <c r="L117" s="207">
        <f t="shared" si="31"/>
        <v>-0.67234042553191486</v>
      </c>
      <c r="M117" s="203" t="s">
        <v>604</v>
      </c>
      <c r="N117" s="200">
        <v>43522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9">
        <v>25</v>
      </c>
      <c r="B118" s="190">
        <v>42067</v>
      </c>
      <c r="C118" s="190"/>
      <c r="D118" s="191" t="s">
        <v>662</v>
      </c>
      <c r="E118" s="192" t="s">
        <v>623</v>
      </c>
      <c r="F118" s="193">
        <v>185</v>
      </c>
      <c r="G118" s="192"/>
      <c r="H118" s="192">
        <v>224</v>
      </c>
      <c r="I118" s="194" t="s">
        <v>663</v>
      </c>
      <c r="J118" s="195" t="s">
        <v>625</v>
      </c>
      <c r="K118" s="196">
        <f t="shared" si="30"/>
        <v>39</v>
      </c>
      <c r="L118" s="197">
        <f t="shared" si="31"/>
        <v>0.21081081081081082</v>
      </c>
      <c r="M118" s="192" t="s">
        <v>591</v>
      </c>
      <c r="N118" s="198">
        <v>42647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99">
        <v>26</v>
      </c>
      <c r="B119" s="200">
        <v>42090</v>
      </c>
      <c r="C119" s="200"/>
      <c r="D119" s="208" t="s">
        <v>664</v>
      </c>
      <c r="E119" s="203" t="s">
        <v>623</v>
      </c>
      <c r="F119" s="203">
        <v>49.5</v>
      </c>
      <c r="G119" s="204"/>
      <c r="H119" s="204">
        <v>15.85</v>
      </c>
      <c r="I119" s="204">
        <v>67</v>
      </c>
      <c r="J119" s="205" t="s">
        <v>665</v>
      </c>
      <c r="K119" s="204">
        <f t="shared" si="30"/>
        <v>-33.65</v>
      </c>
      <c r="L119" s="209">
        <f t="shared" si="31"/>
        <v>-0.67979797979797973</v>
      </c>
      <c r="M119" s="203" t="s">
        <v>604</v>
      </c>
      <c r="N119" s="210">
        <v>43627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9">
        <v>27</v>
      </c>
      <c r="B120" s="190">
        <v>42093</v>
      </c>
      <c r="C120" s="190"/>
      <c r="D120" s="191" t="s">
        <v>666</v>
      </c>
      <c r="E120" s="192" t="s">
        <v>623</v>
      </c>
      <c r="F120" s="193">
        <v>183.5</v>
      </c>
      <c r="G120" s="192"/>
      <c r="H120" s="192">
        <v>219</v>
      </c>
      <c r="I120" s="194">
        <v>218</v>
      </c>
      <c r="J120" s="195" t="s">
        <v>667</v>
      </c>
      <c r="K120" s="196">
        <f t="shared" si="30"/>
        <v>35.5</v>
      </c>
      <c r="L120" s="197">
        <f t="shared" si="31"/>
        <v>0.19346049046321526</v>
      </c>
      <c r="M120" s="192" t="s">
        <v>591</v>
      </c>
      <c r="N120" s="198">
        <v>42103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9">
        <v>28</v>
      </c>
      <c r="B121" s="190">
        <v>42114</v>
      </c>
      <c r="C121" s="190"/>
      <c r="D121" s="191" t="s">
        <v>668</v>
      </c>
      <c r="E121" s="192" t="s">
        <v>623</v>
      </c>
      <c r="F121" s="193">
        <f>(227+237)/2</f>
        <v>232</v>
      </c>
      <c r="G121" s="192"/>
      <c r="H121" s="192">
        <v>298</v>
      </c>
      <c r="I121" s="194">
        <v>298</v>
      </c>
      <c r="J121" s="195" t="s">
        <v>625</v>
      </c>
      <c r="K121" s="196">
        <f t="shared" si="30"/>
        <v>66</v>
      </c>
      <c r="L121" s="197">
        <f t="shared" si="31"/>
        <v>0.28448275862068967</v>
      </c>
      <c r="M121" s="192" t="s">
        <v>591</v>
      </c>
      <c r="N121" s="198">
        <v>42823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9">
        <v>29</v>
      </c>
      <c r="B122" s="190">
        <v>42128</v>
      </c>
      <c r="C122" s="190"/>
      <c r="D122" s="191" t="s">
        <v>669</v>
      </c>
      <c r="E122" s="192" t="s">
        <v>593</v>
      </c>
      <c r="F122" s="193">
        <v>385</v>
      </c>
      <c r="G122" s="192"/>
      <c r="H122" s="192">
        <f>212.5+331</f>
        <v>543.5</v>
      </c>
      <c r="I122" s="194">
        <v>510</v>
      </c>
      <c r="J122" s="195" t="s">
        <v>670</v>
      </c>
      <c r="K122" s="196">
        <f t="shared" si="30"/>
        <v>158.5</v>
      </c>
      <c r="L122" s="197">
        <f t="shared" si="31"/>
        <v>0.41168831168831171</v>
      </c>
      <c r="M122" s="192" t="s">
        <v>591</v>
      </c>
      <c r="N122" s="198">
        <v>42235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9">
        <v>30</v>
      </c>
      <c r="B123" s="190">
        <v>42128</v>
      </c>
      <c r="C123" s="190"/>
      <c r="D123" s="191" t="s">
        <v>671</v>
      </c>
      <c r="E123" s="192" t="s">
        <v>593</v>
      </c>
      <c r="F123" s="193">
        <v>115.5</v>
      </c>
      <c r="G123" s="192"/>
      <c r="H123" s="192">
        <v>146</v>
      </c>
      <c r="I123" s="194">
        <v>142</v>
      </c>
      <c r="J123" s="195" t="s">
        <v>672</v>
      </c>
      <c r="K123" s="196">
        <f t="shared" si="30"/>
        <v>30.5</v>
      </c>
      <c r="L123" s="197">
        <f t="shared" si="31"/>
        <v>0.26406926406926406</v>
      </c>
      <c r="M123" s="192" t="s">
        <v>591</v>
      </c>
      <c r="N123" s="198">
        <v>42202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9">
        <v>31</v>
      </c>
      <c r="B124" s="190">
        <v>42151</v>
      </c>
      <c r="C124" s="190"/>
      <c r="D124" s="191" t="s">
        <v>673</v>
      </c>
      <c r="E124" s="192" t="s">
        <v>593</v>
      </c>
      <c r="F124" s="193">
        <v>237.5</v>
      </c>
      <c r="G124" s="192"/>
      <c r="H124" s="192">
        <v>279.5</v>
      </c>
      <c r="I124" s="194">
        <v>278</v>
      </c>
      <c r="J124" s="195" t="s">
        <v>625</v>
      </c>
      <c r="K124" s="196">
        <f t="shared" si="30"/>
        <v>42</v>
      </c>
      <c r="L124" s="197">
        <f t="shared" si="31"/>
        <v>0.17684210526315788</v>
      </c>
      <c r="M124" s="192" t="s">
        <v>591</v>
      </c>
      <c r="N124" s="198">
        <v>42222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9">
        <v>32</v>
      </c>
      <c r="B125" s="190">
        <v>42174</v>
      </c>
      <c r="C125" s="190"/>
      <c r="D125" s="191" t="s">
        <v>644</v>
      </c>
      <c r="E125" s="192" t="s">
        <v>623</v>
      </c>
      <c r="F125" s="193">
        <v>340</v>
      </c>
      <c r="G125" s="192"/>
      <c r="H125" s="192">
        <v>448</v>
      </c>
      <c r="I125" s="194">
        <v>448</v>
      </c>
      <c r="J125" s="195" t="s">
        <v>625</v>
      </c>
      <c r="K125" s="196">
        <f t="shared" si="30"/>
        <v>108</v>
      </c>
      <c r="L125" s="197">
        <f t="shared" si="31"/>
        <v>0.31764705882352939</v>
      </c>
      <c r="M125" s="192" t="s">
        <v>591</v>
      </c>
      <c r="N125" s="198">
        <v>43018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9">
        <v>33</v>
      </c>
      <c r="B126" s="190">
        <v>42191</v>
      </c>
      <c r="C126" s="190"/>
      <c r="D126" s="191" t="s">
        <v>674</v>
      </c>
      <c r="E126" s="192" t="s">
        <v>623</v>
      </c>
      <c r="F126" s="193">
        <v>390</v>
      </c>
      <c r="G126" s="192"/>
      <c r="H126" s="192">
        <v>460</v>
      </c>
      <c r="I126" s="194">
        <v>460</v>
      </c>
      <c r="J126" s="195" t="s">
        <v>625</v>
      </c>
      <c r="K126" s="196">
        <f t="shared" si="30"/>
        <v>70</v>
      </c>
      <c r="L126" s="197">
        <f t="shared" si="31"/>
        <v>0.17948717948717949</v>
      </c>
      <c r="M126" s="192" t="s">
        <v>591</v>
      </c>
      <c r="N126" s="198">
        <v>42478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99">
        <v>34</v>
      </c>
      <c r="B127" s="200">
        <v>42195</v>
      </c>
      <c r="C127" s="200"/>
      <c r="D127" s="201" t="s">
        <v>675</v>
      </c>
      <c r="E127" s="202" t="s">
        <v>623</v>
      </c>
      <c r="F127" s="203">
        <v>122.5</v>
      </c>
      <c r="G127" s="203"/>
      <c r="H127" s="204">
        <v>61</v>
      </c>
      <c r="I127" s="204">
        <v>172</v>
      </c>
      <c r="J127" s="205" t="s">
        <v>676</v>
      </c>
      <c r="K127" s="206">
        <f t="shared" si="30"/>
        <v>-61.5</v>
      </c>
      <c r="L127" s="207">
        <f t="shared" si="31"/>
        <v>-0.50204081632653064</v>
      </c>
      <c r="M127" s="203" t="s">
        <v>604</v>
      </c>
      <c r="N127" s="200">
        <v>43333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9">
        <v>35</v>
      </c>
      <c r="B128" s="190">
        <v>42219</v>
      </c>
      <c r="C128" s="190"/>
      <c r="D128" s="191" t="s">
        <v>677</v>
      </c>
      <c r="E128" s="192" t="s">
        <v>623</v>
      </c>
      <c r="F128" s="193">
        <v>297.5</v>
      </c>
      <c r="G128" s="192"/>
      <c r="H128" s="192">
        <v>350</v>
      </c>
      <c r="I128" s="194">
        <v>360</v>
      </c>
      <c r="J128" s="195" t="s">
        <v>678</v>
      </c>
      <c r="K128" s="196">
        <f t="shared" si="30"/>
        <v>52.5</v>
      </c>
      <c r="L128" s="197">
        <f t="shared" si="31"/>
        <v>0.17647058823529413</v>
      </c>
      <c r="M128" s="192" t="s">
        <v>591</v>
      </c>
      <c r="N128" s="198">
        <v>42232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9">
        <v>36</v>
      </c>
      <c r="B129" s="190">
        <v>42219</v>
      </c>
      <c r="C129" s="190"/>
      <c r="D129" s="191" t="s">
        <v>679</v>
      </c>
      <c r="E129" s="192" t="s">
        <v>623</v>
      </c>
      <c r="F129" s="193">
        <v>115.5</v>
      </c>
      <c r="G129" s="192"/>
      <c r="H129" s="192">
        <v>149</v>
      </c>
      <c r="I129" s="194">
        <v>140</v>
      </c>
      <c r="J129" s="195" t="s">
        <v>680</v>
      </c>
      <c r="K129" s="196">
        <f t="shared" si="30"/>
        <v>33.5</v>
      </c>
      <c r="L129" s="197">
        <f t="shared" si="31"/>
        <v>0.29004329004329005</v>
      </c>
      <c r="M129" s="192" t="s">
        <v>591</v>
      </c>
      <c r="N129" s="198">
        <v>42740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9">
        <v>37</v>
      </c>
      <c r="B130" s="190">
        <v>42251</v>
      </c>
      <c r="C130" s="190"/>
      <c r="D130" s="191" t="s">
        <v>673</v>
      </c>
      <c r="E130" s="192" t="s">
        <v>623</v>
      </c>
      <c r="F130" s="193">
        <v>226</v>
      </c>
      <c r="G130" s="192"/>
      <c r="H130" s="192">
        <v>292</v>
      </c>
      <c r="I130" s="194">
        <v>292</v>
      </c>
      <c r="J130" s="195" t="s">
        <v>681</v>
      </c>
      <c r="K130" s="196">
        <f t="shared" si="30"/>
        <v>66</v>
      </c>
      <c r="L130" s="197">
        <f t="shared" si="31"/>
        <v>0.29203539823008851</v>
      </c>
      <c r="M130" s="192" t="s">
        <v>591</v>
      </c>
      <c r="N130" s="198">
        <v>42286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9">
        <v>38</v>
      </c>
      <c r="B131" s="190">
        <v>42254</v>
      </c>
      <c r="C131" s="190"/>
      <c r="D131" s="191" t="s">
        <v>668</v>
      </c>
      <c r="E131" s="192" t="s">
        <v>623</v>
      </c>
      <c r="F131" s="193">
        <v>232.5</v>
      </c>
      <c r="G131" s="192"/>
      <c r="H131" s="192">
        <v>312.5</v>
      </c>
      <c r="I131" s="194">
        <v>310</v>
      </c>
      <c r="J131" s="195" t="s">
        <v>625</v>
      </c>
      <c r="K131" s="196">
        <f t="shared" si="30"/>
        <v>80</v>
      </c>
      <c r="L131" s="197">
        <f t="shared" si="31"/>
        <v>0.34408602150537637</v>
      </c>
      <c r="M131" s="192" t="s">
        <v>591</v>
      </c>
      <c r="N131" s="198">
        <v>42823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9">
        <v>39</v>
      </c>
      <c r="B132" s="190">
        <v>42268</v>
      </c>
      <c r="C132" s="190"/>
      <c r="D132" s="191" t="s">
        <v>682</v>
      </c>
      <c r="E132" s="192" t="s">
        <v>623</v>
      </c>
      <c r="F132" s="193">
        <v>196.5</v>
      </c>
      <c r="G132" s="192"/>
      <c r="H132" s="192">
        <v>238</v>
      </c>
      <c r="I132" s="194">
        <v>238</v>
      </c>
      <c r="J132" s="195" t="s">
        <v>681</v>
      </c>
      <c r="K132" s="196">
        <f t="shared" si="30"/>
        <v>41.5</v>
      </c>
      <c r="L132" s="197">
        <f t="shared" si="31"/>
        <v>0.21119592875318066</v>
      </c>
      <c r="M132" s="192" t="s">
        <v>591</v>
      </c>
      <c r="N132" s="198">
        <v>42291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9">
        <v>40</v>
      </c>
      <c r="B133" s="190">
        <v>42271</v>
      </c>
      <c r="C133" s="190"/>
      <c r="D133" s="191" t="s">
        <v>622</v>
      </c>
      <c r="E133" s="192" t="s">
        <v>623</v>
      </c>
      <c r="F133" s="193">
        <v>65</v>
      </c>
      <c r="G133" s="192"/>
      <c r="H133" s="192">
        <v>82</v>
      </c>
      <c r="I133" s="194">
        <v>82</v>
      </c>
      <c r="J133" s="195" t="s">
        <v>681</v>
      </c>
      <c r="K133" s="196">
        <f t="shared" si="30"/>
        <v>17</v>
      </c>
      <c r="L133" s="197">
        <f t="shared" si="31"/>
        <v>0.26153846153846155</v>
      </c>
      <c r="M133" s="192" t="s">
        <v>591</v>
      </c>
      <c r="N133" s="198">
        <v>42578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9">
        <v>41</v>
      </c>
      <c r="B134" s="190">
        <v>42291</v>
      </c>
      <c r="C134" s="190"/>
      <c r="D134" s="191" t="s">
        <v>683</v>
      </c>
      <c r="E134" s="192" t="s">
        <v>623</v>
      </c>
      <c r="F134" s="193">
        <v>144</v>
      </c>
      <c r="G134" s="192"/>
      <c r="H134" s="192">
        <v>182.5</v>
      </c>
      <c r="I134" s="194">
        <v>181</v>
      </c>
      <c r="J134" s="195" t="s">
        <v>681</v>
      </c>
      <c r="K134" s="196">
        <f t="shared" si="30"/>
        <v>38.5</v>
      </c>
      <c r="L134" s="197">
        <f t="shared" si="31"/>
        <v>0.2673611111111111</v>
      </c>
      <c r="M134" s="192" t="s">
        <v>591</v>
      </c>
      <c r="N134" s="198">
        <v>42817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9">
        <v>42</v>
      </c>
      <c r="B135" s="190">
        <v>42291</v>
      </c>
      <c r="C135" s="190"/>
      <c r="D135" s="191" t="s">
        <v>684</v>
      </c>
      <c r="E135" s="192" t="s">
        <v>623</v>
      </c>
      <c r="F135" s="193">
        <v>264</v>
      </c>
      <c r="G135" s="192"/>
      <c r="H135" s="192">
        <v>311</v>
      </c>
      <c r="I135" s="194">
        <v>311</v>
      </c>
      <c r="J135" s="195" t="s">
        <v>681</v>
      </c>
      <c r="K135" s="196">
        <f t="shared" si="30"/>
        <v>47</v>
      </c>
      <c r="L135" s="197">
        <f t="shared" si="31"/>
        <v>0.17803030303030304</v>
      </c>
      <c r="M135" s="192" t="s">
        <v>591</v>
      </c>
      <c r="N135" s="198">
        <v>42604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9">
        <v>43</v>
      </c>
      <c r="B136" s="190">
        <v>42318</v>
      </c>
      <c r="C136" s="190"/>
      <c r="D136" s="191" t="s">
        <v>685</v>
      </c>
      <c r="E136" s="192" t="s">
        <v>593</v>
      </c>
      <c r="F136" s="193">
        <v>549.5</v>
      </c>
      <c r="G136" s="192"/>
      <c r="H136" s="192">
        <v>630</v>
      </c>
      <c r="I136" s="194">
        <v>630</v>
      </c>
      <c r="J136" s="195" t="s">
        <v>681</v>
      </c>
      <c r="K136" s="196">
        <f t="shared" si="30"/>
        <v>80.5</v>
      </c>
      <c r="L136" s="197">
        <f t="shared" si="31"/>
        <v>0.1464968152866242</v>
      </c>
      <c r="M136" s="192" t="s">
        <v>591</v>
      </c>
      <c r="N136" s="198">
        <v>42419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9">
        <v>44</v>
      </c>
      <c r="B137" s="190">
        <v>42342</v>
      </c>
      <c r="C137" s="190"/>
      <c r="D137" s="191" t="s">
        <v>686</v>
      </c>
      <c r="E137" s="192" t="s">
        <v>623</v>
      </c>
      <c r="F137" s="193">
        <v>1027.5</v>
      </c>
      <c r="G137" s="192"/>
      <c r="H137" s="192">
        <v>1315</v>
      </c>
      <c r="I137" s="194">
        <v>1250</v>
      </c>
      <c r="J137" s="195" t="s">
        <v>681</v>
      </c>
      <c r="K137" s="196">
        <f t="shared" si="30"/>
        <v>287.5</v>
      </c>
      <c r="L137" s="197">
        <f t="shared" si="31"/>
        <v>0.27980535279805352</v>
      </c>
      <c r="M137" s="192" t="s">
        <v>591</v>
      </c>
      <c r="N137" s="198">
        <v>43244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9">
        <v>45</v>
      </c>
      <c r="B138" s="190">
        <v>42367</v>
      </c>
      <c r="C138" s="190"/>
      <c r="D138" s="191" t="s">
        <v>687</v>
      </c>
      <c r="E138" s="192" t="s">
        <v>623</v>
      </c>
      <c r="F138" s="193">
        <v>465</v>
      </c>
      <c r="G138" s="192"/>
      <c r="H138" s="192">
        <v>540</v>
      </c>
      <c r="I138" s="194">
        <v>540</v>
      </c>
      <c r="J138" s="195" t="s">
        <v>681</v>
      </c>
      <c r="K138" s="196">
        <f t="shared" si="30"/>
        <v>75</v>
      </c>
      <c r="L138" s="197">
        <f t="shared" si="31"/>
        <v>0.16129032258064516</v>
      </c>
      <c r="M138" s="192" t="s">
        <v>591</v>
      </c>
      <c r="N138" s="198">
        <v>42530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9">
        <v>46</v>
      </c>
      <c r="B139" s="190">
        <v>42380</v>
      </c>
      <c r="C139" s="190"/>
      <c r="D139" s="191" t="s">
        <v>383</v>
      </c>
      <c r="E139" s="192" t="s">
        <v>593</v>
      </c>
      <c r="F139" s="193">
        <v>81</v>
      </c>
      <c r="G139" s="192"/>
      <c r="H139" s="192">
        <v>110</v>
      </c>
      <c r="I139" s="194">
        <v>110</v>
      </c>
      <c r="J139" s="195" t="s">
        <v>681</v>
      </c>
      <c r="K139" s="196">
        <f t="shared" si="30"/>
        <v>29</v>
      </c>
      <c r="L139" s="197">
        <f t="shared" si="31"/>
        <v>0.35802469135802467</v>
      </c>
      <c r="M139" s="192" t="s">
        <v>591</v>
      </c>
      <c r="N139" s="198">
        <v>42745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9">
        <v>47</v>
      </c>
      <c r="B140" s="190">
        <v>42382</v>
      </c>
      <c r="C140" s="190"/>
      <c r="D140" s="191" t="s">
        <v>688</v>
      </c>
      <c r="E140" s="192" t="s">
        <v>593</v>
      </c>
      <c r="F140" s="193">
        <v>417.5</v>
      </c>
      <c r="G140" s="192"/>
      <c r="H140" s="192">
        <v>547</v>
      </c>
      <c r="I140" s="194">
        <v>535</v>
      </c>
      <c r="J140" s="195" t="s">
        <v>681</v>
      </c>
      <c r="K140" s="196">
        <f t="shared" si="30"/>
        <v>129.5</v>
      </c>
      <c r="L140" s="197">
        <f t="shared" si="31"/>
        <v>0.31017964071856285</v>
      </c>
      <c r="M140" s="192" t="s">
        <v>591</v>
      </c>
      <c r="N140" s="198">
        <v>42578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9">
        <v>48</v>
      </c>
      <c r="B141" s="190">
        <v>42408</v>
      </c>
      <c r="C141" s="190"/>
      <c r="D141" s="191" t="s">
        <v>689</v>
      </c>
      <c r="E141" s="192" t="s">
        <v>623</v>
      </c>
      <c r="F141" s="193">
        <v>650</v>
      </c>
      <c r="G141" s="192"/>
      <c r="H141" s="192">
        <v>800</v>
      </c>
      <c r="I141" s="194">
        <v>800</v>
      </c>
      <c r="J141" s="195" t="s">
        <v>681</v>
      </c>
      <c r="K141" s="196">
        <f t="shared" si="30"/>
        <v>150</v>
      </c>
      <c r="L141" s="197">
        <f t="shared" si="31"/>
        <v>0.23076923076923078</v>
      </c>
      <c r="M141" s="192" t="s">
        <v>591</v>
      </c>
      <c r="N141" s="198">
        <v>43154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9">
        <v>49</v>
      </c>
      <c r="B142" s="190">
        <v>42433</v>
      </c>
      <c r="C142" s="190"/>
      <c r="D142" s="191" t="s">
        <v>211</v>
      </c>
      <c r="E142" s="192" t="s">
        <v>623</v>
      </c>
      <c r="F142" s="193">
        <v>437.5</v>
      </c>
      <c r="G142" s="192"/>
      <c r="H142" s="192">
        <v>504.5</v>
      </c>
      <c r="I142" s="194">
        <v>522</v>
      </c>
      <c r="J142" s="195" t="s">
        <v>690</v>
      </c>
      <c r="K142" s="196">
        <f t="shared" si="30"/>
        <v>67</v>
      </c>
      <c r="L142" s="197">
        <f t="shared" si="31"/>
        <v>0.15314285714285714</v>
      </c>
      <c r="M142" s="192" t="s">
        <v>591</v>
      </c>
      <c r="N142" s="198">
        <v>42480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9">
        <v>50</v>
      </c>
      <c r="B143" s="190">
        <v>42438</v>
      </c>
      <c r="C143" s="190"/>
      <c r="D143" s="191" t="s">
        <v>691</v>
      </c>
      <c r="E143" s="192" t="s">
        <v>623</v>
      </c>
      <c r="F143" s="193">
        <v>189.5</v>
      </c>
      <c r="G143" s="192"/>
      <c r="H143" s="192">
        <v>218</v>
      </c>
      <c r="I143" s="194">
        <v>218</v>
      </c>
      <c r="J143" s="195" t="s">
        <v>681</v>
      </c>
      <c r="K143" s="196">
        <f t="shared" si="30"/>
        <v>28.5</v>
      </c>
      <c r="L143" s="197">
        <f t="shared" si="31"/>
        <v>0.15039577836411611</v>
      </c>
      <c r="M143" s="192" t="s">
        <v>591</v>
      </c>
      <c r="N143" s="198">
        <v>43034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99">
        <v>51</v>
      </c>
      <c r="B144" s="200">
        <v>42471</v>
      </c>
      <c r="C144" s="200"/>
      <c r="D144" s="208" t="s">
        <v>692</v>
      </c>
      <c r="E144" s="203" t="s">
        <v>623</v>
      </c>
      <c r="F144" s="203">
        <v>36.5</v>
      </c>
      <c r="G144" s="204"/>
      <c r="H144" s="204">
        <v>15.85</v>
      </c>
      <c r="I144" s="204">
        <v>60</v>
      </c>
      <c r="J144" s="205" t="s">
        <v>693</v>
      </c>
      <c r="K144" s="206">
        <f t="shared" si="30"/>
        <v>-20.65</v>
      </c>
      <c r="L144" s="207">
        <f t="shared" si="31"/>
        <v>-0.5657534246575342</v>
      </c>
      <c r="M144" s="203" t="s">
        <v>604</v>
      </c>
      <c r="N144" s="211">
        <v>43627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9">
        <v>52</v>
      </c>
      <c r="B145" s="190">
        <v>42472</v>
      </c>
      <c r="C145" s="190"/>
      <c r="D145" s="191" t="s">
        <v>694</v>
      </c>
      <c r="E145" s="192" t="s">
        <v>623</v>
      </c>
      <c r="F145" s="193">
        <v>93</v>
      </c>
      <c r="G145" s="192"/>
      <c r="H145" s="192">
        <v>149</v>
      </c>
      <c r="I145" s="194">
        <v>140</v>
      </c>
      <c r="J145" s="195" t="s">
        <v>695</v>
      </c>
      <c r="K145" s="196">
        <f t="shared" si="30"/>
        <v>56</v>
      </c>
      <c r="L145" s="197">
        <f t="shared" si="31"/>
        <v>0.60215053763440862</v>
      </c>
      <c r="M145" s="192" t="s">
        <v>591</v>
      </c>
      <c r="N145" s="198">
        <v>42740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9">
        <v>53</v>
      </c>
      <c r="B146" s="190">
        <v>42472</v>
      </c>
      <c r="C146" s="190"/>
      <c r="D146" s="191" t="s">
        <v>696</v>
      </c>
      <c r="E146" s="192" t="s">
        <v>623</v>
      </c>
      <c r="F146" s="193">
        <v>130</v>
      </c>
      <c r="G146" s="192"/>
      <c r="H146" s="192">
        <v>150</v>
      </c>
      <c r="I146" s="194" t="s">
        <v>697</v>
      </c>
      <c r="J146" s="195" t="s">
        <v>681</v>
      </c>
      <c r="K146" s="196">
        <f t="shared" si="30"/>
        <v>20</v>
      </c>
      <c r="L146" s="197">
        <f t="shared" si="31"/>
        <v>0.15384615384615385</v>
      </c>
      <c r="M146" s="192" t="s">
        <v>591</v>
      </c>
      <c r="N146" s="198">
        <v>42564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9">
        <v>54</v>
      </c>
      <c r="B147" s="190">
        <v>42473</v>
      </c>
      <c r="C147" s="190"/>
      <c r="D147" s="191" t="s">
        <v>698</v>
      </c>
      <c r="E147" s="192" t="s">
        <v>623</v>
      </c>
      <c r="F147" s="193">
        <v>196</v>
      </c>
      <c r="G147" s="192"/>
      <c r="H147" s="192">
        <v>299</v>
      </c>
      <c r="I147" s="194">
        <v>299</v>
      </c>
      <c r="J147" s="195" t="s">
        <v>681</v>
      </c>
      <c r="K147" s="196">
        <v>103</v>
      </c>
      <c r="L147" s="197">
        <v>0.52551020408163296</v>
      </c>
      <c r="M147" s="192" t="s">
        <v>591</v>
      </c>
      <c r="N147" s="198">
        <v>42620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9">
        <v>55</v>
      </c>
      <c r="B148" s="190">
        <v>42473</v>
      </c>
      <c r="C148" s="190"/>
      <c r="D148" s="191" t="s">
        <v>699</v>
      </c>
      <c r="E148" s="192" t="s">
        <v>623</v>
      </c>
      <c r="F148" s="193">
        <v>88</v>
      </c>
      <c r="G148" s="192"/>
      <c r="H148" s="192">
        <v>103</v>
      </c>
      <c r="I148" s="194">
        <v>103</v>
      </c>
      <c r="J148" s="195" t="s">
        <v>681</v>
      </c>
      <c r="K148" s="196">
        <v>15</v>
      </c>
      <c r="L148" s="197">
        <v>0.170454545454545</v>
      </c>
      <c r="M148" s="192" t="s">
        <v>591</v>
      </c>
      <c r="N148" s="198">
        <v>42530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9">
        <v>56</v>
      </c>
      <c r="B149" s="190">
        <v>42492</v>
      </c>
      <c r="C149" s="190"/>
      <c r="D149" s="191" t="s">
        <v>700</v>
      </c>
      <c r="E149" s="192" t="s">
        <v>623</v>
      </c>
      <c r="F149" s="193">
        <v>127.5</v>
      </c>
      <c r="G149" s="192"/>
      <c r="H149" s="192">
        <v>148</v>
      </c>
      <c r="I149" s="194" t="s">
        <v>701</v>
      </c>
      <c r="J149" s="195" t="s">
        <v>681</v>
      </c>
      <c r="K149" s="196">
        <f t="shared" ref="K149:K153" si="32">H149-F149</f>
        <v>20.5</v>
      </c>
      <c r="L149" s="197">
        <f t="shared" ref="L149:L153" si="33">K149/F149</f>
        <v>0.16078431372549021</v>
      </c>
      <c r="M149" s="192" t="s">
        <v>591</v>
      </c>
      <c r="N149" s="198">
        <v>42564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9">
        <v>57</v>
      </c>
      <c r="B150" s="190">
        <v>42493</v>
      </c>
      <c r="C150" s="190"/>
      <c r="D150" s="191" t="s">
        <v>702</v>
      </c>
      <c r="E150" s="192" t="s">
        <v>623</v>
      </c>
      <c r="F150" s="193">
        <v>675</v>
      </c>
      <c r="G150" s="192"/>
      <c r="H150" s="192">
        <v>815</v>
      </c>
      <c r="I150" s="194" t="s">
        <v>703</v>
      </c>
      <c r="J150" s="195" t="s">
        <v>681</v>
      </c>
      <c r="K150" s="196">
        <f t="shared" si="32"/>
        <v>140</v>
      </c>
      <c r="L150" s="197">
        <f t="shared" si="33"/>
        <v>0.2074074074074074</v>
      </c>
      <c r="M150" s="192" t="s">
        <v>591</v>
      </c>
      <c r="N150" s="198">
        <v>43154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9">
        <v>58</v>
      </c>
      <c r="B151" s="200">
        <v>42522</v>
      </c>
      <c r="C151" s="200"/>
      <c r="D151" s="201" t="s">
        <v>704</v>
      </c>
      <c r="E151" s="202" t="s">
        <v>623</v>
      </c>
      <c r="F151" s="203">
        <v>500</v>
      </c>
      <c r="G151" s="203"/>
      <c r="H151" s="204">
        <v>232.5</v>
      </c>
      <c r="I151" s="204" t="s">
        <v>705</v>
      </c>
      <c r="J151" s="205" t="s">
        <v>706</v>
      </c>
      <c r="K151" s="206">
        <f t="shared" si="32"/>
        <v>-267.5</v>
      </c>
      <c r="L151" s="207">
        <f t="shared" si="33"/>
        <v>-0.53500000000000003</v>
      </c>
      <c r="M151" s="203" t="s">
        <v>604</v>
      </c>
      <c r="N151" s="200">
        <v>43735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9">
        <v>59</v>
      </c>
      <c r="B152" s="190">
        <v>42527</v>
      </c>
      <c r="C152" s="190"/>
      <c r="D152" s="191" t="s">
        <v>542</v>
      </c>
      <c r="E152" s="192" t="s">
        <v>623</v>
      </c>
      <c r="F152" s="193">
        <v>110</v>
      </c>
      <c r="G152" s="192"/>
      <c r="H152" s="192">
        <v>126.5</v>
      </c>
      <c r="I152" s="194">
        <v>125</v>
      </c>
      <c r="J152" s="195" t="s">
        <v>632</v>
      </c>
      <c r="K152" s="196">
        <f t="shared" si="32"/>
        <v>16.5</v>
      </c>
      <c r="L152" s="197">
        <f t="shared" si="33"/>
        <v>0.15</v>
      </c>
      <c r="M152" s="192" t="s">
        <v>591</v>
      </c>
      <c r="N152" s="198">
        <v>42552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9">
        <v>60</v>
      </c>
      <c r="B153" s="190">
        <v>42538</v>
      </c>
      <c r="C153" s="190"/>
      <c r="D153" s="191" t="s">
        <v>707</v>
      </c>
      <c r="E153" s="192" t="s">
        <v>623</v>
      </c>
      <c r="F153" s="193">
        <v>44</v>
      </c>
      <c r="G153" s="192"/>
      <c r="H153" s="192">
        <v>69.5</v>
      </c>
      <c r="I153" s="194">
        <v>69.5</v>
      </c>
      <c r="J153" s="195" t="s">
        <v>708</v>
      </c>
      <c r="K153" s="196">
        <f t="shared" si="32"/>
        <v>25.5</v>
      </c>
      <c r="L153" s="197">
        <f t="shared" si="33"/>
        <v>0.57954545454545459</v>
      </c>
      <c r="M153" s="192" t="s">
        <v>591</v>
      </c>
      <c r="N153" s="198">
        <v>42977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9">
        <v>61</v>
      </c>
      <c r="B154" s="190">
        <v>42549</v>
      </c>
      <c r="C154" s="190"/>
      <c r="D154" s="191" t="s">
        <v>709</v>
      </c>
      <c r="E154" s="192" t="s">
        <v>623</v>
      </c>
      <c r="F154" s="193">
        <v>262.5</v>
      </c>
      <c r="G154" s="192"/>
      <c r="H154" s="192">
        <v>340</v>
      </c>
      <c r="I154" s="194">
        <v>333</v>
      </c>
      <c r="J154" s="195" t="s">
        <v>710</v>
      </c>
      <c r="K154" s="196">
        <v>77.5</v>
      </c>
      <c r="L154" s="197">
        <v>0.29523809523809502</v>
      </c>
      <c r="M154" s="192" t="s">
        <v>591</v>
      </c>
      <c r="N154" s="198">
        <v>43017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9">
        <v>62</v>
      </c>
      <c r="B155" s="190">
        <v>42549</v>
      </c>
      <c r="C155" s="190"/>
      <c r="D155" s="191" t="s">
        <v>711</v>
      </c>
      <c r="E155" s="192" t="s">
        <v>623</v>
      </c>
      <c r="F155" s="193">
        <v>840</v>
      </c>
      <c r="G155" s="192"/>
      <c r="H155" s="192">
        <v>1230</v>
      </c>
      <c r="I155" s="194">
        <v>1230</v>
      </c>
      <c r="J155" s="195" t="s">
        <v>681</v>
      </c>
      <c r="K155" s="196">
        <v>390</v>
      </c>
      <c r="L155" s="197">
        <v>0.46428571428571402</v>
      </c>
      <c r="M155" s="192" t="s">
        <v>591</v>
      </c>
      <c r="N155" s="198">
        <v>42649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12">
        <v>63</v>
      </c>
      <c r="B156" s="213">
        <v>42556</v>
      </c>
      <c r="C156" s="213"/>
      <c r="D156" s="214" t="s">
        <v>712</v>
      </c>
      <c r="E156" s="215" t="s">
        <v>623</v>
      </c>
      <c r="F156" s="215">
        <v>395</v>
      </c>
      <c r="G156" s="216"/>
      <c r="H156" s="216">
        <f>(468.5+342.5)/2</f>
        <v>405.5</v>
      </c>
      <c r="I156" s="216">
        <v>510</v>
      </c>
      <c r="J156" s="217" t="s">
        <v>713</v>
      </c>
      <c r="K156" s="218">
        <f t="shared" ref="K156:K162" si="34">H156-F156</f>
        <v>10.5</v>
      </c>
      <c r="L156" s="219">
        <f t="shared" ref="L156:L162" si="35">K156/F156</f>
        <v>2.6582278481012658E-2</v>
      </c>
      <c r="M156" s="215" t="s">
        <v>714</v>
      </c>
      <c r="N156" s="213">
        <v>43606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9">
        <v>64</v>
      </c>
      <c r="B157" s="200">
        <v>42584</v>
      </c>
      <c r="C157" s="200"/>
      <c r="D157" s="201" t="s">
        <v>715</v>
      </c>
      <c r="E157" s="202" t="s">
        <v>593</v>
      </c>
      <c r="F157" s="203">
        <f>169.5-12.8</f>
        <v>156.69999999999999</v>
      </c>
      <c r="G157" s="203"/>
      <c r="H157" s="204">
        <v>77</v>
      </c>
      <c r="I157" s="204" t="s">
        <v>716</v>
      </c>
      <c r="J157" s="205" t="s">
        <v>717</v>
      </c>
      <c r="K157" s="206">
        <f t="shared" si="34"/>
        <v>-79.699999999999989</v>
      </c>
      <c r="L157" s="207">
        <f t="shared" si="35"/>
        <v>-0.50861518825781749</v>
      </c>
      <c r="M157" s="203" t="s">
        <v>604</v>
      </c>
      <c r="N157" s="200">
        <v>43522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9">
        <v>65</v>
      </c>
      <c r="B158" s="200">
        <v>42586</v>
      </c>
      <c r="C158" s="200"/>
      <c r="D158" s="201" t="s">
        <v>718</v>
      </c>
      <c r="E158" s="202" t="s">
        <v>623</v>
      </c>
      <c r="F158" s="203">
        <v>400</v>
      </c>
      <c r="G158" s="203"/>
      <c r="H158" s="204">
        <v>305</v>
      </c>
      <c r="I158" s="204">
        <v>475</v>
      </c>
      <c r="J158" s="205" t="s">
        <v>719</v>
      </c>
      <c r="K158" s="206">
        <f t="shared" si="34"/>
        <v>-95</v>
      </c>
      <c r="L158" s="207">
        <f t="shared" si="35"/>
        <v>-0.23749999999999999</v>
      </c>
      <c r="M158" s="203" t="s">
        <v>604</v>
      </c>
      <c r="N158" s="200">
        <v>43606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9">
        <v>66</v>
      </c>
      <c r="B159" s="190">
        <v>42593</v>
      </c>
      <c r="C159" s="190"/>
      <c r="D159" s="191" t="s">
        <v>720</v>
      </c>
      <c r="E159" s="192" t="s">
        <v>623</v>
      </c>
      <c r="F159" s="193">
        <v>86.5</v>
      </c>
      <c r="G159" s="192"/>
      <c r="H159" s="192">
        <v>130</v>
      </c>
      <c r="I159" s="194">
        <v>130</v>
      </c>
      <c r="J159" s="195" t="s">
        <v>721</v>
      </c>
      <c r="K159" s="196">
        <f t="shared" si="34"/>
        <v>43.5</v>
      </c>
      <c r="L159" s="197">
        <f t="shared" si="35"/>
        <v>0.50289017341040465</v>
      </c>
      <c r="M159" s="192" t="s">
        <v>591</v>
      </c>
      <c r="N159" s="198">
        <v>43091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9">
        <v>67</v>
      </c>
      <c r="B160" s="200">
        <v>42600</v>
      </c>
      <c r="C160" s="200"/>
      <c r="D160" s="201" t="s">
        <v>110</v>
      </c>
      <c r="E160" s="202" t="s">
        <v>623</v>
      </c>
      <c r="F160" s="203">
        <v>133.5</v>
      </c>
      <c r="G160" s="203"/>
      <c r="H160" s="204">
        <v>126.5</v>
      </c>
      <c r="I160" s="204">
        <v>178</v>
      </c>
      <c r="J160" s="205" t="s">
        <v>722</v>
      </c>
      <c r="K160" s="206">
        <f t="shared" si="34"/>
        <v>-7</v>
      </c>
      <c r="L160" s="207">
        <f t="shared" si="35"/>
        <v>-5.2434456928838954E-2</v>
      </c>
      <c r="M160" s="203" t="s">
        <v>604</v>
      </c>
      <c r="N160" s="200">
        <v>42615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9">
        <v>68</v>
      </c>
      <c r="B161" s="190">
        <v>42613</v>
      </c>
      <c r="C161" s="190"/>
      <c r="D161" s="191" t="s">
        <v>723</v>
      </c>
      <c r="E161" s="192" t="s">
        <v>623</v>
      </c>
      <c r="F161" s="193">
        <v>560</v>
      </c>
      <c r="G161" s="192"/>
      <c r="H161" s="192">
        <v>725</v>
      </c>
      <c r="I161" s="194">
        <v>725</v>
      </c>
      <c r="J161" s="195" t="s">
        <v>625</v>
      </c>
      <c r="K161" s="196">
        <f t="shared" si="34"/>
        <v>165</v>
      </c>
      <c r="L161" s="197">
        <f t="shared" si="35"/>
        <v>0.29464285714285715</v>
      </c>
      <c r="M161" s="192" t="s">
        <v>591</v>
      </c>
      <c r="N161" s="198">
        <v>42456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9">
        <v>69</v>
      </c>
      <c r="B162" s="190">
        <v>42614</v>
      </c>
      <c r="C162" s="190"/>
      <c r="D162" s="191" t="s">
        <v>724</v>
      </c>
      <c r="E162" s="192" t="s">
        <v>623</v>
      </c>
      <c r="F162" s="193">
        <v>160.5</v>
      </c>
      <c r="G162" s="192"/>
      <c r="H162" s="192">
        <v>210</v>
      </c>
      <c r="I162" s="194">
        <v>210</v>
      </c>
      <c r="J162" s="195" t="s">
        <v>625</v>
      </c>
      <c r="K162" s="196">
        <f t="shared" si="34"/>
        <v>49.5</v>
      </c>
      <c r="L162" s="197">
        <f t="shared" si="35"/>
        <v>0.30841121495327101</v>
      </c>
      <c r="M162" s="192" t="s">
        <v>591</v>
      </c>
      <c r="N162" s="198">
        <v>42871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9">
        <v>70</v>
      </c>
      <c r="B163" s="190">
        <v>42646</v>
      </c>
      <c r="C163" s="190"/>
      <c r="D163" s="191" t="s">
        <v>397</v>
      </c>
      <c r="E163" s="192" t="s">
        <v>623</v>
      </c>
      <c r="F163" s="193">
        <v>430</v>
      </c>
      <c r="G163" s="192"/>
      <c r="H163" s="192">
        <v>596</v>
      </c>
      <c r="I163" s="194">
        <v>575</v>
      </c>
      <c r="J163" s="195" t="s">
        <v>725</v>
      </c>
      <c r="K163" s="196">
        <v>166</v>
      </c>
      <c r="L163" s="197">
        <v>0.38604651162790699</v>
      </c>
      <c r="M163" s="192" t="s">
        <v>591</v>
      </c>
      <c r="N163" s="198">
        <v>42769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9">
        <v>71</v>
      </c>
      <c r="B164" s="190">
        <v>42657</v>
      </c>
      <c r="C164" s="190"/>
      <c r="D164" s="191" t="s">
        <v>726</v>
      </c>
      <c r="E164" s="192" t="s">
        <v>623</v>
      </c>
      <c r="F164" s="193">
        <v>280</v>
      </c>
      <c r="G164" s="192"/>
      <c r="H164" s="192">
        <v>345</v>
      </c>
      <c r="I164" s="194">
        <v>345</v>
      </c>
      <c r="J164" s="195" t="s">
        <v>625</v>
      </c>
      <c r="K164" s="196">
        <f t="shared" ref="K164:K169" si="36">H164-F164</f>
        <v>65</v>
      </c>
      <c r="L164" s="197">
        <f t="shared" ref="L164:L165" si="37">K164/F164</f>
        <v>0.23214285714285715</v>
      </c>
      <c r="M164" s="192" t="s">
        <v>591</v>
      </c>
      <c r="N164" s="198">
        <v>42814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9">
        <v>72</v>
      </c>
      <c r="B165" s="190">
        <v>42657</v>
      </c>
      <c r="C165" s="190"/>
      <c r="D165" s="191" t="s">
        <v>727</v>
      </c>
      <c r="E165" s="192" t="s">
        <v>623</v>
      </c>
      <c r="F165" s="193">
        <v>245</v>
      </c>
      <c r="G165" s="192"/>
      <c r="H165" s="192">
        <v>325.5</v>
      </c>
      <c r="I165" s="194">
        <v>330</v>
      </c>
      <c r="J165" s="195" t="s">
        <v>728</v>
      </c>
      <c r="K165" s="196">
        <f t="shared" si="36"/>
        <v>80.5</v>
      </c>
      <c r="L165" s="197">
        <f t="shared" si="37"/>
        <v>0.32857142857142857</v>
      </c>
      <c r="M165" s="192" t="s">
        <v>591</v>
      </c>
      <c r="N165" s="198">
        <v>42769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9">
        <v>73</v>
      </c>
      <c r="B166" s="190">
        <v>42660</v>
      </c>
      <c r="C166" s="190"/>
      <c r="D166" s="191" t="s">
        <v>347</v>
      </c>
      <c r="E166" s="192" t="s">
        <v>623</v>
      </c>
      <c r="F166" s="193">
        <v>125</v>
      </c>
      <c r="G166" s="192"/>
      <c r="H166" s="192">
        <v>160</v>
      </c>
      <c r="I166" s="194">
        <v>160</v>
      </c>
      <c r="J166" s="195" t="s">
        <v>681</v>
      </c>
      <c r="K166" s="196">
        <f t="shared" si="36"/>
        <v>35</v>
      </c>
      <c r="L166" s="197">
        <v>0.28000000000000003</v>
      </c>
      <c r="M166" s="192" t="s">
        <v>591</v>
      </c>
      <c r="N166" s="198">
        <v>42803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9">
        <v>74</v>
      </c>
      <c r="B167" s="190">
        <v>42660</v>
      </c>
      <c r="C167" s="190"/>
      <c r="D167" s="191" t="s">
        <v>470</v>
      </c>
      <c r="E167" s="192" t="s">
        <v>623</v>
      </c>
      <c r="F167" s="193">
        <v>114</v>
      </c>
      <c r="G167" s="192"/>
      <c r="H167" s="192">
        <v>145</v>
      </c>
      <c r="I167" s="194">
        <v>145</v>
      </c>
      <c r="J167" s="195" t="s">
        <v>681</v>
      </c>
      <c r="K167" s="196">
        <f t="shared" si="36"/>
        <v>31</v>
      </c>
      <c r="L167" s="197">
        <f t="shared" ref="L167:L169" si="38">K167/F167</f>
        <v>0.27192982456140352</v>
      </c>
      <c r="M167" s="192" t="s">
        <v>591</v>
      </c>
      <c r="N167" s="198">
        <v>42859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9">
        <v>75</v>
      </c>
      <c r="B168" s="190">
        <v>42660</v>
      </c>
      <c r="C168" s="190"/>
      <c r="D168" s="191" t="s">
        <v>729</v>
      </c>
      <c r="E168" s="192" t="s">
        <v>623</v>
      </c>
      <c r="F168" s="193">
        <v>212</v>
      </c>
      <c r="G168" s="192"/>
      <c r="H168" s="192">
        <v>280</v>
      </c>
      <c r="I168" s="194">
        <v>276</v>
      </c>
      <c r="J168" s="195" t="s">
        <v>730</v>
      </c>
      <c r="K168" s="196">
        <f t="shared" si="36"/>
        <v>68</v>
      </c>
      <c r="L168" s="197">
        <f t="shared" si="38"/>
        <v>0.32075471698113206</v>
      </c>
      <c r="M168" s="192" t="s">
        <v>591</v>
      </c>
      <c r="N168" s="198">
        <v>42858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9">
        <v>76</v>
      </c>
      <c r="B169" s="190">
        <v>42678</v>
      </c>
      <c r="C169" s="190"/>
      <c r="D169" s="191" t="s">
        <v>458</v>
      </c>
      <c r="E169" s="192" t="s">
        <v>623</v>
      </c>
      <c r="F169" s="193">
        <v>155</v>
      </c>
      <c r="G169" s="192"/>
      <c r="H169" s="192">
        <v>210</v>
      </c>
      <c r="I169" s="194">
        <v>210</v>
      </c>
      <c r="J169" s="195" t="s">
        <v>731</v>
      </c>
      <c r="K169" s="196">
        <f t="shared" si="36"/>
        <v>55</v>
      </c>
      <c r="L169" s="197">
        <f t="shared" si="38"/>
        <v>0.35483870967741937</v>
      </c>
      <c r="M169" s="192" t="s">
        <v>591</v>
      </c>
      <c r="N169" s="198">
        <v>42944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9">
        <v>77</v>
      </c>
      <c r="B170" s="200">
        <v>42710</v>
      </c>
      <c r="C170" s="200"/>
      <c r="D170" s="201" t="s">
        <v>732</v>
      </c>
      <c r="E170" s="202" t="s">
        <v>623</v>
      </c>
      <c r="F170" s="203">
        <v>150.5</v>
      </c>
      <c r="G170" s="203"/>
      <c r="H170" s="204">
        <v>72.5</v>
      </c>
      <c r="I170" s="204">
        <v>174</v>
      </c>
      <c r="J170" s="205" t="s">
        <v>733</v>
      </c>
      <c r="K170" s="206">
        <v>-78</v>
      </c>
      <c r="L170" s="207">
        <v>-0.51827242524916906</v>
      </c>
      <c r="M170" s="203" t="s">
        <v>604</v>
      </c>
      <c r="N170" s="200">
        <v>43333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9">
        <v>78</v>
      </c>
      <c r="B171" s="190">
        <v>42712</v>
      </c>
      <c r="C171" s="190"/>
      <c r="D171" s="191" t="s">
        <v>734</v>
      </c>
      <c r="E171" s="192" t="s">
        <v>623</v>
      </c>
      <c r="F171" s="193">
        <v>380</v>
      </c>
      <c r="G171" s="192"/>
      <c r="H171" s="192">
        <v>478</v>
      </c>
      <c r="I171" s="194">
        <v>468</v>
      </c>
      <c r="J171" s="195" t="s">
        <v>681</v>
      </c>
      <c r="K171" s="196">
        <f t="shared" ref="K171:K173" si="39">H171-F171</f>
        <v>98</v>
      </c>
      <c r="L171" s="197">
        <f t="shared" ref="L171:L173" si="40">K171/F171</f>
        <v>0.25789473684210529</v>
      </c>
      <c r="M171" s="192" t="s">
        <v>591</v>
      </c>
      <c r="N171" s="198">
        <v>43025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9">
        <v>79</v>
      </c>
      <c r="B172" s="190">
        <v>42734</v>
      </c>
      <c r="C172" s="190"/>
      <c r="D172" s="191" t="s">
        <v>109</v>
      </c>
      <c r="E172" s="192" t="s">
        <v>623</v>
      </c>
      <c r="F172" s="193">
        <v>305</v>
      </c>
      <c r="G172" s="192"/>
      <c r="H172" s="192">
        <v>375</v>
      </c>
      <c r="I172" s="194">
        <v>375</v>
      </c>
      <c r="J172" s="195" t="s">
        <v>681</v>
      </c>
      <c r="K172" s="196">
        <f t="shared" si="39"/>
        <v>70</v>
      </c>
      <c r="L172" s="197">
        <f t="shared" si="40"/>
        <v>0.22950819672131148</v>
      </c>
      <c r="M172" s="192" t="s">
        <v>591</v>
      </c>
      <c r="N172" s="198">
        <v>42768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9">
        <v>80</v>
      </c>
      <c r="B173" s="190">
        <v>42739</v>
      </c>
      <c r="C173" s="190"/>
      <c r="D173" s="191" t="s">
        <v>95</v>
      </c>
      <c r="E173" s="192" t="s">
        <v>623</v>
      </c>
      <c r="F173" s="193">
        <v>99.5</v>
      </c>
      <c r="G173" s="192"/>
      <c r="H173" s="192">
        <v>158</v>
      </c>
      <c r="I173" s="194">
        <v>158</v>
      </c>
      <c r="J173" s="195" t="s">
        <v>681</v>
      </c>
      <c r="K173" s="196">
        <f t="shared" si="39"/>
        <v>58.5</v>
      </c>
      <c r="L173" s="197">
        <f t="shared" si="40"/>
        <v>0.5879396984924623</v>
      </c>
      <c r="M173" s="192" t="s">
        <v>591</v>
      </c>
      <c r="N173" s="198">
        <v>42898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9">
        <v>81</v>
      </c>
      <c r="B174" s="190">
        <v>42739</v>
      </c>
      <c r="C174" s="190"/>
      <c r="D174" s="191" t="s">
        <v>95</v>
      </c>
      <c r="E174" s="192" t="s">
        <v>623</v>
      </c>
      <c r="F174" s="193">
        <v>99.5</v>
      </c>
      <c r="G174" s="192"/>
      <c r="H174" s="192">
        <v>158</v>
      </c>
      <c r="I174" s="194">
        <v>158</v>
      </c>
      <c r="J174" s="195" t="s">
        <v>681</v>
      </c>
      <c r="K174" s="196">
        <v>58.5</v>
      </c>
      <c r="L174" s="197">
        <v>0.58793969849246197</v>
      </c>
      <c r="M174" s="192" t="s">
        <v>591</v>
      </c>
      <c r="N174" s="198">
        <v>42898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9">
        <v>82</v>
      </c>
      <c r="B175" s="190">
        <v>42786</v>
      </c>
      <c r="C175" s="190"/>
      <c r="D175" s="191" t="s">
        <v>186</v>
      </c>
      <c r="E175" s="192" t="s">
        <v>623</v>
      </c>
      <c r="F175" s="193">
        <v>140.5</v>
      </c>
      <c r="G175" s="192"/>
      <c r="H175" s="192">
        <v>220</v>
      </c>
      <c r="I175" s="194">
        <v>220</v>
      </c>
      <c r="J175" s="195" t="s">
        <v>681</v>
      </c>
      <c r="K175" s="196">
        <f>H175-F175</f>
        <v>79.5</v>
      </c>
      <c r="L175" s="197">
        <f>K175/F175</f>
        <v>0.5658362989323843</v>
      </c>
      <c r="M175" s="192" t="s">
        <v>591</v>
      </c>
      <c r="N175" s="198">
        <v>42864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9">
        <v>83</v>
      </c>
      <c r="B176" s="190">
        <v>42786</v>
      </c>
      <c r="C176" s="190"/>
      <c r="D176" s="191" t="s">
        <v>735</v>
      </c>
      <c r="E176" s="192" t="s">
        <v>623</v>
      </c>
      <c r="F176" s="193">
        <v>202.5</v>
      </c>
      <c r="G176" s="192"/>
      <c r="H176" s="192">
        <v>234</v>
      </c>
      <c r="I176" s="194">
        <v>234</v>
      </c>
      <c r="J176" s="195" t="s">
        <v>681</v>
      </c>
      <c r="K176" s="196">
        <v>31.5</v>
      </c>
      <c r="L176" s="197">
        <v>0.155555555555556</v>
      </c>
      <c r="M176" s="192" t="s">
        <v>591</v>
      </c>
      <c r="N176" s="198">
        <v>42836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9">
        <v>84</v>
      </c>
      <c r="B177" s="190">
        <v>42818</v>
      </c>
      <c r="C177" s="190"/>
      <c r="D177" s="191" t="s">
        <v>736</v>
      </c>
      <c r="E177" s="192" t="s">
        <v>623</v>
      </c>
      <c r="F177" s="193">
        <v>300.5</v>
      </c>
      <c r="G177" s="192"/>
      <c r="H177" s="192">
        <v>417.5</v>
      </c>
      <c r="I177" s="194">
        <v>420</v>
      </c>
      <c r="J177" s="195" t="s">
        <v>737</v>
      </c>
      <c r="K177" s="196">
        <f>H177-F177</f>
        <v>117</v>
      </c>
      <c r="L177" s="197">
        <f>K177/F177</f>
        <v>0.38935108153078202</v>
      </c>
      <c r="M177" s="192" t="s">
        <v>591</v>
      </c>
      <c r="N177" s="198">
        <v>43070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9">
        <v>85</v>
      </c>
      <c r="B178" s="190">
        <v>42818</v>
      </c>
      <c r="C178" s="190"/>
      <c r="D178" s="191" t="s">
        <v>711</v>
      </c>
      <c r="E178" s="192" t="s">
        <v>623</v>
      </c>
      <c r="F178" s="193">
        <v>850</v>
      </c>
      <c r="G178" s="192"/>
      <c r="H178" s="192">
        <v>1042.5</v>
      </c>
      <c r="I178" s="194">
        <v>1023</v>
      </c>
      <c r="J178" s="195" t="s">
        <v>738</v>
      </c>
      <c r="K178" s="196">
        <v>192.5</v>
      </c>
      <c r="L178" s="197">
        <v>0.22647058823529401</v>
      </c>
      <c r="M178" s="192" t="s">
        <v>591</v>
      </c>
      <c r="N178" s="198">
        <v>42830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9">
        <v>86</v>
      </c>
      <c r="B179" s="190">
        <v>42830</v>
      </c>
      <c r="C179" s="190"/>
      <c r="D179" s="191" t="s">
        <v>489</v>
      </c>
      <c r="E179" s="192" t="s">
        <v>623</v>
      </c>
      <c r="F179" s="193">
        <v>785</v>
      </c>
      <c r="G179" s="192"/>
      <c r="H179" s="192">
        <v>930</v>
      </c>
      <c r="I179" s="194">
        <v>920</v>
      </c>
      <c r="J179" s="195" t="s">
        <v>739</v>
      </c>
      <c r="K179" s="196">
        <f>H179-F179</f>
        <v>145</v>
      </c>
      <c r="L179" s="197">
        <f>K179/F179</f>
        <v>0.18471337579617833</v>
      </c>
      <c r="M179" s="192" t="s">
        <v>591</v>
      </c>
      <c r="N179" s="198">
        <v>42976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9">
        <v>87</v>
      </c>
      <c r="B180" s="200">
        <v>42831</v>
      </c>
      <c r="C180" s="200"/>
      <c r="D180" s="201" t="s">
        <v>740</v>
      </c>
      <c r="E180" s="202" t="s">
        <v>623</v>
      </c>
      <c r="F180" s="203">
        <v>40</v>
      </c>
      <c r="G180" s="203"/>
      <c r="H180" s="204">
        <v>13.1</v>
      </c>
      <c r="I180" s="204">
        <v>60</v>
      </c>
      <c r="J180" s="205" t="s">
        <v>741</v>
      </c>
      <c r="K180" s="206">
        <v>-26.9</v>
      </c>
      <c r="L180" s="207">
        <v>-0.67249999999999999</v>
      </c>
      <c r="M180" s="203" t="s">
        <v>604</v>
      </c>
      <c r="N180" s="200">
        <v>43138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9">
        <v>88</v>
      </c>
      <c r="B181" s="190">
        <v>42837</v>
      </c>
      <c r="C181" s="190"/>
      <c r="D181" s="191" t="s">
        <v>94</v>
      </c>
      <c r="E181" s="192" t="s">
        <v>623</v>
      </c>
      <c r="F181" s="193">
        <v>289.5</v>
      </c>
      <c r="G181" s="192"/>
      <c r="H181" s="192">
        <v>354</v>
      </c>
      <c r="I181" s="194">
        <v>360</v>
      </c>
      <c r="J181" s="195" t="s">
        <v>742</v>
      </c>
      <c r="K181" s="196">
        <f t="shared" ref="K181:K189" si="41">H181-F181</f>
        <v>64.5</v>
      </c>
      <c r="L181" s="197">
        <f t="shared" ref="L181:L189" si="42">K181/F181</f>
        <v>0.22279792746113988</v>
      </c>
      <c r="M181" s="192" t="s">
        <v>591</v>
      </c>
      <c r="N181" s="198">
        <v>43040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9">
        <v>89</v>
      </c>
      <c r="B182" s="190">
        <v>42845</v>
      </c>
      <c r="C182" s="190"/>
      <c r="D182" s="191" t="s">
        <v>428</v>
      </c>
      <c r="E182" s="192" t="s">
        <v>623</v>
      </c>
      <c r="F182" s="193">
        <v>700</v>
      </c>
      <c r="G182" s="192"/>
      <c r="H182" s="192">
        <v>840</v>
      </c>
      <c r="I182" s="194">
        <v>840</v>
      </c>
      <c r="J182" s="195" t="s">
        <v>743</v>
      </c>
      <c r="K182" s="196">
        <f t="shared" si="41"/>
        <v>140</v>
      </c>
      <c r="L182" s="197">
        <f t="shared" si="42"/>
        <v>0.2</v>
      </c>
      <c r="M182" s="192" t="s">
        <v>591</v>
      </c>
      <c r="N182" s="198">
        <v>42893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9">
        <v>90</v>
      </c>
      <c r="B183" s="190">
        <v>42887</v>
      </c>
      <c r="C183" s="190"/>
      <c r="D183" s="191" t="s">
        <v>744</v>
      </c>
      <c r="E183" s="192" t="s">
        <v>623</v>
      </c>
      <c r="F183" s="193">
        <v>130</v>
      </c>
      <c r="G183" s="192"/>
      <c r="H183" s="192">
        <v>144.25</v>
      </c>
      <c r="I183" s="194">
        <v>170</v>
      </c>
      <c r="J183" s="195" t="s">
        <v>745</v>
      </c>
      <c r="K183" s="196">
        <f t="shared" si="41"/>
        <v>14.25</v>
      </c>
      <c r="L183" s="197">
        <f t="shared" si="42"/>
        <v>0.10961538461538461</v>
      </c>
      <c r="M183" s="192" t="s">
        <v>591</v>
      </c>
      <c r="N183" s="198">
        <v>43675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9">
        <v>91</v>
      </c>
      <c r="B184" s="190">
        <v>42901</v>
      </c>
      <c r="C184" s="190"/>
      <c r="D184" s="191" t="s">
        <v>746</v>
      </c>
      <c r="E184" s="192" t="s">
        <v>623</v>
      </c>
      <c r="F184" s="193">
        <v>214.5</v>
      </c>
      <c r="G184" s="192"/>
      <c r="H184" s="192">
        <v>262</v>
      </c>
      <c r="I184" s="194">
        <v>262</v>
      </c>
      <c r="J184" s="195" t="s">
        <v>747</v>
      </c>
      <c r="K184" s="196">
        <f t="shared" si="41"/>
        <v>47.5</v>
      </c>
      <c r="L184" s="197">
        <f t="shared" si="42"/>
        <v>0.22144522144522144</v>
      </c>
      <c r="M184" s="192" t="s">
        <v>591</v>
      </c>
      <c r="N184" s="198">
        <v>42977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20">
        <v>92</v>
      </c>
      <c r="B185" s="221">
        <v>42933</v>
      </c>
      <c r="C185" s="221"/>
      <c r="D185" s="222" t="s">
        <v>748</v>
      </c>
      <c r="E185" s="223" t="s">
        <v>623</v>
      </c>
      <c r="F185" s="224">
        <v>370</v>
      </c>
      <c r="G185" s="223"/>
      <c r="H185" s="223">
        <v>447.5</v>
      </c>
      <c r="I185" s="225">
        <v>450</v>
      </c>
      <c r="J185" s="226" t="s">
        <v>681</v>
      </c>
      <c r="K185" s="196">
        <f t="shared" si="41"/>
        <v>77.5</v>
      </c>
      <c r="L185" s="227">
        <f t="shared" si="42"/>
        <v>0.20945945945945946</v>
      </c>
      <c r="M185" s="223" t="s">
        <v>591</v>
      </c>
      <c r="N185" s="228">
        <v>43035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20">
        <v>93</v>
      </c>
      <c r="B186" s="221">
        <v>42943</v>
      </c>
      <c r="C186" s="221"/>
      <c r="D186" s="222" t="s">
        <v>184</v>
      </c>
      <c r="E186" s="223" t="s">
        <v>623</v>
      </c>
      <c r="F186" s="224">
        <v>657.5</v>
      </c>
      <c r="G186" s="223"/>
      <c r="H186" s="223">
        <v>825</v>
      </c>
      <c r="I186" s="225">
        <v>820</v>
      </c>
      <c r="J186" s="226" t="s">
        <v>681</v>
      </c>
      <c r="K186" s="196">
        <f t="shared" si="41"/>
        <v>167.5</v>
      </c>
      <c r="L186" s="227">
        <f t="shared" si="42"/>
        <v>0.25475285171102663</v>
      </c>
      <c r="M186" s="223" t="s">
        <v>591</v>
      </c>
      <c r="N186" s="228">
        <v>43090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9">
        <v>94</v>
      </c>
      <c r="B187" s="190">
        <v>42964</v>
      </c>
      <c r="C187" s="190"/>
      <c r="D187" s="191" t="s">
        <v>363</v>
      </c>
      <c r="E187" s="192" t="s">
        <v>623</v>
      </c>
      <c r="F187" s="193">
        <v>605</v>
      </c>
      <c r="G187" s="192"/>
      <c r="H187" s="192">
        <v>750</v>
      </c>
      <c r="I187" s="194">
        <v>750</v>
      </c>
      <c r="J187" s="195" t="s">
        <v>739</v>
      </c>
      <c r="K187" s="196">
        <f t="shared" si="41"/>
        <v>145</v>
      </c>
      <c r="L187" s="197">
        <f t="shared" si="42"/>
        <v>0.23966942148760331</v>
      </c>
      <c r="M187" s="192" t="s">
        <v>591</v>
      </c>
      <c r="N187" s="198">
        <v>43027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9">
        <v>95</v>
      </c>
      <c r="B188" s="200">
        <v>42979</v>
      </c>
      <c r="C188" s="200"/>
      <c r="D188" s="208" t="s">
        <v>749</v>
      </c>
      <c r="E188" s="203" t="s">
        <v>623</v>
      </c>
      <c r="F188" s="203">
        <v>255</v>
      </c>
      <c r="G188" s="204"/>
      <c r="H188" s="204">
        <v>217.25</v>
      </c>
      <c r="I188" s="204">
        <v>320</v>
      </c>
      <c r="J188" s="205" t="s">
        <v>750</v>
      </c>
      <c r="K188" s="206">
        <f t="shared" si="41"/>
        <v>-37.75</v>
      </c>
      <c r="L188" s="209">
        <f t="shared" si="42"/>
        <v>-0.14803921568627451</v>
      </c>
      <c r="M188" s="203" t="s">
        <v>604</v>
      </c>
      <c r="N188" s="200">
        <v>43661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9">
        <v>96</v>
      </c>
      <c r="B189" s="190">
        <v>42997</v>
      </c>
      <c r="C189" s="190"/>
      <c r="D189" s="191" t="s">
        <v>751</v>
      </c>
      <c r="E189" s="192" t="s">
        <v>623</v>
      </c>
      <c r="F189" s="193">
        <v>215</v>
      </c>
      <c r="G189" s="192"/>
      <c r="H189" s="192">
        <v>258</v>
      </c>
      <c r="I189" s="194">
        <v>258</v>
      </c>
      <c r="J189" s="195" t="s">
        <v>681</v>
      </c>
      <c r="K189" s="196">
        <f t="shared" si="41"/>
        <v>43</v>
      </c>
      <c r="L189" s="197">
        <f t="shared" si="42"/>
        <v>0.2</v>
      </c>
      <c r="M189" s="192" t="s">
        <v>591</v>
      </c>
      <c r="N189" s="198">
        <v>43040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9">
        <v>97</v>
      </c>
      <c r="B190" s="190">
        <v>42997</v>
      </c>
      <c r="C190" s="190"/>
      <c r="D190" s="191" t="s">
        <v>751</v>
      </c>
      <c r="E190" s="192" t="s">
        <v>623</v>
      </c>
      <c r="F190" s="193">
        <v>215</v>
      </c>
      <c r="G190" s="192"/>
      <c r="H190" s="192">
        <v>258</v>
      </c>
      <c r="I190" s="194">
        <v>258</v>
      </c>
      <c r="J190" s="226" t="s">
        <v>681</v>
      </c>
      <c r="K190" s="196">
        <v>43</v>
      </c>
      <c r="L190" s="197">
        <v>0.2</v>
      </c>
      <c r="M190" s="192" t="s">
        <v>591</v>
      </c>
      <c r="N190" s="198">
        <v>43040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20">
        <v>98</v>
      </c>
      <c r="B191" s="221">
        <v>42998</v>
      </c>
      <c r="C191" s="221"/>
      <c r="D191" s="222" t="s">
        <v>752</v>
      </c>
      <c r="E191" s="223" t="s">
        <v>623</v>
      </c>
      <c r="F191" s="193">
        <v>75</v>
      </c>
      <c r="G191" s="223"/>
      <c r="H191" s="223">
        <v>90</v>
      </c>
      <c r="I191" s="225">
        <v>90</v>
      </c>
      <c r="J191" s="195" t="s">
        <v>753</v>
      </c>
      <c r="K191" s="196">
        <f t="shared" ref="K191:K196" si="43">H191-F191</f>
        <v>15</v>
      </c>
      <c r="L191" s="197">
        <f t="shared" ref="L191:L196" si="44">K191/F191</f>
        <v>0.2</v>
      </c>
      <c r="M191" s="192" t="s">
        <v>591</v>
      </c>
      <c r="N191" s="198">
        <v>43019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20">
        <v>99</v>
      </c>
      <c r="B192" s="221">
        <v>43011</v>
      </c>
      <c r="C192" s="221"/>
      <c r="D192" s="222" t="s">
        <v>606</v>
      </c>
      <c r="E192" s="223" t="s">
        <v>623</v>
      </c>
      <c r="F192" s="224">
        <v>315</v>
      </c>
      <c r="G192" s="223"/>
      <c r="H192" s="223">
        <v>392</v>
      </c>
      <c r="I192" s="225">
        <v>384</v>
      </c>
      <c r="J192" s="226" t="s">
        <v>754</v>
      </c>
      <c r="K192" s="196">
        <f t="shared" si="43"/>
        <v>77</v>
      </c>
      <c r="L192" s="227">
        <f t="shared" si="44"/>
        <v>0.24444444444444444</v>
      </c>
      <c r="M192" s="223" t="s">
        <v>591</v>
      </c>
      <c r="N192" s="228">
        <v>43017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20">
        <v>100</v>
      </c>
      <c r="B193" s="221">
        <v>43013</v>
      </c>
      <c r="C193" s="221"/>
      <c r="D193" s="222" t="s">
        <v>463</v>
      </c>
      <c r="E193" s="223" t="s">
        <v>623</v>
      </c>
      <c r="F193" s="224">
        <v>145</v>
      </c>
      <c r="G193" s="223"/>
      <c r="H193" s="223">
        <v>179</v>
      </c>
      <c r="I193" s="225">
        <v>180</v>
      </c>
      <c r="J193" s="226" t="s">
        <v>755</v>
      </c>
      <c r="K193" s="196">
        <f t="shared" si="43"/>
        <v>34</v>
      </c>
      <c r="L193" s="227">
        <f t="shared" si="44"/>
        <v>0.23448275862068965</v>
      </c>
      <c r="M193" s="223" t="s">
        <v>591</v>
      </c>
      <c r="N193" s="228">
        <v>43025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20">
        <v>101</v>
      </c>
      <c r="B194" s="221">
        <v>43014</v>
      </c>
      <c r="C194" s="221"/>
      <c r="D194" s="222" t="s">
        <v>337</v>
      </c>
      <c r="E194" s="223" t="s">
        <v>623</v>
      </c>
      <c r="F194" s="224">
        <v>256</v>
      </c>
      <c r="G194" s="223"/>
      <c r="H194" s="223">
        <v>323</v>
      </c>
      <c r="I194" s="225">
        <v>320</v>
      </c>
      <c r="J194" s="226" t="s">
        <v>681</v>
      </c>
      <c r="K194" s="196">
        <f t="shared" si="43"/>
        <v>67</v>
      </c>
      <c r="L194" s="227">
        <f t="shared" si="44"/>
        <v>0.26171875</v>
      </c>
      <c r="M194" s="223" t="s">
        <v>591</v>
      </c>
      <c r="N194" s="228">
        <v>43067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20">
        <v>102</v>
      </c>
      <c r="B195" s="221">
        <v>43017</v>
      </c>
      <c r="C195" s="221"/>
      <c r="D195" s="222" t="s">
        <v>353</v>
      </c>
      <c r="E195" s="223" t="s">
        <v>623</v>
      </c>
      <c r="F195" s="224">
        <v>137.5</v>
      </c>
      <c r="G195" s="223"/>
      <c r="H195" s="223">
        <v>184</v>
      </c>
      <c r="I195" s="225">
        <v>183</v>
      </c>
      <c r="J195" s="226" t="s">
        <v>756</v>
      </c>
      <c r="K195" s="196">
        <f t="shared" si="43"/>
        <v>46.5</v>
      </c>
      <c r="L195" s="227">
        <f t="shared" si="44"/>
        <v>0.33818181818181819</v>
      </c>
      <c r="M195" s="223" t="s">
        <v>591</v>
      </c>
      <c r="N195" s="228">
        <v>43108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20">
        <v>103</v>
      </c>
      <c r="B196" s="221">
        <v>43018</v>
      </c>
      <c r="C196" s="221"/>
      <c r="D196" s="222" t="s">
        <v>757</v>
      </c>
      <c r="E196" s="223" t="s">
        <v>623</v>
      </c>
      <c r="F196" s="224">
        <v>125.5</v>
      </c>
      <c r="G196" s="223"/>
      <c r="H196" s="223">
        <v>158</v>
      </c>
      <c r="I196" s="225">
        <v>155</v>
      </c>
      <c r="J196" s="226" t="s">
        <v>758</v>
      </c>
      <c r="K196" s="196">
        <f t="shared" si="43"/>
        <v>32.5</v>
      </c>
      <c r="L196" s="227">
        <f t="shared" si="44"/>
        <v>0.25896414342629481</v>
      </c>
      <c r="M196" s="223" t="s">
        <v>591</v>
      </c>
      <c r="N196" s="228">
        <v>43067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20">
        <v>104</v>
      </c>
      <c r="B197" s="221">
        <v>43018</v>
      </c>
      <c r="C197" s="221"/>
      <c r="D197" s="222" t="s">
        <v>759</v>
      </c>
      <c r="E197" s="223" t="s">
        <v>623</v>
      </c>
      <c r="F197" s="224">
        <v>895</v>
      </c>
      <c r="G197" s="223"/>
      <c r="H197" s="223">
        <v>1122.5</v>
      </c>
      <c r="I197" s="225">
        <v>1078</v>
      </c>
      <c r="J197" s="226" t="s">
        <v>760</v>
      </c>
      <c r="K197" s="196">
        <v>227.5</v>
      </c>
      <c r="L197" s="227">
        <v>0.25418994413407803</v>
      </c>
      <c r="M197" s="223" t="s">
        <v>591</v>
      </c>
      <c r="N197" s="228">
        <v>43117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20">
        <v>105</v>
      </c>
      <c r="B198" s="221">
        <v>43020</v>
      </c>
      <c r="C198" s="221"/>
      <c r="D198" s="222" t="s">
        <v>346</v>
      </c>
      <c r="E198" s="223" t="s">
        <v>623</v>
      </c>
      <c r="F198" s="224">
        <v>525</v>
      </c>
      <c r="G198" s="223"/>
      <c r="H198" s="223">
        <v>629</v>
      </c>
      <c r="I198" s="225">
        <v>629</v>
      </c>
      <c r="J198" s="226" t="s">
        <v>681</v>
      </c>
      <c r="K198" s="196">
        <v>104</v>
      </c>
      <c r="L198" s="227">
        <v>0.19809523809523799</v>
      </c>
      <c r="M198" s="223" t="s">
        <v>591</v>
      </c>
      <c r="N198" s="228">
        <v>43119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20">
        <v>106</v>
      </c>
      <c r="B199" s="221">
        <v>43046</v>
      </c>
      <c r="C199" s="221"/>
      <c r="D199" s="222" t="s">
        <v>388</v>
      </c>
      <c r="E199" s="223" t="s">
        <v>623</v>
      </c>
      <c r="F199" s="224">
        <v>740</v>
      </c>
      <c r="G199" s="223"/>
      <c r="H199" s="223">
        <v>892.5</v>
      </c>
      <c r="I199" s="225">
        <v>900</v>
      </c>
      <c r="J199" s="226" t="s">
        <v>761</v>
      </c>
      <c r="K199" s="196">
        <f t="shared" ref="K199:K201" si="45">H199-F199</f>
        <v>152.5</v>
      </c>
      <c r="L199" s="227">
        <f t="shared" ref="L199:L201" si="46">K199/F199</f>
        <v>0.20608108108108109</v>
      </c>
      <c r="M199" s="223" t="s">
        <v>591</v>
      </c>
      <c r="N199" s="228">
        <v>43052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107</v>
      </c>
      <c r="B200" s="190">
        <v>43073</v>
      </c>
      <c r="C200" s="190"/>
      <c r="D200" s="191" t="s">
        <v>762</v>
      </c>
      <c r="E200" s="192" t="s">
        <v>623</v>
      </c>
      <c r="F200" s="193">
        <v>118.5</v>
      </c>
      <c r="G200" s="192"/>
      <c r="H200" s="192">
        <v>143.5</v>
      </c>
      <c r="I200" s="194">
        <v>145</v>
      </c>
      <c r="J200" s="195" t="s">
        <v>613</v>
      </c>
      <c r="K200" s="196">
        <f t="shared" si="45"/>
        <v>25</v>
      </c>
      <c r="L200" s="197">
        <f t="shared" si="46"/>
        <v>0.2109704641350211</v>
      </c>
      <c r="M200" s="192" t="s">
        <v>591</v>
      </c>
      <c r="N200" s="198">
        <v>43097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9">
        <v>108</v>
      </c>
      <c r="B201" s="200">
        <v>43090</v>
      </c>
      <c r="C201" s="200"/>
      <c r="D201" s="201" t="s">
        <v>434</v>
      </c>
      <c r="E201" s="202" t="s">
        <v>623</v>
      </c>
      <c r="F201" s="203">
        <v>715</v>
      </c>
      <c r="G201" s="203"/>
      <c r="H201" s="204">
        <v>500</v>
      </c>
      <c r="I201" s="204">
        <v>872</v>
      </c>
      <c r="J201" s="205" t="s">
        <v>763</v>
      </c>
      <c r="K201" s="206">
        <f t="shared" si="45"/>
        <v>-215</v>
      </c>
      <c r="L201" s="207">
        <f t="shared" si="46"/>
        <v>-0.30069930069930068</v>
      </c>
      <c r="M201" s="203" t="s">
        <v>604</v>
      </c>
      <c r="N201" s="200">
        <v>43670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109</v>
      </c>
      <c r="B202" s="190">
        <v>43098</v>
      </c>
      <c r="C202" s="190"/>
      <c r="D202" s="191" t="s">
        <v>606</v>
      </c>
      <c r="E202" s="192" t="s">
        <v>623</v>
      </c>
      <c r="F202" s="193">
        <v>435</v>
      </c>
      <c r="G202" s="192"/>
      <c r="H202" s="192">
        <v>542.5</v>
      </c>
      <c r="I202" s="194">
        <v>539</v>
      </c>
      <c r="J202" s="195" t="s">
        <v>681</v>
      </c>
      <c r="K202" s="196">
        <v>107.5</v>
      </c>
      <c r="L202" s="197">
        <v>0.247126436781609</v>
      </c>
      <c r="M202" s="192" t="s">
        <v>591</v>
      </c>
      <c r="N202" s="198">
        <v>43206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110</v>
      </c>
      <c r="B203" s="190">
        <v>43098</v>
      </c>
      <c r="C203" s="190"/>
      <c r="D203" s="191" t="s">
        <v>563</v>
      </c>
      <c r="E203" s="192" t="s">
        <v>623</v>
      </c>
      <c r="F203" s="193">
        <v>885</v>
      </c>
      <c r="G203" s="192"/>
      <c r="H203" s="192">
        <v>1090</v>
      </c>
      <c r="I203" s="194">
        <v>1084</v>
      </c>
      <c r="J203" s="195" t="s">
        <v>681</v>
      </c>
      <c r="K203" s="196">
        <v>205</v>
      </c>
      <c r="L203" s="197">
        <v>0.23163841807909599</v>
      </c>
      <c r="M203" s="192" t="s">
        <v>591</v>
      </c>
      <c r="N203" s="198">
        <v>43213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29">
        <v>111</v>
      </c>
      <c r="B204" s="230">
        <v>43192</v>
      </c>
      <c r="C204" s="230"/>
      <c r="D204" s="208" t="s">
        <v>764</v>
      </c>
      <c r="E204" s="203" t="s">
        <v>623</v>
      </c>
      <c r="F204" s="231">
        <v>478.5</v>
      </c>
      <c r="G204" s="203"/>
      <c r="H204" s="203">
        <v>442</v>
      </c>
      <c r="I204" s="204">
        <v>613</v>
      </c>
      <c r="J204" s="205" t="s">
        <v>765</v>
      </c>
      <c r="K204" s="206">
        <f t="shared" ref="K204:K207" si="47">H204-F204</f>
        <v>-36.5</v>
      </c>
      <c r="L204" s="207">
        <f t="shared" ref="L204:L207" si="48">K204/F204</f>
        <v>-7.6280041797283177E-2</v>
      </c>
      <c r="M204" s="203" t="s">
        <v>604</v>
      </c>
      <c r="N204" s="200">
        <v>43762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9">
        <v>112</v>
      </c>
      <c r="B205" s="200">
        <v>43194</v>
      </c>
      <c r="C205" s="200"/>
      <c r="D205" s="201" t="s">
        <v>766</v>
      </c>
      <c r="E205" s="202" t="s">
        <v>623</v>
      </c>
      <c r="F205" s="203">
        <f>141.5-7.3</f>
        <v>134.19999999999999</v>
      </c>
      <c r="G205" s="203"/>
      <c r="H205" s="204">
        <v>77</v>
      </c>
      <c r="I205" s="204">
        <v>180</v>
      </c>
      <c r="J205" s="205" t="s">
        <v>767</v>
      </c>
      <c r="K205" s="206">
        <f t="shared" si="47"/>
        <v>-57.199999999999989</v>
      </c>
      <c r="L205" s="207">
        <f t="shared" si="48"/>
        <v>-0.42622950819672129</v>
      </c>
      <c r="M205" s="203" t="s">
        <v>604</v>
      </c>
      <c r="N205" s="200">
        <v>43522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9">
        <v>113</v>
      </c>
      <c r="B206" s="200">
        <v>43209</v>
      </c>
      <c r="C206" s="200"/>
      <c r="D206" s="201" t="s">
        <v>768</v>
      </c>
      <c r="E206" s="202" t="s">
        <v>623</v>
      </c>
      <c r="F206" s="203">
        <v>430</v>
      </c>
      <c r="G206" s="203"/>
      <c r="H206" s="204">
        <v>220</v>
      </c>
      <c r="I206" s="204">
        <v>537</v>
      </c>
      <c r="J206" s="205" t="s">
        <v>769</v>
      </c>
      <c r="K206" s="206">
        <f t="shared" si="47"/>
        <v>-210</v>
      </c>
      <c r="L206" s="207">
        <f t="shared" si="48"/>
        <v>-0.48837209302325579</v>
      </c>
      <c r="M206" s="203" t="s">
        <v>604</v>
      </c>
      <c r="N206" s="200">
        <v>43252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0">
        <v>114</v>
      </c>
      <c r="B207" s="221">
        <v>43220</v>
      </c>
      <c r="C207" s="221"/>
      <c r="D207" s="222" t="s">
        <v>389</v>
      </c>
      <c r="E207" s="223" t="s">
        <v>623</v>
      </c>
      <c r="F207" s="223">
        <v>153.5</v>
      </c>
      <c r="G207" s="223"/>
      <c r="H207" s="223">
        <v>196</v>
      </c>
      <c r="I207" s="225">
        <v>196</v>
      </c>
      <c r="J207" s="195" t="s">
        <v>770</v>
      </c>
      <c r="K207" s="196">
        <f t="shared" si="47"/>
        <v>42.5</v>
      </c>
      <c r="L207" s="197">
        <f t="shared" si="48"/>
        <v>0.27687296416938112</v>
      </c>
      <c r="M207" s="192" t="s">
        <v>591</v>
      </c>
      <c r="N207" s="198">
        <v>43605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9">
        <v>115</v>
      </c>
      <c r="B208" s="200">
        <v>43306</v>
      </c>
      <c r="C208" s="200"/>
      <c r="D208" s="201" t="s">
        <v>740</v>
      </c>
      <c r="E208" s="202" t="s">
        <v>623</v>
      </c>
      <c r="F208" s="203">
        <v>27.5</v>
      </c>
      <c r="G208" s="203"/>
      <c r="H208" s="204">
        <v>13.1</v>
      </c>
      <c r="I208" s="204">
        <v>60</v>
      </c>
      <c r="J208" s="205" t="s">
        <v>771</v>
      </c>
      <c r="K208" s="206">
        <v>-14.4</v>
      </c>
      <c r="L208" s="207">
        <v>-0.52363636363636401</v>
      </c>
      <c r="M208" s="203" t="s">
        <v>604</v>
      </c>
      <c r="N208" s="200">
        <v>43138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9">
        <v>116</v>
      </c>
      <c r="B209" s="230">
        <v>43318</v>
      </c>
      <c r="C209" s="230"/>
      <c r="D209" s="208" t="s">
        <v>772</v>
      </c>
      <c r="E209" s="203" t="s">
        <v>623</v>
      </c>
      <c r="F209" s="203">
        <v>148.5</v>
      </c>
      <c r="G209" s="203"/>
      <c r="H209" s="203">
        <v>102</v>
      </c>
      <c r="I209" s="204">
        <v>182</v>
      </c>
      <c r="J209" s="205" t="s">
        <v>773</v>
      </c>
      <c r="K209" s="206">
        <f>H209-F209</f>
        <v>-46.5</v>
      </c>
      <c r="L209" s="207">
        <f>K209/F209</f>
        <v>-0.31313131313131315</v>
      </c>
      <c r="M209" s="203" t="s">
        <v>604</v>
      </c>
      <c r="N209" s="200">
        <v>43661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117</v>
      </c>
      <c r="B210" s="190">
        <v>43335</v>
      </c>
      <c r="C210" s="190"/>
      <c r="D210" s="191" t="s">
        <v>774</v>
      </c>
      <c r="E210" s="192" t="s">
        <v>623</v>
      </c>
      <c r="F210" s="223">
        <v>285</v>
      </c>
      <c r="G210" s="192"/>
      <c r="H210" s="192">
        <v>355</v>
      </c>
      <c r="I210" s="194">
        <v>364</v>
      </c>
      <c r="J210" s="195" t="s">
        <v>775</v>
      </c>
      <c r="K210" s="196">
        <v>70</v>
      </c>
      <c r="L210" s="197">
        <v>0.24561403508771901</v>
      </c>
      <c r="M210" s="192" t="s">
        <v>591</v>
      </c>
      <c r="N210" s="198">
        <v>43455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118</v>
      </c>
      <c r="B211" s="190">
        <v>43341</v>
      </c>
      <c r="C211" s="190"/>
      <c r="D211" s="191" t="s">
        <v>377</v>
      </c>
      <c r="E211" s="192" t="s">
        <v>623</v>
      </c>
      <c r="F211" s="223">
        <v>525</v>
      </c>
      <c r="G211" s="192"/>
      <c r="H211" s="192">
        <v>585</v>
      </c>
      <c r="I211" s="194">
        <v>635</v>
      </c>
      <c r="J211" s="195" t="s">
        <v>776</v>
      </c>
      <c r="K211" s="196">
        <f t="shared" ref="K211:K228" si="49">H211-F211</f>
        <v>60</v>
      </c>
      <c r="L211" s="197">
        <f t="shared" ref="L211:L228" si="50">K211/F211</f>
        <v>0.11428571428571428</v>
      </c>
      <c r="M211" s="192" t="s">
        <v>591</v>
      </c>
      <c r="N211" s="198">
        <v>43662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9">
        <v>119</v>
      </c>
      <c r="B212" s="190">
        <v>43395</v>
      </c>
      <c r="C212" s="190"/>
      <c r="D212" s="191" t="s">
        <v>363</v>
      </c>
      <c r="E212" s="192" t="s">
        <v>623</v>
      </c>
      <c r="F212" s="223">
        <v>475</v>
      </c>
      <c r="G212" s="192"/>
      <c r="H212" s="192">
        <v>574</v>
      </c>
      <c r="I212" s="194">
        <v>570</v>
      </c>
      <c r="J212" s="195" t="s">
        <v>681</v>
      </c>
      <c r="K212" s="196">
        <f t="shared" si="49"/>
        <v>99</v>
      </c>
      <c r="L212" s="197">
        <f t="shared" si="50"/>
        <v>0.20842105263157895</v>
      </c>
      <c r="M212" s="192" t="s">
        <v>591</v>
      </c>
      <c r="N212" s="198">
        <v>43403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0">
        <v>120</v>
      </c>
      <c r="B213" s="221">
        <v>43397</v>
      </c>
      <c r="C213" s="221"/>
      <c r="D213" s="222" t="s">
        <v>384</v>
      </c>
      <c r="E213" s="223" t="s">
        <v>623</v>
      </c>
      <c r="F213" s="223">
        <v>707.5</v>
      </c>
      <c r="G213" s="223"/>
      <c r="H213" s="223">
        <v>872</v>
      </c>
      <c r="I213" s="225">
        <v>872</v>
      </c>
      <c r="J213" s="226" t="s">
        <v>681</v>
      </c>
      <c r="K213" s="196">
        <f t="shared" si="49"/>
        <v>164.5</v>
      </c>
      <c r="L213" s="227">
        <f t="shared" si="50"/>
        <v>0.23250883392226149</v>
      </c>
      <c r="M213" s="223" t="s">
        <v>591</v>
      </c>
      <c r="N213" s="228">
        <v>43482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0">
        <v>121</v>
      </c>
      <c r="B214" s="221">
        <v>43398</v>
      </c>
      <c r="C214" s="221"/>
      <c r="D214" s="222" t="s">
        <v>777</v>
      </c>
      <c r="E214" s="223" t="s">
        <v>623</v>
      </c>
      <c r="F214" s="223">
        <v>162</v>
      </c>
      <c r="G214" s="223"/>
      <c r="H214" s="223">
        <v>204</v>
      </c>
      <c r="I214" s="225">
        <v>209</v>
      </c>
      <c r="J214" s="226" t="s">
        <v>778</v>
      </c>
      <c r="K214" s="196">
        <f t="shared" si="49"/>
        <v>42</v>
      </c>
      <c r="L214" s="227">
        <f t="shared" si="50"/>
        <v>0.25925925925925924</v>
      </c>
      <c r="M214" s="223" t="s">
        <v>591</v>
      </c>
      <c r="N214" s="228">
        <v>43539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0">
        <v>122</v>
      </c>
      <c r="B215" s="221">
        <v>43399</v>
      </c>
      <c r="C215" s="221"/>
      <c r="D215" s="222" t="s">
        <v>482</v>
      </c>
      <c r="E215" s="223" t="s">
        <v>623</v>
      </c>
      <c r="F215" s="223">
        <v>240</v>
      </c>
      <c r="G215" s="223"/>
      <c r="H215" s="223">
        <v>297</v>
      </c>
      <c r="I215" s="225">
        <v>297</v>
      </c>
      <c r="J215" s="226" t="s">
        <v>681</v>
      </c>
      <c r="K215" s="232">
        <f t="shared" si="49"/>
        <v>57</v>
      </c>
      <c r="L215" s="227">
        <f t="shared" si="50"/>
        <v>0.23749999999999999</v>
      </c>
      <c r="M215" s="223" t="s">
        <v>591</v>
      </c>
      <c r="N215" s="228">
        <v>43417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123</v>
      </c>
      <c r="B216" s="190">
        <v>43439</v>
      </c>
      <c r="C216" s="190"/>
      <c r="D216" s="191" t="s">
        <v>779</v>
      </c>
      <c r="E216" s="192" t="s">
        <v>623</v>
      </c>
      <c r="F216" s="192">
        <v>202.5</v>
      </c>
      <c r="G216" s="192"/>
      <c r="H216" s="192">
        <v>255</v>
      </c>
      <c r="I216" s="194">
        <v>252</v>
      </c>
      <c r="J216" s="195" t="s">
        <v>681</v>
      </c>
      <c r="K216" s="196">
        <f t="shared" si="49"/>
        <v>52.5</v>
      </c>
      <c r="L216" s="197">
        <f t="shared" si="50"/>
        <v>0.25925925925925924</v>
      </c>
      <c r="M216" s="192" t="s">
        <v>591</v>
      </c>
      <c r="N216" s="198">
        <v>43542</v>
      </c>
      <c r="O216" s="1"/>
      <c r="P216" s="1"/>
      <c r="Q216" s="1"/>
      <c r="R216" s="6" t="s">
        <v>780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0">
        <v>124</v>
      </c>
      <c r="B217" s="221">
        <v>43465</v>
      </c>
      <c r="C217" s="190"/>
      <c r="D217" s="222" t="s">
        <v>416</v>
      </c>
      <c r="E217" s="223" t="s">
        <v>623</v>
      </c>
      <c r="F217" s="223">
        <v>710</v>
      </c>
      <c r="G217" s="223"/>
      <c r="H217" s="223">
        <v>866</v>
      </c>
      <c r="I217" s="225">
        <v>866</v>
      </c>
      <c r="J217" s="226" t="s">
        <v>681</v>
      </c>
      <c r="K217" s="196">
        <f t="shared" si="49"/>
        <v>156</v>
      </c>
      <c r="L217" s="197">
        <f t="shared" si="50"/>
        <v>0.21971830985915494</v>
      </c>
      <c r="M217" s="192" t="s">
        <v>591</v>
      </c>
      <c r="N217" s="198">
        <v>43553</v>
      </c>
      <c r="O217" s="1"/>
      <c r="P217" s="1"/>
      <c r="Q217" s="1"/>
      <c r="R217" s="6" t="s">
        <v>780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0">
        <v>125</v>
      </c>
      <c r="B218" s="221">
        <v>43522</v>
      </c>
      <c r="C218" s="221"/>
      <c r="D218" s="222" t="s">
        <v>153</v>
      </c>
      <c r="E218" s="223" t="s">
        <v>623</v>
      </c>
      <c r="F218" s="223">
        <v>337.25</v>
      </c>
      <c r="G218" s="223"/>
      <c r="H218" s="223">
        <v>398.5</v>
      </c>
      <c r="I218" s="225">
        <v>411</v>
      </c>
      <c r="J218" s="195" t="s">
        <v>781</v>
      </c>
      <c r="K218" s="196">
        <f t="shared" si="49"/>
        <v>61.25</v>
      </c>
      <c r="L218" s="197">
        <f t="shared" si="50"/>
        <v>0.1816160118606375</v>
      </c>
      <c r="M218" s="192" t="s">
        <v>591</v>
      </c>
      <c r="N218" s="198">
        <v>43760</v>
      </c>
      <c r="O218" s="1"/>
      <c r="P218" s="1"/>
      <c r="Q218" s="1"/>
      <c r="R218" s="6" t="s">
        <v>780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33">
        <v>126</v>
      </c>
      <c r="B219" s="234">
        <v>43559</v>
      </c>
      <c r="C219" s="234"/>
      <c r="D219" s="235" t="s">
        <v>782</v>
      </c>
      <c r="E219" s="236" t="s">
        <v>623</v>
      </c>
      <c r="F219" s="236">
        <v>130</v>
      </c>
      <c r="G219" s="236"/>
      <c r="H219" s="236">
        <v>65</v>
      </c>
      <c r="I219" s="237">
        <v>158</v>
      </c>
      <c r="J219" s="205" t="s">
        <v>783</v>
      </c>
      <c r="K219" s="206">
        <f t="shared" si="49"/>
        <v>-65</v>
      </c>
      <c r="L219" s="207">
        <f t="shared" si="50"/>
        <v>-0.5</v>
      </c>
      <c r="M219" s="203" t="s">
        <v>604</v>
      </c>
      <c r="N219" s="200">
        <v>43726</v>
      </c>
      <c r="O219" s="1"/>
      <c r="P219" s="1"/>
      <c r="Q219" s="1"/>
      <c r="R219" s="6" t="s">
        <v>784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0">
        <v>127</v>
      </c>
      <c r="B220" s="221">
        <v>43017</v>
      </c>
      <c r="C220" s="221"/>
      <c r="D220" s="222" t="s">
        <v>186</v>
      </c>
      <c r="E220" s="223" t="s">
        <v>623</v>
      </c>
      <c r="F220" s="223">
        <v>141.5</v>
      </c>
      <c r="G220" s="223"/>
      <c r="H220" s="223">
        <v>183.5</v>
      </c>
      <c r="I220" s="225">
        <v>210</v>
      </c>
      <c r="J220" s="195" t="s">
        <v>778</v>
      </c>
      <c r="K220" s="196">
        <f t="shared" si="49"/>
        <v>42</v>
      </c>
      <c r="L220" s="197">
        <f t="shared" si="50"/>
        <v>0.29681978798586572</v>
      </c>
      <c r="M220" s="192" t="s">
        <v>591</v>
      </c>
      <c r="N220" s="198">
        <v>43042</v>
      </c>
      <c r="O220" s="1"/>
      <c r="P220" s="1"/>
      <c r="Q220" s="1"/>
      <c r="R220" s="6" t="s">
        <v>784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33">
        <v>128</v>
      </c>
      <c r="B221" s="234">
        <v>43074</v>
      </c>
      <c r="C221" s="234"/>
      <c r="D221" s="235" t="s">
        <v>785</v>
      </c>
      <c r="E221" s="236" t="s">
        <v>623</v>
      </c>
      <c r="F221" s="231">
        <v>172</v>
      </c>
      <c r="G221" s="236"/>
      <c r="H221" s="236">
        <v>155.25</v>
      </c>
      <c r="I221" s="237">
        <v>230</v>
      </c>
      <c r="J221" s="205" t="s">
        <v>786</v>
      </c>
      <c r="K221" s="206">
        <f t="shared" si="49"/>
        <v>-16.75</v>
      </c>
      <c r="L221" s="207">
        <f t="shared" si="50"/>
        <v>-9.7383720930232565E-2</v>
      </c>
      <c r="M221" s="203" t="s">
        <v>604</v>
      </c>
      <c r="N221" s="200">
        <v>43787</v>
      </c>
      <c r="O221" s="1"/>
      <c r="P221" s="1"/>
      <c r="Q221" s="1"/>
      <c r="R221" s="6" t="s">
        <v>784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0">
        <v>129</v>
      </c>
      <c r="B222" s="221">
        <v>43398</v>
      </c>
      <c r="C222" s="221"/>
      <c r="D222" s="222" t="s">
        <v>108</v>
      </c>
      <c r="E222" s="223" t="s">
        <v>623</v>
      </c>
      <c r="F222" s="223">
        <v>698.5</v>
      </c>
      <c r="G222" s="223"/>
      <c r="H222" s="223">
        <v>890</v>
      </c>
      <c r="I222" s="225">
        <v>890</v>
      </c>
      <c r="J222" s="195" t="s">
        <v>856</v>
      </c>
      <c r="K222" s="196">
        <f t="shared" si="49"/>
        <v>191.5</v>
      </c>
      <c r="L222" s="197">
        <f t="shared" si="50"/>
        <v>0.27415891195418757</v>
      </c>
      <c r="M222" s="192" t="s">
        <v>591</v>
      </c>
      <c r="N222" s="198">
        <v>44328</v>
      </c>
      <c r="O222" s="1"/>
      <c r="P222" s="1"/>
      <c r="Q222" s="1"/>
      <c r="R222" s="6" t="s">
        <v>780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0">
        <v>130</v>
      </c>
      <c r="B223" s="221">
        <v>42877</v>
      </c>
      <c r="C223" s="221"/>
      <c r="D223" s="222" t="s">
        <v>376</v>
      </c>
      <c r="E223" s="223" t="s">
        <v>623</v>
      </c>
      <c r="F223" s="223">
        <v>127.6</v>
      </c>
      <c r="G223" s="223"/>
      <c r="H223" s="223">
        <v>138</v>
      </c>
      <c r="I223" s="225">
        <v>190</v>
      </c>
      <c r="J223" s="195" t="s">
        <v>787</v>
      </c>
      <c r="K223" s="196">
        <f t="shared" si="49"/>
        <v>10.400000000000006</v>
      </c>
      <c r="L223" s="197">
        <f t="shared" si="50"/>
        <v>8.1504702194357417E-2</v>
      </c>
      <c r="M223" s="192" t="s">
        <v>591</v>
      </c>
      <c r="N223" s="198">
        <v>43774</v>
      </c>
      <c r="O223" s="1"/>
      <c r="P223" s="1"/>
      <c r="Q223" s="1"/>
      <c r="R223" s="6" t="s">
        <v>784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0">
        <v>131</v>
      </c>
      <c r="B224" s="221">
        <v>43158</v>
      </c>
      <c r="C224" s="221"/>
      <c r="D224" s="222" t="s">
        <v>788</v>
      </c>
      <c r="E224" s="223" t="s">
        <v>623</v>
      </c>
      <c r="F224" s="223">
        <v>317</v>
      </c>
      <c r="G224" s="223"/>
      <c r="H224" s="223">
        <v>382.5</v>
      </c>
      <c r="I224" s="225">
        <v>398</v>
      </c>
      <c r="J224" s="195" t="s">
        <v>789</v>
      </c>
      <c r="K224" s="196">
        <f t="shared" si="49"/>
        <v>65.5</v>
      </c>
      <c r="L224" s="197">
        <f t="shared" si="50"/>
        <v>0.20662460567823343</v>
      </c>
      <c r="M224" s="192" t="s">
        <v>591</v>
      </c>
      <c r="N224" s="198">
        <v>44238</v>
      </c>
      <c r="O224" s="1"/>
      <c r="P224" s="1"/>
      <c r="Q224" s="1"/>
      <c r="R224" s="6" t="s">
        <v>784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33">
        <v>132</v>
      </c>
      <c r="B225" s="234">
        <v>43164</v>
      </c>
      <c r="C225" s="234"/>
      <c r="D225" s="235" t="s">
        <v>145</v>
      </c>
      <c r="E225" s="236" t="s">
        <v>623</v>
      </c>
      <c r="F225" s="231">
        <f>510-14.4</f>
        <v>495.6</v>
      </c>
      <c r="G225" s="236"/>
      <c r="H225" s="236">
        <v>350</v>
      </c>
      <c r="I225" s="237">
        <v>672</v>
      </c>
      <c r="J225" s="205" t="s">
        <v>790</v>
      </c>
      <c r="K225" s="206">
        <f t="shared" si="49"/>
        <v>-145.60000000000002</v>
      </c>
      <c r="L225" s="207">
        <f t="shared" si="50"/>
        <v>-0.29378531073446329</v>
      </c>
      <c r="M225" s="203" t="s">
        <v>604</v>
      </c>
      <c r="N225" s="200">
        <v>43887</v>
      </c>
      <c r="O225" s="1"/>
      <c r="P225" s="1"/>
      <c r="Q225" s="1"/>
      <c r="R225" s="6" t="s">
        <v>780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33">
        <v>133</v>
      </c>
      <c r="B226" s="234">
        <v>43237</v>
      </c>
      <c r="C226" s="234"/>
      <c r="D226" s="235" t="s">
        <v>474</v>
      </c>
      <c r="E226" s="236" t="s">
        <v>623</v>
      </c>
      <c r="F226" s="231">
        <v>230.3</v>
      </c>
      <c r="G226" s="236"/>
      <c r="H226" s="236">
        <v>102.5</v>
      </c>
      <c r="I226" s="237">
        <v>348</v>
      </c>
      <c r="J226" s="205" t="s">
        <v>791</v>
      </c>
      <c r="K226" s="206">
        <f t="shared" si="49"/>
        <v>-127.80000000000001</v>
      </c>
      <c r="L226" s="207">
        <f t="shared" si="50"/>
        <v>-0.55492835432045162</v>
      </c>
      <c r="M226" s="203" t="s">
        <v>604</v>
      </c>
      <c r="N226" s="200">
        <v>43896</v>
      </c>
      <c r="O226" s="1"/>
      <c r="P226" s="1"/>
      <c r="Q226" s="1"/>
      <c r="R226" s="6" t="s">
        <v>780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0">
        <v>134</v>
      </c>
      <c r="B227" s="221">
        <v>43258</v>
      </c>
      <c r="C227" s="221"/>
      <c r="D227" s="222" t="s">
        <v>439</v>
      </c>
      <c r="E227" s="223" t="s">
        <v>623</v>
      </c>
      <c r="F227" s="223">
        <f>342.5-5.1</f>
        <v>337.4</v>
      </c>
      <c r="G227" s="223"/>
      <c r="H227" s="223">
        <v>412.5</v>
      </c>
      <c r="I227" s="225">
        <v>439</v>
      </c>
      <c r="J227" s="195" t="s">
        <v>792</v>
      </c>
      <c r="K227" s="196">
        <f t="shared" si="49"/>
        <v>75.100000000000023</v>
      </c>
      <c r="L227" s="197">
        <f t="shared" si="50"/>
        <v>0.22258446947243635</v>
      </c>
      <c r="M227" s="192" t="s">
        <v>591</v>
      </c>
      <c r="N227" s="198">
        <v>44230</v>
      </c>
      <c r="O227" s="1"/>
      <c r="P227" s="1"/>
      <c r="Q227" s="1"/>
      <c r="R227" s="6" t="s">
        <v>784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4">
        <v>135</v>
      </c>
      <c r="B228" s="213">
        <v>43285</v>
      </c>
      <c r="C228" s="213"/>
      <c r="D228" s="214" t="s">
        <v>55</v>
      </c>
      <c r="E228" s="215" t="s">
        <v>623</v>
      </c>
      <c r="F228" s="215">
        <f>127.5-5.53</f>
        <v>121.97</v>
      </c>
      <c r="G228" s="216"/>
      <c r="H228" s="216">
        <v>122.5</v>
      </c>
      <c r="I228" s="216">
        <v>170</v>
      </c>
      <c r="J228" s="217" t="s">
        <v>821</v>
      </c>
      <c r="K228" s="218">
        <f t="shared" si="49"/>
        <v>0.53000000000000114</v>
      </c>
      <c r="L228" s="219">
        <f t="shared" si="50"/>
        <v>4.3453308190538747E-3</v>
      </c>
      <c r="M228" s="215" t="s">
        <v>714</v>
      </c>
      <c r="N228" s="213">
        <v>44431</v>
      </c>
      <c r="O228" s="1"/>
      <c r="P228" s="1"/>
      <c r="Q228" s="1"/>
      <c r="R228" s="6" t="s">
        <v>780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33">
        <v>136</v>
      </c>
      <c r="B229" s="234">
        <v>43294</v>
      </c>
      <c r="C229" s="234"/>
      <c r="D229" s="235" t="s">
        <v>365</v>
      </c>
      <c r="E229" s="236" t="s">
        <v>623</v>
      </c>
      <c r="F229" s="231">
        <v>46.5</v>
      </c>
      <c r="G229" s="236"/>
      <c r="H229" s="236">
        <v>17</v>
      </c>
      <c r="I229" s="237">
        <v>59</v>
      </c>
      <c r="J229" s="205" t="s">
        <v>793</v>
      </c>
      <c r="K229" s="206">
        <f t="shared" ref="K229:K237" si="51">H229-F229</f>
        <v>-29.5</v>
      </c>
      <c r="L229" s="207">
        <f t="shared" ref="L229:L237" si="52">K229/F229</f>
        <v>-0.63440860215053763</v>
      </c>
      <c r="M229" s="203" t="s">
        <v>604</v>
      </c>
      <c r="N229" s="200">
        <v>43887</v>
      </c>
      <c r="O229" s="1"/>
      <c r="P229" s="1"/>
      <c r="Q229" s="1"/>
      <c r="R229" s="6" t="s">
        <v>780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0">
        <v>137</v>
      </c>
      <c r="B230" s="221">
        <v>43396</v>
      </c>
      <c r="C230" s="221"/>
      <c r="D230" s="222" t="s">
        <v>418</v>
      </c>
      <c r="E230" s="223" t="s">
        <v>623</v>
      </c>
      <c r="F230" s="223">
        <v>156.5</v>
      </c>
      <c r="G230" s="223"/>
      <c r="H230" s="223">
        <v>207.5</v>
      </c>
      <c r="I230" s="225">
        <v>191</v>
      </c>
      <c r="J230" s="195" t="s">
        <v>681</v>
      </c>
      <c r="K230" s="196">
        <f t="shared" si="51"/>
        <v>51</v>
      </c>
      <c r="L230" s="197">
        <f t="shared" si="52"/>
        <v>0.32587859424920129</v>
      </c>
      <c r="M230" s="192" t="s">
        <v>591</v>
      </c>
      <c r="N230" s="198">
        <v>44369</v>
      </c>
      <c r="O230" s="1"/>
      <c r="P230" s="1"/>
      <c r="Q230" s="1"/>
      <c r="R230" s="6" t="s">
        <v>780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0">
        <v>138</v>
      </c>
      <c r="B231" s="221">
        <v>43439</v>
      </c>
      <c r="C231" s="221"/>
      <c r="D231" s="222" t="s">
        <v>327</v>
      </c>
      <c r="E231" s="223" t="s">
        <v>623</v>
      </c>
      <c r="F231" s="223">
        <v>259.5</v>
      </c>
      <c r="G231" s="223"/>
      <c r="H231" s="223">
        <v>320</v>
      </c>
      <c r="I231" s="225">
        <v>320</v>
      </c>
      <c r="J231" s="195" t="s">
        <v>681</v>
      </c>
      <c r="K231" s="196">
        <f t="shared" si="51"/>
        <v>60.5</v>
      </c>
      <c r="L231" s="197">
        <f t="shared" si="52"/>
        <v>0.23314065510597304</v>
      </c>
      <c r="M231" s="192" t="s">
        <v>591</v>
      </c>
      <c r="N231" s="198">
        <v>44323</v>
      </c>
      <c r="O231" s="1"/>
      <c r="P231" s="1"/>
      <c r="Q231" s="1"/>
      <c r="R231" s="6" t="s">
        <v>780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33">
        <v>139</v>
      </c>
      <c r="B232" s="234">
        <v>43439</v>
      </c>
      <c r="C232" s="234"/>
      <c r="D232" s="235" t="s">
        <v>794</v>
      </c>
      <c r="E232" s="236" t="s">
        <v>623</v>
      </c>
      <c r="F232" s="236">
        <v>715</v>
      </c>
      <c r="G232" s="236"/>
      <c r="H232" s="236">
        <v>445</v>
      </c>
      <c r="I232" s="237">
        <v>840</v>
      </c>
      <c r="J232" s="205" t="s">
        <v>795</v>
      </c>
      <c r="K232" s="206">
        <f t="shared" si="51"/>
        <v>-270</v>
      </c>
      <c r="L232" s="207">
        <f t="shared" si="52"/>
        <v>-0.3776223776223776</v>
      </c>
      <c r="M232" s="203" t="s">
        <v>604</v>
      </c>
      <c r="N232" s="200">
        <v>43800</v>
      </c>
      <c r="O232" s="1"/>
      <c r="P232" s="1"/>
      <c r="Q232" s="1"/>
      <c r="R232" s="6" t="s">
        <v>780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0">
        <v>140</v>
      </c>
      <c r="B233" s="221">
        <v>43469</v>
      </c>
      <c r="C233" s="221"/>
      <c r="D233" s="222" t="s">
        <v>158</v>
      </c>
      <c r="E233" s="223" t="s">
        <v>623</v>
      </c>
      <c r="F233" s="223">
        <v>875</v>
      </c>
      <c r="G233" s="223"/>
      <c r="H233" s="223">
        <v>1165</v>
      </c>
      <c r="I233" s="225">
        <v>1185</v>
      </c>
      <c r="J233" s="195" t="s">
        <v>796</v>
      </c>
      <c r="K233" s="196">
        <f t="shared" si="51"/>
        <v>290</v>
      </c>
      <c r="L233" s="197">
        <f t="shared" si="52"/>
        <v>0.33142857142857141</v>
      </c>
      <c r="M233" s="192" t="s">
        <v>591</v>
      </c>
      <c r="N233" s="198">
        <v>43847</v>
      </c>
      <c r="O233" s="1"/>
      <c r="P233" s="1"/>
      <c r="Q233" s="1"/>
      <c r="R233" s="6" t="s">
        <v>780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0">
        <v>141</v>
      </c>
      <c r="B234" s="221">
        <v>43559</v>
      </c>
      <c r="C234" s="221"/>
      <c r="D234" s="222" t="s">
        <v>343</v>
      </c>
      <c r="E234" s="223" t="s">
        <v>623</v>
      </c>
      <c r="F234" s="223">
        <f>387-14.63</f>
        <v>372.37</v>
      </c>
      <c r="G234" s="223"/>
      <c r="H234" s="223">
        <v>490</v>
      </c>
      <c r="I234" s="225">
        <v>490</v>
      </c>
      <c r="J234" s="195" t="s">
        <v>681</v>
      </c>
      <c r="K234" s="196">
        <f t="shared" si="51"/>
        <v>117.63</v>
      </c>
      <c r="L234" s="197">
        <f t="shared" si="52"/>
        <v>0.31589548030185027</v>
      </c>
      <c r="M234" s="192" t="s">
        <v>591</v>
      </c>
      <c r="N234" s="198">
        <v>43850</v>
      </c>
      <c r="O234" s="1"/>
      <c r="P234" s="1"/>
      <c r="Q234" s="1"/>
      <c r="R234" s="6" t="s">
        <v>780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33">
        <v>142</v>
      </c>
      <c r="B235" s="234">
        <v>43578</v>
      </c>
      <c r="C235" s="234"/>
      <c r="D235" s="235" t="s">
        <v>797</v>
      </c>
      <c r="E235" s="236" t="s">
        <v>593</v>
      </c>
      <c r="F235" s="236">
        <v>220</v>
      </c>
      <c r="G235" s="236"/>
      <c r="H235" s="236">
        <v>127.5</v>
      </c>
      <c r="I235" s="237">
        <v>284</v>
      </c>
      <c r="J235" s="205" t="s">
        <v>798</v>
      </c>
      <c r="K235" s="206">
        <f t="shared" si="51"/>
        <v>-92.5</v>
      </c>
      <c r="L235" s="207">
        <f t="shared" si="52"/>
        <v>-0.42045454545454547</v>
      </c>
      <c r="M235" s="203" t="s">
        <v>604</v>
      </c>
      <c r="N235" s="200">
        <v>43896</v>
      </c>
      <c r="O235" s="1"/>
      <c r="P235" s="1"/>
      <c r="Q235" s="1"/>
      <c r="R235" s="6" t="s">
        <v>780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0">
        <v>143</v>
      </c>
      <c r="B236" s="221">
        <v>43622</v>
      </c>
      <c r="C236" s="221"/>
      <c r="D236" s="222" t="s">
        <v>483</v>
      </c>
      <c r="E236" s="223" t="s">
        <v>593</v>
      </c>
      <c r="F236" s="223">
        <v>332.8</v>
      </c>
      <c r="G236" s="223"/>
      <c r="H236" s="223">
        <v>405</v>
      </c>
      <c r="I236" s="225">
        <v>419</v>
      </c>
      <c r="J236" s="195" t="s">
        <v>799</v>
      </c>
      <c r="K236" s="196">
        <f t="shared" si="51"/>
        <v>72.199999999999989</v>
      </c>
      <c r="L236" s="197">
        <f t="shared" si="52"/>
        <v>0.21694711538461534</v>
      </c>
      <c r="M236" s="192" t="s">
        <v>591</v>
      </c>
      <c r="N236" s="198">
        <v>43860</v>
      </c>
      <c r="O236" s="1"/>
      <c r="P236" s="1"/>
      <c r="Q236" s="1"/>
      <c r="R236" s="6" t="s">
        <v>784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4">
        <v>144</v>
      </c>
      <c r="B237" s="213">
        <v>43641</v>
      </c>
      <c r="C237" s="213"/>
      <c r="D237" s="214" t="s">
        <v>151</v>
      </c>
      <c r="E237" s="215" t="s">
        <v>623</v>
      </c>
      <c r="F237" s="215">
        <v>386</v>
      </c>
      <c r="G237" s="216"/>
      <c r="H237" s="216">
        <v>395</v>
      </c>
      <c r="I237" s="216">
        <v>452</v>
      </c>
      <c r="J237" s="217" t="s">
        <v>800</v>
      </c>
      <c r="K237" s="218">
        <f t="shared" si="51"/>
        <v>9</v>
      </c>
      <c r="L237" s="219">
        <f t="shared" si="52"/>
        <v>2.3316062176165803E-2</v>
      </c>
      <c r="M237" s="215" t="s">
        <v>714</v>
      </c>
      <c r="N237" s="213">
        <v>43868</v>
      </c>
      <c r="O237" s="1"/>
      <c r="P237" s="1"/>
      <c r="Q237" s="1"/>
      <c r="R237" s="6" t="s">
        <v>784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4">
        <v>145</v>
      </c>
      <c r="B238" s="213">
        <v>43707</v>
      </c>
      <c r="C238" s="213"/>
      <c r="D238" s="214" t="s">
        <v>131</v>
      </c>
      <c r="E238" s="215" t="s">
        <v>623</v>
      </c>
      <c r="F238" s="215">
        <v>137.5</v>
      </c>
      <c r="G238" s="216"/>
      <c r="H238" s="216">
        <v>138.5</v>
      </c>
      <c r="I238" s="216">
        <v>190</v>
      </c>
      <c r="J238" s="217" t="s">
        <v>820</v>
      </c>
      <c r="K238" s="218">
        <f t="shared" ref="K238" si="53">H238-F238</f>
        <v>1</v>
      </c>
      <c r="L238" s="219">
        <f t="shared" ref="L238" si="54">K238/F238</f>
        <v>7.2727272727272727E-3</v>
      </c>
      <c r="M238" s="215" t="s">
        <v>714</v>
      </c>
      <c r="N238" s="213">
        <v>44432</v>
      </c>
      <c r="O238" s="1"/>
      <c r="P238" s="1"/>
      <c r="Q238" s="1"/>
      <c r="R238" s="6" t="s">
        <v>780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0">
        <v>146</v>
      </c>
      <c r="B239" s="221">
        <v>43731</v>
      </c>
      <c r="C239" s="221"/>
      <c r="D239" s="222" t="s">
        <v>430</v>
      </c>
      <c r="E239" s="223" t="s">
        <v>623</v>
      </c>
      <c r="F239" s="223">
        <v>235</v>
      </c>
      <c r="G239" s="223"/>
      <c r="H239" s="223">
        <v>295</v>
      </c>
      <c r="I239" s="225">
        <v>296</v>
      </c>
      <c r="J239" s="195" t="s">
        <v>801</v>
      </c>
      <c r="K239" s="196">
        <f t="shared" ref="K239:K245" si="55">H239-F239</f>
        <v>60</v>
      </c>
      <c r="L239" s="197">
        <f t="shared" ref="L239:L245" si="56">K239/F239</f>
        <v>0.25531914893617019</v>
      </c>
      <c r="M239" s="192" t="s">
        <v>591</v>
      </c>
      <c r="N239" s="198">
        <v>43844</v>
      </c>
      <c r="O239" s="1"/>
      <c r="P239" s="1"/>
      <c r="Q239" s="1"/>
      <c r="R239" s="6" t="s">
        <v>784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0">
        <v>147</v>
      </c>
      <c r="B240" s="221">
        <v>43752</v>
      </c>
      <c r="C240" s="221"/>
      <c r="D240" s="222" t="s">
        <v>802</v>
      </c>
      <c r="E240" s="223" t="s">
        <v>623</v>
      </c>
      <c r="F240" s="223">
        <v>277.5</v>
      </c>
      <c r="G240" s="223"/>
      <c r="H240" s="223">
        <v>333</v>
      </c>
      <c r="I240" s="225">
        <v>333</v>
      </c>
      <c r="J240" s="195" t="s">
        <v>803</v>
      </c>
      <c r="K240" s="196">
        <f t="shared" si="55"/>
        <v>55.5</v>
      </c>
      <c r="L240" s="197">
        <f t="shared" si="56"/>
        <v>0.2</v>
      </c>
      <c r="M240" s="192" t="s">
        <v>591</v>
      </c>
      <c r="N240" s="198">
        <v>43846</v>
      </c>
      <c r="O240" s="1"/>
      <c r="P240" s="1"/>
      <c r="Q240" s="1"/>
      <c r="R240" s="6" t="s">
        <v>780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0">
        <v>148</v>
      </c>
      <c r="B241" s="221">
        <v>43752</v>
      </c>
      <c r="C241" s="221"/>
      <c r="D241" s="222" t="s">
        <v>804</v>
      </c>
      <c r="E241" s="223" t="s">
        <v>623</v>
      </c>
      <c r="F241" s="223">
        <v>930</v>
      </c>
      <c r="G241" s="223"/>
      <c r="H241" s="223">
        <v>1165</v>
      </c>
      <c r="I241" s="225">
        <v>1200</v>
      </c>
      <c r="J241" s="195" t="s">
        <v>805</v>
      </c>
      <c r="K241" s="196">
        <f t="shared" si="55"/>
        <v>235</v>
      </c>
      <c r="L241" s="197">
        <f t="shared" si="56"/>
        <v>0.25268817204301075</v>
      </c>
      <c r="M241" s="192" t="s">
        <v>591</v>
      </c>
      <c r="N241" s="198">
        <v>43847</v>
      </c>
      <c r="O241" s="1"/>
      <c r="P241" s="1"/>
      <c r="Q241" s="1"/>
      <c r="R241" s="6" t="s">
        <v>784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0">
        <v>149</v>
      </c>
      <c r="B242" s="221">
        <v>43753</v>
      </c>
      <c r="C242" s="221"/>
      <c r="D242" s="222" t="s">
        <v>806</v>
      </c>
      <c r="E242" s="223" t="s">
        <v>623</v>
      </c>
      <c r="F242" s="193">
        <v>111</v>
      </c>
      <c r="G242" s="223"/>
      <c r="H242" s="223">
        <v>141</v>
      </c>
      <c r="I242" s="225">
        <v>141</v>
      </c>
      <c r="J242" s="195" t="s">
        <v>607</v>
      </c>
      <c r="K242" s="196">
        <f t="shared" si="55"/>
        <v>30</v>
      </c>
      <c r="L242" s="197">
        <f t="shared" si="56"/>
        <v>0.27027027027027029</v>
      </c>
      <c r="M242" s="192" t="s">
        <v>591</v>
      </c>
      <c r="N242" s="198">
        <v>44328</v>
      </c>
      <c r="O242" s="1"/>
      <c r="P242" s="1"/>
      <c r="Q242" s="1"/>
      <c r="R242" s="6" t="s">
        <v>784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0">
        <v>150</v>
      </c>
      <c r="B243" s="221">
        <v>43753</v>
      </c>
      <c r="C243" s="221"/>
      <c r="D243" s="222" t="s">
        <v>807</v>
      </c>
      <c r="E243" s="223" t="s">
        <v>623</v>
      </c>
      <c r="F243" s="193">
        <v>296</v>
      </c>
      <c r="G243" s="223"/>
      <c r="H243" s="223">
        <v>370</v>
      </c>
      <c r="I243" s="225">
        <v>370</v>
      </c>
      <c r="J243" s="195" t="s">
        <v>681</v>
      </c>
      <c r="K243" s="196">
        <f t="shared" si="55"/>
        <v>74</v>
      </c>
      <c r="L243" s="197">
        <f t="shared" si="56"/>
        <v>0.25</v>
      </c>
      <c r="M243" s="192" t="s">
        <v>591</v>
      </c>
      <c r="N243" s="198">
        <v>43853</v>
      </c>
      <c r="O243" s="1"/>
      <c r="P243" s="1"/>
      <c r="Q243" s="1"/>
      <c r="R243" s="6" t="s">
        <v>784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0">
        <v>151</v>
      </c>
      <c r="B244" s="221">
        <v>43754</v>
      </c>
      <c r="C244" s="221"/>
      <c r="D244" s="222" t="s">
        <v>808</v>
      </c>
      <c r="E244" s="223" t="s">
        <v>623</v>
      </c>
      <c r="F244" s="193">
        <v>300</v>
      </c>
      <c r="G244" s="223"/>
      <c r="H244" s="223">
        <v>382.5</v>
      </c>
      <c r="I244" s="225">
        <v>344</v>
      </c>
      <c r="J244" s="195" t="s">
        <v>890</v>
      </c>
      <c r="K244" s="196">
        <f t="shared" si="55"/>
        <v>82.5</v>
      </c>
      <c r="L244" s="197">
        <f t="shared" si="56"/>
        <v>0.27500000000000002</v>
      </c>
      <c r="M244" s="192" t="s">
        <v>591</v>
      </c>
      <c r="N244" s="198">
        <v>44238</v>
      </c>
      <c r="O244" s="1"/>
      <c r="P244" s="1"/>
      <c r="Q244" s="1"/>
      <c r="R244" s="6" t="s">
        <v>784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0">
        <v>152</v>
      </c>
      <c r="B245" s="221">
        <v>43832</v>
      </c>
      <c r="C245" s="221"/>
      <c r="D245" s="222" t="s">
        <v>809</v>
      </c>
      <c r="E245" s="223" t="s">
        <v>623</v>
      </c>
      <c r="F245" s="193">
        <v>495</v>
      </c>
      <c r="G245" s="223"/>
      <c r="H245" s="223">
        <v>595</v>
      </c>
      <c r="I245" s="225">
        <v>590</v>
      </c>
      <c r="J245" s="195" t="s">
        <v>883</v>
      </c>
      <c r="K245" s="196">
        <f t="shared" si="55"/>
        <v>100</v>
      </c>
      <c r="L245" s="197">
        <f t="shared" si="56"/>
        <v>0.20202020202020202</v>
      </c>
      <c r="M245" s="192" t="s">
        <v>591</v>
      </c>
      <c r="N245" s="198" t="s">
        <v>889</v>
      </c>
      <c r="O245" s="1"/>
      <c r="P245" s="1"/>
      <c r="Q245" s="1"/>
      <c r="R245" s="6" t="s">
        <v>784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0">
        <v>153</v>
      </c>
      <c r="B246" s="221">
        <v>43966</v>
      </c>
      <c r="C246" s="221"/>
      <c r="D246" s="222" t="s">
        <v>71</v>
      </c>
      <c r="E246" s="223" t="s">
        <v>623</v>
      </c>
      <c r="F246" s="193">
        <v>67.5</v>
      </c>
      <c r="G246" s="223"/>
      <c r="H246" s="223">
        <v>86</v>
      </c>
      <c r="I246" s="225">
        <v>86</v>
      </c>
      <c r="J246" s="195" t="s">
        <v>810</v>
      </c>
      <c r="K246" s="196">
        <f t="shared" ref="K246:K253" si="57">H246-F246</f>
        <v>18.5</v>
      </c>
      <c r="L246" s="197">
        <f t="shared" ref="L246:L253" si="58">K246/F246</f>
        <v>0.27407407407407408</v>
      </c>
      <c r="M246" s="192" t="s">
        <v>591</v>
      </c>
      <c r="N246" s="198">
        <v>44008</v>
      </c>
      <c r="O246" s="1"/>
      <c r="P246" s="1"/>
      <c r="Q246" s="1"/>
      <c r="R246" s="6" t="s">
        <v>784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0">
        <v>154</v>
      </c>
      <c r="B247" s="221">
        <v>44035</v>
      </c>
      <c r="C247" s="221"/>
      <c r="D247" s="222" t="s">
        <v>482</v>
      </c>
      <c r="E247" s="223" t="s">
        <v>623</v>
      </c>
      <c r="F247" s="193">
        <v>231</v>
      </c>
      <c r="G247" s="223"/>
      <c r="H247" s="223">
        <v>281</v>
      </c>
      <c r="I247" s="225">
        <v>281</v>
      </c>
      <c r="J247" s="195" t="s">
        <v>681</v>
      </c>
      <c r="K247" s="196">
        <f t="shared" si="57"/>
        <v>50</v>
      </c>
      <c r="L247" s="197">
        <f t="shared" si="58"/>
        <v>0.21645021645021645</v>
      </c>
      <c r="M247" s="192" t="s">
        <v>591</v>
      </c>
      <c r="N247" s="198">
        <v>44358</v>
      </c>
      <c r="O247" s="1"/>
      <c r="P247" s="1"/>
      <c r="Q247" s="1"/>
      <c r="R247" s="6" t="s">
        <v>784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0">
        <v>155</v>
      </c>
      <c r="B248" s="221">
        <v>44092</v>
      </c>
      <c r="C248" s="221"/>
      <c r="D248" s="222" t="s">
        <v>407</v>
      </c>
      <c r="E248" s="223" t="s">
        <v>623</v>
      </c>
      <c r="F248" s="223">
        <v>206</v>
      </c>
      <c r="G248" s="223"/>
      <c r="H248" s="223">
        <v>248</v>
      </c>
      <c r="I248" s="225">
        <v>248</v>
      </c>
      <c r="J248" s="195" t="s">
        <v>681</v>
      </c>
      <c r="K248" s="196">
        <f t="shared" si="57"/>
        <v>42</v>
      </c>
      <c r="L248" s="197">
        <f t="shared" si="58"/>
        <v>0.20388349514563106</v>
      </c>
      <c r="M248" s="192" t="s">
        <v>591</v>
      </c>
      <c r="N248" s="198">
        <v>44214</v>
      </c>
      <c r="O248" s="1"/>
      <c r="P248" s="1"/>
      <c r="Q248" s="1"/>
      <c r="R248" s="6" t="s">
        <v>784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0">
        <v>156</v>
      </c>
      <c r="B249" s="221">
        <v>44140</v>
      </c>
      <c r="C249" s="221"/>
      <c r="D249" s="222" t="s">
        <v>407</v>
      </c>
      <c r="E249" s="223" t="s">
        <v>623</v>
      </c>
      <c r="F249" s="223">
        <v>182.5</v>
      </c>
      <c r="G249" s="223"/>
      <c r="H249" s="223">
        <v>248</v>
      </c>
      <c r="I249" s="225">
        <v>248</v>
      </c>
      <c r="J249" s="195" t="s">
        <v>681</v>
      </c>
      <c r="K249" s="196">
        <f t="shared" si="57"/>
        <v>65.5</v>
      </c>
      <c r="L249" s="197">
        <f t="shared" si="58"/>
        <v>0.35890410958904112</v>
      </c>
      <c r="M249" s="192" t="s">
        <v>591</v>
      </c>
      <c r="N249" s="198">
        <v>44214</v>
      </c>
      <c r="O249" s="1"/>
      <c r="P249" s="1"/>
      <c r="Q249" s="1"/>
      <c r="R249" s="6" t="s">
        <v>784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0">
        <v>157</v>
      </c>
      <c r="B250" s="221">
        <v>44140</v>
      </c>
      <c r="C250" s="221"/>
      <c r="D250" s="222" t="s">
        <v>327</v>
      </c>
      <c r="E250" s="223" t="s">
        <v>623</v>
      </c>
      <c r="F250" s="223">
        <v>247.5</v>
      </c>
      <c r="G250" s="223"/>
      <c r="H250" s="223">
        <v>320</v>
      </c>
      <c r="I250" s="225">
        <v>320</v>
      </c>
      <c r="J250" s="195" t="s">
        <v>681</v>
      </c>
      <c r="K250" s="196">
        <f t="shared" si="57"/>
        <v>72.5</v>
      </c>
      <c r="L250" s="197">
        <f t="shared" si="58"/>
        <v>0.29292929292929293</v>
      </c>
      <c r="M250" s="192" t="s">
        <v>591</v>
      </c>
      <c r="N250" s="198">
        <v>44323</v>
      </c>
      <c r="O250" s="1"/>
      <c r="P250" s="1"/>
      <c r="Q250" s="1"/>
      <c r="R250" s="6" t="s">
        <v>784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0">
        <v>158</v>
      </c>
      <c r="B251" s="221">
        <v>44140</v>
      </c>
      <c r="C251" s="221"/>
      <c r="D251" s="222" t="s">
        <v>272</v>
      </c>
      <c r="E251" s="223" t="s">
        <v>623</v>
      </c>
      <c r="F251" s="193">
        <v>925</v>
      </c>
      <c r="G251" s="223"/>
      <c r="H251" s="223">
        <v>1095</v>
      </c>
      <c r="I251" s="225">
        <v>1093</v>
      </c>
      <c r="J251" s="195" t="s">
        <v>811</v>
      </c>
      <c r="K251" s="196">
        <f t="shared" si="57"/>
        <v>170</v>
      </c>
      <c r="L251" s="197">
        <f t="shared" si="58"/>
        <v>0.18378378378378379</v>
      </c>
      <c r="M251" s="192" t="s">
        <v>591</v>
      </c>
      <c r="N251" s="198">
        <v>44201</v>
      </c>
      <c r="O251" s="1"/>
      <c r="P251" s="1"/>
      <c r="Q251" s="1"/>
      <c r="R251" s="6" t="s">
        <v>784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0">
        <v>159</v>
      </c>
      <c r="B252" s="221">
        <v>44140</v>
      </c>
      <c r="C252" s="221"/>
      <c r="D252" s="222" t="s">
        <v>343</v>
      </c>
      <c r="E252" s="223" t="s">
        <v>623</v>
      </c>
      <c r="F252" s="193">
        <v>332.5</v>
      </c>
      <c r="G252" s="223"/>
      <c r="H252" s="223">
        <v>393</v>
      </c>
      <c r="I252" s="225">
        <v>406</v>
      </c>
      <c r="J252" s="195" t="s">
        <v>812</v>
      </c>
      <c r="K252" s="196">
        <f t="shared" si="57"/>
        <v>60.5</v>
      </c>
      <c r="L252" s="197">
        <f t="shared" si="58"/>
        <v>0.18195488721804512</v>
      </c>
      <c r="M252" s="192" t="s">
        <v>591</v>
      </c>
      <c r="N252" s="198">
        <v>44256</v>
      </c>
      <c r="O252" s="1"/>
      <c r="P252" s="1"/>
      <c r="Q252" s="1"/>
      <c r="R252" s="6" t="s">
        <v>784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0">
        <v>160</v>
      </c>
      <c r="B253" s="221">
        <v>44141</v>
      </c>
      <c r="C253" s="221"/>
      <c r="D253" s="222" t="s">
        <v>482</v>
      </c>
      <c r="E253" s="223" t="s">
        <v>623</v>
      </c>
      <c r="F253" s="193">
        <v>231</v>
      </c>
      <c r="G253" s="223"/>
      <c r="H253" s="223">
        <v>281</v>
      </c>
      <c r="I253" s="225">
        <v>281</v>
      </c>
      <c r="J253" s="195" t="s">
        <v>681</v>
      </c>
      <c r="K253" s="196">
        <f t="shared" si="57"/>
        <v>50</v>
      </c>
      <c r="L253" s="197">
        <f t="shared" si="58"/>
        <v>0.21645021645021645</v>
      </c>
      <c r="M253" s="192" t="s">
        <v>591</v>
      </c>
      <c r="N253" s="198">
        <v>44358</v>
      </c>
      <c r="O253" s="1"/>
      <c r="P253" s="1"/>
      <c r="Q253" s="1"/>
      <c r="R253" s="6" t="s">
        <v>784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46">
        <v>161</v>
      </c>
      <c r="B254" s="239">
        <v>44187</v>
      </c>
      <c r="C254" s="239"/>
      <c r="D254" s="240" t="s">
        <v>455</v>
      </c>
      <c r="E254" s="53" t="s">
        <v>623</v>
      </c>
      <c r="F254" s="241" t="s">
        <v>813</v>
      </c>
      <c r="G254" s="53"/>
      <c r="H254" s="53"/>
      <c r="I254" s="242">
        <v>239</v>
      </c>
      <c r="J254" s="238" t="s">
        <v>594</v>
      </c>
      <c r="K254" s="238"/>
      <c r="L254" s="243"/>
      <c r="M254" s="244"/>
      <c r="N254" s="245"/>
      <c r="O254" s="1"/>
      <c r="P254" s="1"/>
      <c r="Q254" s="1"/>
      <c r="R254" s="6" t="s">
        <v>784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0">
        <v>162</v>
      </c>
      <c r="B255" s="221">
        <v>44258</v>
      </c>
      <c r="C255" s="221"/>
      <c r="D255" s="222" t="s">
        <v>809</v>
      </c>
      <c r="E255" s="223" t="s">
        <v>623</v>
      </c>
      <c r="F255" s="193">
        <v>495</v>
      </c>
      <c r="G255" s="223"/>
      <c r="H255" s="223">
        <v>595</v>
      </c>
      <c r="I255" s="225">
        <v>590</v>
      </c>
      <c r="J255" s="195" t="s">
        <v>883</v>
      </c>
      <c r="K255" s="196">
        <f t="shared" ref="K255" si="59">H255-F255</f>
        <v>100</v>
      </c>
      <c r="L255" s="197">
        <f t="shared" ref="L255" si="60">K255/F255</f>
        <v>0.20202020202020202</v>
      </c>
      <c r="M255" s="192" t="s">
        <v>591</v>
      </c>
      <c r="N255" s="198" t="s">
        <v>889</v>
      </c>
      <c r="O255" s="1"/>
      <c r="P255" s="1"/>
      <c r="R255" s="6" t="s">
        <v>784</v>
      </c>
    </row>
    <row r="256" spans="1:26" ht="12.75" customHeight="1">
      <c r="A256" s="220">
        <v>163</v>
      </c>
      <c r="B256" s="221">
        <v>44274</v>
      </c>
      <c r="C256" s="221"/>
      <c r="D256" s="222" t="s">
        <v>343</v>
      </c>
      <c r="E256" s="223" t="s">
        <v>623</v>
      </c>
      <c r="F256" s="193">
        <v>355</v>
      </c>
      <c r="G256" s="223"/>
      <c r="H256" s="223">
        <v>422.5</v>
      </c>
      <c r="I256" s="225">
        <v>420</v>
      </c>
      <c r="J256" s="195" t="s">
        <v>814</v>
      </c>
      <c r="K256" s="196">
        <f t="shared" ref="K256:K259" si="61">H256-F256</f>
        <v>67.5</v>
      </c>
      <c r="L256" s="197">
        <f t="shared" ref="L256:L259" si="62">K256/F256</f>
        <v>0.19014084507042253</v>
      </c>
      <c r="M256" s="192" t="s">
        <v>591</v>
      </c>
      <c r="N256" s="198">
        <v>44361</v>
      </c>
      <c r="O256" s="1"/>
      <c r="R256" s="247" t="s">
        <v>784</v>
      </c>
    </row>
    <row r="257" spans="1:26" ht="12.75" customHeight="1">
      <c r="A257" s="220">
        <v>164</v>
      </c>
      <c r="B257" s="221">
        <v>44295</v>
      </c>
      <c r="C257" s="221"/>
      <c r="D257" s="222" t="s">
        <v>815</v>
      </c>
      <c r="E257" s="223" t="s">
        <v>623</v>
      </c>
      <c r="F257" s="193">
        <v>555</v>
      </c>
      <c r="G257" s="223"/>
      <c r="H257" s="223">
        <v>663</v>
      </c>
      <c r="I257" s="225">
        <v>663</v>
      </c>
      <c r="J257" s="195" t="s">
        <v>816</v>
      </c>
      <c r="K257" s="196">
        <f t="shared" si="61"/>
        <v>108</v>
      </c>
      <c r="L257" s="197">
        <f t="shared" si="62"/>
        <v>0.19459459459459461</v>
      </c>
      <c r="M257" s="192" t="s">
        <v>591</v>
      </c>
      <c r="N257" s="198">
        <v>44321</v>
      </c>
      <c r="O257" s="1"/>
      <c r="P257" s="1"/>
      <c r="Q257" s="1"/>
      <c r="R257" s="247" t="s">
        <v>784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0">
        <v>165</v>
      </c>
      <c r="B258" s="221">
        <v>44308</v>
      </c>
      <c r="C258" s="221"/>
      <c r="D258" s="222" t="s">
        <v>376</v>
      </c>
      <c r="E258" s="223" t="s">
        <v>623</v>
      </c>
      <c r="F258" s="193">
        <v>126.5</v>
      </c>
      <c r="G258" s="223"/>
      <c r="H258" s="223">
        <v>155</v>
      </c>
      <c r="I258" s="225">
        <v>155</v>
      </c>
      <c r="J258" s="195" t="s">
        <v>681</v>
      </c>
      <c r="K258" s="196">
        <f t="shared" si="61"/>
        <v>28.5</v>
      </c>
      <c r="L258" s="197">
        <f t="shared" si="62"/>
        <v>0.22529644268774704</v>
      </c>
      <c r="M258" s="192" t="s">
        <v>591</v>
      </c>
      <c r="N258" s="198">
        <v>44362</v>
      </c>
      <c r="O258" s="1"/>
      <c r="R258" s="247" t="s">
        <v>784</v>
      </c>
    </row>
    <row r="259" spans="1:26" ht="12.75" customHeight="1">
      <c r="A259" s="293">
        <v>166</v>
      </c>
      <c r="B259" s="294">
        <v>44368</v>
      </c>
      <c r="C259" s="294"/>
      <c r="D259" s="295" t="s">
        <v>394</v>
      </c>
      <c r="E259" s="296" t="s">
        <v>623</v>
      </c>
      <c r="F259" s="297">
        <v>287.5</v>
      </c>
      <c r="G259" s="296"/>
      <c r="H259" s="296">
        <v>245</v>
      </c>
      <c r="I259" s="298">
        <v>344</v>
      </c>
      <c r="J259" s="205" t="s">
        <v>853</v>
      </c>
      <c r="K259" s="206">
        <f t="shared" si="61"/>
        <v>-42.5</v>
      </c>
      <c r="L259" s="207">
        <f t="shared" si="62"/>
        <v>-0.14782608695652175</v>
      </c>
      <c r="M259" s="203" t="s">
        <v>604</v>
      </c>
      <c r="N259" s="200">
        <v>44508</v>
      </c>
      <c r="O259" s="1"/>
      <c r="R259" s="247" t="s">
        <v>784</v>
      </c>
    </row>
    <row r="260" spans="1:26" ht="12.75" customHeight="1">
      <c r="A260" s="246">
        <v>167</v>
      </c>
      <c r="B260" s="239">
        <v>44368</v>
      </c>
      <c r="C260" s="239"/>
      <c r="D260" s="240" t="s">
        <v>482</v>
      </c>
      <c r="E260" s="53" t="s">
        <v>623</v>
      </c>
      <c r="F260" s="241" t="s">
        <v>817</v>
      </c>
      <c r="G260" s="53"/>
      <c r="H260" s="53"/>
      <c r="I260" s="242">
        <v>320</v>
      </c>
      <c r="J260" s="238" t="s">
        <v>594</v>
      </c>
      <c r="K260" s="246"/>
      <c r="L260" s="239"/>
      <c r="M260" s="239"/>
      <c r="N260" s="240"/>
      <c r="O260" s="41"/>
      <c r="R260" s="247" t="s">
        <v>784</v>
      </c>
    </row>
    <row r="261" spans="1:26" ht="12.75" customHeight="1">
      <c r="A261" s="220">
        <v>168</v>
      </c>
      <c r="B261" s="221">
        <v>44406</v>
      </c>
      <c r="C261" s="221"/>
      <c r="D261" s="222" t="s">
        <v>376</v>
      </c>
      <c r="E261" s="223" t="s">
        <v>623</v>
      </c>
      <c r="F261" s="193">
        <v>162.5</v>
      </c>
      <c r="G261" s="223"/>
      <c r="H261" s="223">
        <v>200</v>
      </c>
      <c r="I261" s="225">
        <v>200</v>
      </c>
      <c r="J261" s="195" t="s">
        <v>681</v>
      </c>
      <c r="K261" s="196">
        <f t="shared" ref="K261" si="63">H261-F261</f>
        <v>37.5</v>
      </c>
      <c r="L261" s="197">
        <f t="shared" ref="L261" si="64">K261/F261</f>
        <v>0.23076923076923078</v>
      </c>
      <c r="M261" s="192" t="s">
        <v>591</v>
      </c>
      <c r="N261" s="198">
        <v>44571</v>
      </c>
      <c r="O261" s="1"/>
      <c r="R261" s="247" t="s">
        <v>784</v>
      </c>
    </row>
    <row r="262" spans="1:26" ht="12.75" customHeight="1">
      <c r="A262" s="220">
        <v>169</v>
      </c>
      <c r="B262" s="221">
        <v>44462</v>
      </c>
      <c r="C262" s="221"/>
      <c r="D262" s="222" t="s">
        <v>822</v>
      </c>
      <c r="E262" s="223" t="s">
        <v>623</v>
      </c>
      <c r="F262" s="193">
        <v>1235</v>
      </c>
      <c r="G262" s="223"/>
      <c r="H262" s="223">
        <v>1505</v>
      </c>
      <c r="I262" s="225">
        <v>1500</v>
      </c>
      <c r="J262" s="195" t="s">
        <v>681</v>
      </c>
      <c r="K262" s="196">
        <f t="shared" ref="K262" si="65">H262-F262</f>
        <v>270</v>
      </c>
      <c r="L262" s="197">
        <f t="shared" ref="L262" si="66">K262/F262</f>
        <v>0.21862348178137653</v>
      </c>
      <c r="M262" s="192" t="s">
        <v>591</v>
      </c>
      <c r="N262" s="198">
        <v>44564</v>
      </c>
      <c r="O262" s="1"/>
      <c r="R262" s="247" t="s">
        <v>784</v>
      </c>
    </row>
    <row r="263" spans="1:26" ht="12.75" customHeight="1">
      <c r="A263" s="264">
        <v>170</v>
      </c>
      <c r="B263" s="265">
        <v>44480</v>
      </c>
      <c r="C263" s="265"/>
      <c r="D263" s="266" t="s">
        <v>824</v>
      </c>
      <c r="E263" s="267" t="s">
        <v>623</v>
      </c>
      <c r="F263" s="268" t="s">
        <v>829</v>
      </c>
      <c r="G263" s="267"/>
      <c r="H263" s="267"/>
      <c r="I263" s="267">
        <v>145</v>
      </c>
      <c r="J263" s="269" t="s">
        <v>594</v>
      </c>
      <c r="K263" s="264"/>
      <c r="L263" s="265"/>
      <c r="M263" s="265"/>
      <c r="N263" s="266"/>
      <c r="O263" s="41"/>
      <c r="R263" s="247" t="s">
        <v>784</v>
      </c>
    </row>
    <row r="264" spans="1:26" ht="12.75" customHeight="1">
      <c r="A264" s="270">
        <v>171</v>
      </c>
      <c r="B264" s="271">
        <v>44481</v>
      </c>
      <c r="C264" s="271"/>
      <c r="D264" s="272" t="s">
        <v>261</v>
      </c>
      <c r="E264" s="273" t="s">
        <v>623</v>
      </c>
      <c r="F264" s="274" t="s">
        <v>826</v>
      </c>
      <c r="G264" s="273"/>
      <c r="H264" s="273"/>
      <c r="I264" s="273">
        <v>380</v>
      </c>
      <c r="J264" s="275" t="s">
        <v>594</v>
      </c>
      <c r="K264" s="270"/>
      <c r="L264" s="271"/>
      <c r="M264" s="271"/>
      <c r="N264" s="272"/>
      <c r="O264" s="41"/>
      <c r="R264" s="247" t="s">
        <v>784</v>
      </c>
    </row>
    <row r="265" spans="1:26" ht="12.75" customHeight="1">
      <c r="A265" s="270">
        <v>172</v>
      </c>
      <c r="B265" s="271">
        <v>44481</v>
      </c>
      <c r="C265" s="271"/>
      <c r="D265" s="272" t="s">
        <v>402</v>
      </c>
      <c r="E265" s="273" t="s">
        <v>623</v>
      </c>
      <c r="F265" s="274" t="s">
        <v>827</v>
      </c>
      <c r="G265" s="273"/>
      <c r="H265" s="273"/>
      <c r="I265" s="273">
        <v>56</v>
      </c>
      <c r="J265" s="275" t="s">
        <v>594</v>
      </c>
      <c r="K265" s="270"/>
      <c r="L265" s="271"/>
      <c r="M265" s="271"/>
      <c r="N265" s="272"/>
      <c r="O265" s="41"/>
      <c r="R265" s="247"/>
    </row>
    <row r="266" spans="1:26" ht="12.75" customHeight="1">
      <c r="A266" s="276">
        <v>173</v>
      </c>
      <c r="B266" s="271">
        <v>44551</v>
      </c>
      <c r="C266" s="276"/>
      <c r="D266" s="276" t="s">
        <v>119</v>
      </c>
      <c r="E266" s="273" t="s">
        <v>623</v>
      </c>
      <c r="F266" s="273" t="s">
        <v>857</v>
      </c>
      <c r="G266" s="273"/>
      <c r="H266" s="273"/>
      <c r="I266" s="273">
        <v>3000</v>
      </c>
      <c r="J266" s="273" t="s">
        <v>594</v>
      </c>
      <c r="K266" s="273"/>
      <c r="L266" s="273"/>
      <c r="M266" s="273"/>
      <c r="N266" s="276"/>
      <c r="O266" s="41"/>
      <c r="R266" s="247"/>
    </row>
    <row r="267" spans="1:26" ht="12.75" customHeight="1">
      <c r="F267" s="56"/>
      <c r="G267" s="56"/>
      <c r="H267" s="56"/>
      <c r="I267" s="56"/>
      <c r="J267" s="41"/>
      <c r="K267" s="56"/>
      <c r="L267" s="56"/>
      <c r="M267" s="56"/>
      <c r="O267" s="41"/>
      <c r="R267" s="247"/>
    </row>
    <row r="268" spans="1:26" ht="12.75" customHeight="1">
      <c r="A268" s="246"/>
      <c r="B268" s="248" t="s">
        <v>818</v>
      </c>
      <c r="F268" s="56"/>
      <c r="G268" s="56"/>
      <c r="H268" s="56"/>
      <c r="I268" s="56"/>
      <c r="J268" s="41"/>
      <c r="K268" s="56"/>
      <c r="L268" s="56"/>
      <c r="M268" s="56"/>
      <c r="O268" s="41"/>
      <c r="R268" s="247"/>
    </row>
    <row r="269" spans="1:26" ht="12.75" customHeight="1">
      <c r="F269" s="56"/>
      <c r="G269" s="56"/>
      <c r="H269" s="56"/>
      <c r="I269" s="56"/>
      <c r="J269" s="41"/>
      <c r="K269" s="56"/>
      <c r="L269" s="56"/>
      <c r="M269" s="56"/>
      <c r="O269" s="41"/>
      <c r="R269" s="56"/>
    </row>
    <row r="270" spans="1:26" ht="12.75" customHeight="1">
      <c r="F270" s="56"/>
      <c r="G270" s="56"/>
      <c r="H270" s="56"/>
      <c r="I270" s="56"/>
      <c r="J270" s="41"/>
      <c r="K270" s="56"/>
      <c r="L270" s="56"/>
      <c r="M270" s="56"/>
      <c r="O270" s="41"/>
      <c r="R270" s="56"/>
    </row>
    <row r="271" spans="1:26" ht="12.75" customHeight="1">
      <c r="F271" s="56"/>
      <c r="G271" s="56"/>
      <c r="H271" s="56"/>
      <c r="I271" s="56"/>
      <c r="J271" s="41"/>
      <c r="K271" s="56"/>
      <c r="L271" s="56"/>
      <c r="M271" s="56"/>
      <c r="O271" s="41"/>
      <c r="R271" s="56"/>
    </row>
    <row r="272" spans="1:26" ht="12.75" customHeight="1">
      <c r="F272" s="56"/>
      <c r="G272" s="56"/>
      <c r="H272" s="56"/>
      <c r="I272" s="56"/>
      <c r="J272" s="41"/>
      <c r="K272" s="56"/>
      <c r="L272" s="56"/>
      <c r="M272" s="56"/>
      <c r="O272" s="41"/>
      <c r="R272" s="56"/>
    </row>
    <row r="273" spans="1:18" ht="12.75" customHeight="1">
      <c r="F273" s="56"/>
      <c r="G273" s="56"/>
      <c r="H273" s="56"/>
      <c r="I273" s="56"/>
      <c r="J273" s="41"/>
      <c r="K273" s="56"/>
      <c r="L273" s="56"/>
      <c r="M273" s="56"/>
      <c r="O273" s="41"/>
      <c r="R273" s="56"/>
    </row>
    <row r="274" spans="1:18" ht="12.75" customHeight="1">
      <c r="F274" s="56"/>
      <c r="G274" s="56"/>
      <c r="H274" s="56"/>
      <c r="I274" s="56"/>
      <c r="J274" s="41"/>
      <c r="K274" s="56"/>
      <c r="L274" s="56"/>
      <c r="M274" s="56"/>
      <c r="O274" s="41"/>
      <c r="R274" s="56"/>
    </row>
    <row r="275" spans="1:18" ht="12.75" customHeight="1"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1:18" ht="12.75" customHeight="1"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1:18" ht="12.75" customHeight="1"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1:18" ht="12.75" customHeight="1">
      <c r="A278" s="249"/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1:18" ht="12.75" customHeight="1">
      <c r="A279" s="249"/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1:18" ht="12.75" customHeight="1">
      <c r="A280" s="53"/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1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1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1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1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</sheetData>
  <autoFilter ref="R1:R276"/>
  <mergeCells count="21">
    <mergeCell ref="O50:O51"/>
    <mergeCell ref="P50:P51"/>
    <mergeCell ref="A50:A51"/>
    <mergeCell ref="B50:B51"/>
    <mergeCell ref="J50:J51"/>
    <mergeCell ref="M50:M51"/>
    <mergeCell ref="N50:N51"/>
    <mergeCell ref="M63:M64"/>
    <mergeCell ref="N63:N64"/>
    <mergeCell ref="O63:O64"/>
    <mergeCell ref="P63:P64"/>
    <mergeCell ref="M58:M59"/>
    <mergeCell ref="N58:N59"/>
    <mergeCell ref="O58:O59"/>
    <mergeCell ref="P58:P59"/>
    <mergeCell ref="A58:A59"/>
    <mergeCell ref="B58:B59"/>
    <mergeCell ref="J58:J59"/>
    <mergeCell ref="A63:A64"/>
    <mergeCell ref="B63:B64"/>
    <mergeCell ref="J63:J64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2022-02-04T02:32:28Z</dcterms:modified>
</cp:coreProperties>
</file>