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D9195922-AEB2-460C-831A-780B148CFF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F&amp;O)'!$R$1:$R$321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7" i="6" l="1"/>
  <c r="M117" i="6" s="1"/>
  <c r="L79" i="6"/>
  <c r="K79" i="6"/>
  <c r="M79" i="6" s="1"/>
  <c r="L85" i="6"/>
  <c r="K85" i="6"/>
  <c r="L84" i="6"/>
  <c r="K84" i="6"/>
  <c r="L88" i="6"/>
  <c r="M88" i="6" s="1"/>
  <c r="K88" i="6"/>
  <c r="L23" i="6"/>
  <c r="K23" i="6"/>
  <c r="M23" i="6" s="1"/>
  <c r="L25" i="6"/>
  <c r="K25" i="6"/>
  <c r="M25" i="6" l="1"/>
  <c r="M85" i="6"/>
  <c r="M84" i="6"/>
  <c r="K116" i="6" l="1"/>
  <c r="M116" i="6" s="1"/>
  <c r="L76" i="6"/>
  <c r="K76" i="6"/>
  <c r="L83" i="6"/>
  <c r="K83" i="6"/>
  <c r="L80" i="6"/>
  <c r="K80" i="6"/>
  <c r="M80" i="6" s="1"/>
  <c r="M83" i="6" l="1"/>
  <c r="M76" i="6"/>
  <c r="L78" i="6"/>
  <c r="K78" i="6"/>
  <c r="K115" i="6"/>
  <c r="M115" i="6" s="1"/>
  <c r="L30" i="6"/>
  <c r="K30" i="6"/>
  <c r="M30" i="6" l="1"/>
  <c r="M78" i="6"/>
  <c r="L55" i="6" l="1"/>
  <c r="K55" i="6"/>
  <c r="M55" i="6" l="1"/>
  <c r="K114" i="6"/>
  <c r="M114" i="6" s="1"/>
  <c r="K113" i="6"/>
  <c r="M113" i="6" s="1"/>
  <c r="K307" i="6"/>
  <c r="L307" i="6" s="1"/>
  <c r="K112" i="6" l="1"/>
  <c r="M112" i="6" s="1"/>
  <c r="K110" i="6"/>
  <c r="M110" i="6" s="1"/>
  <c r="L54" i="6"/>
  <c r="K54" i="6"/>
  <c r="L51" i="6"/>
  <c r="K51" i="6"/>
  <c r="L14" i="6"/>
  <c r="K14" i="6"/>
  <c r="M14" i="6" l="1"/>
  <c r="M54" i="6"/>
  <c r="M51" i="6"/>
  <c r="K111" i="6"/>
  <c r="M111" i="6" s="1"/>
  <c r="L77" i="6"/>
  <c r="K77" i="6"/>
  <c r="L12" i="6"/>
  <c r="K12" i="6"/>
  <c r="L29" i="6"/>
  <c r="K29" i="6"/>
  <c r="L50" i="6"/>
  <c r="K50" i="6"/>
  <c r="M29" i="6" l="1"/>
  <c r="M50" i="6"/>
  <c r="M77" i="6"/>
  <c r="M12" i="6"/>
  <c r="L26" i="6"/>
  <c r="K26" i="6"/>
  <c r="L53" i="6"/>
  <c r="K53" i="6"/>
  <c r="L52" i="6"/>
  <c r="K52" i="6"/>
  <c r="L46" i="6"/>
  <c r="K46" i="6"/>
  <c r="M26" i="6" l="1"/>
  <c r="M46" i="6"/>
  <c r="M52" i="6"/>
  <c r="M53" i="6"/>
  <c r="K109" i="6"/>
  <c r="M109" i="6" s="1"/>
  <c r="K108" i="6" l="1"/>
  <c r="M108" i="6" s="1"/>
  <c r="K105" i="6"/>
  <c r="M105" i="6" s="1"/>
  <c r="L126" i="6"/>
  <c r="K126" i="6"/>
  <c r="L28" i="6"/>
  <c r="K28" i="6"/>
  <c r="M126" i="6" l="1"/>
  <c r="M28" i="6"/>
  <c r="K107" i="6"/>
  <c r="M107" i="6" s="1"/>
  <c r="K104" i="6"/>
  <c r="M104" i="6" s="1"/>
  <c r="L74" i="6" l="1"/>
  <c r="K74" i="6"/>
  <c r="K106" i="6"/>
  <c r="M106" i="6" s="1"/>
  <c r="M74" i="6" l="1"/>
  <c r="L48" i="6"/>
  <c r="K48" i="6"/>
  <c r="L45" i="6"/>
  <c r="K45" i="6"/>
  <c r="L49" i="6"/>
  <c r="K49" i="6"/>
  <c r="L24" i="6"/>
  <c r="K24" i="6"/>
  <c r="K103" i="6"/>
  <c r="M103" i="6" s="1"/>
  <c r="L75" i="6"/>
  <c r="K75" i="6"/>
  <c r="L21" i="6"/>
  <c r="K21" i="6"/>
  <c r="K102" i="6"/>
  <c r="M102" i="6" s="1"/>
  <c r="L73" i="6"/>
  <c r="K73" i="6"/>
  <c r="K100" i="6"/>
  <c r="M100" i="6" s="1"/>
  <c r="L47" i="6"/>
  <c r="K47" i="6"/>
  <c r="M47" i="6" l="1"/>
  <c r="M24" i="6"/>
  <c r="M75" i="6"/>
  <c r="M45" i="6"/>
  <c r="M49" i="6"/>
  <c r="M48" i="6"/>
  <c r="M21" i="6"/>
  <c r="M73" i="6"/>
  <c r="K101" i="6"/>
  <c r="M101" i="6" s="1"/>
  <c r="L72" i="6"/>
  <c r="K72" i="6"/>
  <c r="M72" i="6" l="1"/>
  <c r="K99" i="6"/>
  <c r="M99" i="6" s="1"/>
  <c r="L16" i="6"/>
  <c r="K16" i="6"/>
  <c r="L20" i="6"/>
  <c r="K20" i="6"/>
  <c r="K98" i="6"/>
  <c r="M98" i="6" s="1"/>
  <c r="L15" i="6"/>
  <c r="K15" i="6"/>
  <c r="L19" i="6"/>
  <c r="K19" i="6"/>
  <c r="K97" i="6"/>
  <c r="M97" i="6" s="1"/>
  <c r="L71" i="6"/>
  <c r="K71" i="6"/>
  <c r="L70" i="6"/>
  <c r="K70" i="6"/>
  <c r="L17" i="6"/>
  <c r="K17" i="6"/>
  <c r="M20" i="6" l="1"/>
  <c r="M16" i="6"/>
  <c r="M15" i="6"/>
  <c r="M70" i="6"/>
  <c r="M19" i="6"/>
  <c r="M71" i="6"/>
  <c r="M17" i="6"/>
  <c r="L18" i="6"/>
  <c r="K18" i="6"/>
  <c r="M18" i="6" l="1"/>
  <c r="K313" i="6" l="1"/>
  <c r="L313" i="6" s="1"/>
  <c r="K296" i="6" l="1"/>
  <c r="L296" i="6" s="1"/>
  <c r="K310" i="6" l="1"/>
  <c r="L310" i="6" s="1"/>
  <c r="L11" i="6" l="1"/>
  <c r="K11" i="6"/>
  <c r="M11" i="6" l="1"/>
  <c r="K302" i="6" l="1"/>
  <c r="L302" i="6" s="1"/>
  <c r="K312" i="6" l="1"/>
  <c r="L312" i="6" s="1"/>
  <c r="H308" i="6" l="1"/>
  <c r="K308" i="6" l="1"/>
  <c r="L308" i="6" s="1"/>
  <c r="K297" i="6"/>
  <c r="L297" i="6" s="1"/>
  <c r="K287" i="6"/>
  <c r="L287" i="6" s="1"/>
  <c r="K303" i="6" l="1"/>
  <c r="L303" i="6" s="1"/>
  <c r="K304" i="6" l="1"/>
  <c r="L304" i="6" s="1"/>
  <c r="K301" i="6" l="1"/>
  <c r="L301" i="6" s="1"/>
  <c r="K280" i="6"/>
  <c r="L280" i="6" s="1"/>
  <c r="K300" i="6"/>
  <c r="L300" i="6" s="1"/>
  <c r="K299" i="6"/>
  <c r="L299" i="6" s="1"/>
  <c r="K298" i="6"/>
  <c r="L298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79" i="6"/>
  <c r="L279" i="6" s="1"/>
  <c r="K278" i="6"/>
  <c r="L278" i="6" s="1"/>
  <c r="K277" i="6"/>
  <c r="L277" i="6" s="1"/>
  <c r="F276" i="6"/>
  <c r="K276" i="6" s="1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F270" i="6"/>
  <c r="K270" i="6" s="1"/>
  <c r="L270" i="6" s="1"/>
  <c r="F269" i="6"/>
  <c r="K269" i="6" s="1"/>
  <c r="L269" i="6" s="1"/>
  <c r="K268" i="6"/>
  <c r="L268" i="6" s="1"/>
  <c r="F267" i="6"/>
  <c r="K267" i="6" s="1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1" i="6"/>
  <c r="L251" i="6" s="1"/>
  <c r="K249" i="6"/>
  <c r="L249" i="6" s="1"/>
  <c r="K248" i="6"/>
  <c r="L248" i="6" s="1"/>
  <c r="F247" i="6"/>
  <c r="K247" i="6" s="1"/>
  <c r="L247" i="6" s="1"/>
  <c r="K246" i="6"/>
  <c r="L246" i="6" s="1"/>
  <c r="K243" i="6"/>
  <c r="L243" i="6" s="1"/>
  <c r="K242" i="6"/>
  <c r="L242" i="6" s="1"/>
  <c r="K241" i="6"/>
  <c r="L241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1" i="6"/>
  <c r="L221" i="6" s="1"/>
  <c r="K219" i="6"/>
  <c r="L219" i="6" s="1"/>
  <c r="K217" i="6"/>
  <c r="L217" i="6" s="1"/>
  <c r="K215" i="6"/>
  <c r="L215" i="6" s="1"/>
  <c r="K214" i="6"/>
  <c r="L214" i="6" s="1"/>
  <c r="K213" i="6"/>
  <c r="L213" i="6" s="1"/>
  <c r="K211" i="6"/>
  <c r="L211" i="6" s="1"/>
  <c r="K210" i="6"/>
  <c r="L210" i="6" s="1"/>
  <c r="K209" i="6"/>
  <c r="L209" i="6" s="1"/>
  <c r="K208" i="6"/>
  <c r="K207" i="6"/>
  <c r="L207" i="6" s="1"/>
  <c r="K206" i="6"/>
  <c r="L206" i="6" s="1"/>
  <c r="K204" i="6"/>
  <c r="L204" i="6" s="1"/>
  <c r="K203" i="6"/>
  <c r="L203" i="6" s="1"/>
  <c r="K202" i="6"/>
  <c r="L202" i="6" s="1"/>
  <c r="K201" i="6"/>
  <c r="L201" i="6" s="1"/>
  <c r="K200" i="6"/>
  <c r="L200" i="6" s="1"/>
  <c r="F199" i="6"/>
  <c r="K199" i="6" s="1"/>
  <c r="L199" i="6" s="1"/>
  <c r="H198" i="6"/>
  <c r="K198" i="6" s="1"/>
  <c r="L198" i="6" s="1"/>
  <c r="K195" i="6"/>
  <c r="L195" i="6" s="1"/>
  <c r="K194" i="6"/>
  <c r="L194" i="6" s="1"/>
  <c r="K193" i="6"/>
  <c r="L193" i="6" s="1"/>
  <c r="K192" i="6"/>
  <c r="L192" i="6" s="1"/>
  <c r="K191" i="6"/>
  <c r="L191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H164" i="6"/>
  <c r="K164" i="6" s="1"/>
  <c r="L164" i="6" s="1"/>
  <c r="F163" i="6"/>
  <c r="K163" i="6" s="1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<sst xmlns="http://schemas.openxmlformats.org/spreadsheetml/2006/main" count="3510" uniqueCount="1247">
  <si>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</si>
  <si>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</si>
  <si>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</si>
  <si>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</si>
  <si>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</si>
  <si>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</si>
  <si>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</si>
  <si>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</si>
  <si>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</si>
  <si>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</si>
  <si>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</si>
  <si>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</si>
  <si>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</si>
  <si>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</si>
  <si>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</si>
  <si>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</si>
  <si>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</si>
  <si>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</si>
  <si>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</si>
  <si>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</si>
  <si>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</si>
  <si>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</si>
  <si>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</si>
  <si>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</si>
  <si>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</si>
  <si>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</si>
  <si>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</si>
  <si>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</si>
  <si>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</si>
  <si>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</si>
  <si>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</si>
  <si>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</si>
  <si>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</si>
  <si>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</si>
  <si>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</si>
  <si>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</si>
  <si>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</si>
  <si>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</si>
  <si>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</si>
  <si>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</si>
  <si>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</si>
  <si>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</si>
  <si>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</si>
  <si>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</si>
  <si>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</si>
  <si>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</si>
  <si>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</si>
  <si>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</si>
  <si>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</si>
  <si>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</si>
  <si>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</si>
  <si>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</si>
  <si>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</si>
  <si>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</si>
  <si>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</si>
  <si>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</si>
  <si>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</si>
  <si>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</si>
  <si>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</si>
  <si>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</si>
  <si>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</si>
  <si>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</si>
  <si>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</si>
  <si>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</si>
  <si>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</si>
  <si>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</si>
  <si>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</si>
  <si>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</si>
  <si>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</si>
  <si>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</si>
  <si>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</si>
  <si>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</si>
  <si>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</si>
  <si>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</si>
  <si>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</si>
  <si>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</si>
  <si>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</si>
  <si>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</si>
  <si>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</si>
  <si>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</si>
  <si>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</si>
  <si>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</si>
  <si>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</si>
  <si>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</si>
  <si>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</si>
  <si>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</si>
  <si>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</si>
  <si>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</si>
  <si>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</si>
  <si>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</si>
  <si>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</si>
  <si>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</si>
  <si>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</si>
  <si>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</si>
  <si>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</si>
  <si>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</si>
  <si>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</si>
  <si>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</si>
  <si>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</si>
  <si>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</si>
  <si>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</si>
  <si>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</si>
  <si>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</si>
  <si>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</si>
  <si>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</si>
  <si>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</si>
  <si>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</si>
  <si>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</si>
  <si>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</si>
  <si>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</si>
  <si>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</si>
  <si>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</si>
  <si>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</si>
  <si>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</si>
  <si>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</si>
  <si>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</si>
  <si>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</si>
  <si>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</si>
  <si>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</si>
  <si>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</si>
  <si>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</si>
  <si>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</si>
  <si>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</si>
  <si>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</si>
  <si>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</si>
  <si>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</si>
  <si>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</si>
  <si>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</si>
  <si>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</si>
  <si>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</si>
  <si>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</si>
  <si>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</si>
  <si>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</si>
  <si>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</si>
  <si>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</si>
  <si>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</si>
  <si>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</si>
  <si>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</si>
  <si>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</si>
  <si>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</si>
  <si>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</si>
  <si>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</si>
  <si>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</si>
  <si>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</si>
  <si>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</si>
  <si>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</si>
  <si>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</si>
  <si>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</si>
  <si>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</si>
  <si>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</si>
  <si>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</si>
  <si>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</si>
  <si>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</si>
  <si>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</si>
  <si>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</si>
  <si>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</si>
  <si>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</si>
  <si>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</si>
  <si>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</si>
  <si>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</si>
  <si>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</si>
  <si>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</si>
  <si>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</si>
  <si>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</si>
  <si>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</si>
  <si>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</si>
  <si>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</si>
  <si>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</si>
  <si>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</si>
  <si>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</si>
  <si>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</si>
  <si>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</si>
  <si>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</si>
  <si>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</si>
  <si>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</si>
  <si>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</si>
  <si>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</si>
  <si>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</si>
  <si>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</si>
  <si>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</si>
  <si>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</si>
  <si>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</si>
  <si>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</si>
  <si>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</si>
  <si>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</si>
  <si>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</si>
  <si>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</si>
  <si>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</si>
  <si>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</si>
  <si>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</si>
  <si>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</si>
  <si>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</si>
  <si>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</si>
  <si>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</si>
  <si>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</si>
  <si>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</si>
  <si>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</si>
  <si>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</si>
  <si>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</si>
  <si>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</si>
  <si>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</si>
  <si>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</si>
  <si>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</si>
  <si>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</si>
  <si>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</si>
  <si>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</si>
  <si>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</si>
  <si>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</si>
  <si>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</si>
  <si>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</si>
  <si>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</si>
  <si>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</si>
  <si>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</si>
  <si>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</si>
  <si>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</si>
  <si>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</si>
  <si>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</si>
  <si>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</si>
  <si>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</si>
  <si>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</si>
  <si>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</si>
  <si>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</si>
  <si>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</si>
  <si>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</si>
  <si>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</si>
  <si>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</si>
  <si>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</si>
  <si>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</si>
  <si>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</si>
  <si>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</si>
  <si>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</si>
  <si>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</si>
  <si>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</si>
  <si>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</si>
  <si>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</si>
  <si>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</si>
  <si>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</si>
  <si>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</si>
  <si>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</si>
  <si>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</si>
  <si>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</si>
  <si>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</si>
  <si>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</si>
  <si>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</si>
  <si>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</si>
  <si>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</si>
  <si>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</si>
  <si>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</si>
  <si>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</si>
  <si>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</si>
  <si>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</si>
  <si>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</si>
  <si>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</si>
  <si>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</si>
  <si>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</si>
  <si>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</si>
  <si>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</si>
  <si>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</si>
  <si>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</si>
  <si>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</si>
  <si>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</si>
  <si>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</si>
  <si>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</si>
  <si>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</si>
  <si>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</si>
  <si>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</si>
  <si>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</si>
  <si>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</si>
  <si>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</si>
  <si>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</si>
  <si>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</si>
  <si>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</si>
  <si>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</si>
  <si>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</si>
  <si>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</si>
  <si>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</si>
  <si>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</si>
  <si>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</si>
  <si>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</si>
  <si>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</si>
  <si>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</si>
  <si>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</si>
  <si>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</si>
  <si>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</si>
  <si>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</si>
  <si>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</si>
  <si>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</si>
  <si>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</si>
  <si>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</si>
  <si>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</si>
  <si>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</si>
  <si>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</si>
  <si>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</si>
  <si>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</si>
  <si>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</si>
  <si>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</si>
  <si>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</si>
  <si>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</si>
  <si>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</si>
  <si>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</si>
  <si>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</si>
  <si>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</si>
  <si>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</si>
  <si>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</si>
  <si>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</si>
  <si>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</si>
  <si>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</si>
  <si>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</si>
  <si>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</si>
  <si>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</si>
  <si>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</si>
  <si>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</si>
  <si>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</si>
  <si>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</si>
  <si>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</si>
  <si>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</si>
  <si>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</si>
  <si>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</si>
  <si>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</si>
  <si>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</si>
  <si>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</si>
  <si>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</si>
  <si>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</si>
  <si>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</si>
  <si>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</si>
  <si>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</si>
  <si>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</si>
  <si>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</si>
  <si>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</si>
  <si>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</si>
  <si>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</si>
  <si>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</si>
  <si>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</si>
  <si>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</si>
  <si>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</si>
  <si>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</si>
  <si>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</si>
  <si>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</si>
  <si>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</si>
  <si>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</si>
  <si>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</si>
  <si>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</si>
  <si>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</si>
  <si>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</si>
  <si>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</si>
  <si>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</si>
  <si>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</si>
  <si>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</si>
  <si>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</si>
  <si>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</si>
  <si>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</si>
  <si>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</si>
  <si>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</si>
  <si>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</si>
  <si>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</si>
  <si>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</si>
  <si>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</si>
  <si>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</si>
  <si>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</si>
  <si>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</si>
  <si>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</si>
  <si>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</si>
  <si>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</si>
  <si>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</si>
  <si>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</si>
  <si>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</si>
  <si>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</si>
  <si>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</si>
  <si>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</si>
  <si>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</si>
  <si>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</si>
  <si>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</si>
  <si>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</si>
  <si>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</si>
  <si>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</si>
  <si>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</si>
  <si>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</si>
  <si>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</si>
  <si>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</si>
  <si>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</si>
  <si>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</si>
  <si>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</si>
  <si>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</si>
  <si>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</si>
  <si>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</si>
  <si>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</si>
  <si>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</si>
  <si>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</si>
  <si>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</si>
  <si>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</si>
  <si>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</si>
  <si>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</si>
  <si>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</si>
  <si>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</si>
  <si>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</si>
  <si>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</si>
  <si>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</si>
  <si>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</si>
  <si>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</si>
  <si>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</si>
  <si>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</si>
  <si>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</si>
  <si>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</si>
  <si>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</si>
  <si>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</si>
  <si>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</si>
  <si>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</si>
  <si>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</si>
  <si>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</si>
  <si>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</si>
  <si>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</si>
  <si>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</si>
  <si>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</si>
  <si>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</si>
  <si>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</si>
  <si>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</si>
  <si>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</si>
  <si>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</si>
  <si>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</si>
  <si>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</si>
  <si>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</si>
  <si>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</si>
  <si>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</si>
  <si>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</si>
  <si>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</si>
  <si>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</si>
  <si>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</si>
  <si>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</si>
  <si>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</si>
  <si>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</si>
  <si>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</si>
  <si>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</si>
  <si>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</si>
  <si>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</si>
  <si>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</si>
  <si>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</si>
  <si>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</si>
  <si>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</si>
  <si>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</si>
  <si>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</si>
  <si>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</si>
  <si>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</si>
  <si>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</si>
  <si>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</si>
  <si>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</si>
  <si>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</si>
  <si>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</si>
  <si>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</si>
  <si>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</si>
  <si>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</si>
  <si>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</si>
  <si>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</si>
  <si>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</si>
  <si>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</si>
  <si>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</si>
  <si>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</si>
  <si>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</si>
  <si>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</si>
  <si>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</si>
  <si>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</si>
  <si>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</si>
  <si>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</si>
  <si>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</si>
  <si>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</si>
  <si>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</si>
  <si>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</si>
  <si>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</si>
  <si>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</si>
  <si>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</si>
  <si>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</si>
  <si>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</si>
  <si>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</si>
  <si>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</si>
  <si>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</si>
  <si>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</si>
  <si>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</si>
  <si>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</si>
  <si>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</si>
  <si>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</si>
  <si>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</si>
  <si>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</si>
  <si>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</si>
  <si>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</si>
  <si>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</si>
  <si>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</si>
  <si>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</si>
  <si>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</si>
  <si>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</si>
  <si>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</si>
  <si>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</si>
  <si>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</si>
  <si>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</si>
  <si>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</si>
  <si>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</si>
  <si>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</si>
  <si>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</si>
  <si>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</si>
  <si>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</si>
  <si>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</si>
  <si>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</si>
  <si>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</si>
  <si>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</si>
  <si>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</si>
  <si>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</si>
  <si>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</si>
  <si>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</si>
  <si>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</si>
  <si>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</si>
  <si>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</si>
  <si>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</si>
  <si>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</si>
  <si>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</si>
  <si>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</si>
  <si>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</si>
  <si>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</si>
  <si>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</si>
  <si>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</si>
  <si>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</si>
  <si>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</si>
  <si>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</si>
  <si>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</si>
  <si>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</si>
  <si>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</si>
  <si>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</si>
  <si>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</si>
  <si>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</si>
  <si>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</si>
  <si>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</si>
  <si>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</si>
  <si>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</si>
  <si>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</si>
  <si>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</si>
  <si>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</si>
  <si>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</si>
  <si>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</si>
  <si>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</si>
  <si>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</si>
  <si>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</si>
  <si>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</si>
  <si>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</si>
  <si>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</si>
  <si>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</si>
  <si>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</si>
  <si>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</si>
  <si>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</si>
  <si>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</si>
  <si>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</si>
  <si>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</si>
  <si>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</si>
  <si>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</si>
  <si>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</si>
  <si>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</si>
  <si>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</si>
  <si>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</si>
  <si>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</si>
  <si>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</si>
  <si>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</si>
  <si>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</si>
  <si>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</si>
  <si>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</si>
  <si>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</si>
  <si>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</si>
  <si>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</si>
  <si>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</si>
  <si>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</si>
  <si>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</si>
  <si>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</si>
  <si>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</si>
  <si>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</si>
  <si>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</si>
  <si>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</si>
  <si>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</si>
  <si>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</si>
  <si>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</si>
  <si>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</si>
  <si>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</si>
  <si>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</si>
  <si>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</si>
  <si>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</si>
  <si>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</si>
  <si>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</si>
  <si>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</si>
  <si>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</si>
  <si>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</si>
  <si>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</si>
  <si>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</si>
  <si>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</si>
  <si>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</si>
  <si>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</si>
  <si>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</si>
  <si>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</si>
  <si>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</si>
  <si>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</si>
  <si>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</si>
  <si>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</si>
  <si>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</si>
  <si>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</si>
  <si>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</si>
  <si>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</si>
  <si>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</si>
  <si>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</si>
  <si>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</si>
  <si>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</si>
  <si>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</si>
  <si>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</si>
  <si>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</si>
  <si>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</si>
  <si>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</si>
  <si>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</si>
  <si>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</si>
  <si>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</si>
  <si>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</si>
  <si>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</si>
  <si>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</si>
  <si>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</si>
  <si>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</si>
  <si>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</si>
  <si>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</si>
  <si>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</si>
  <si>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</si>
  <si>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</si>
  <si>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</si>
  <si>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</si>
  <si>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</si>
  <si>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</si>
  <si>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</si>
  <si>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</si>
  <si>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</si>
  <si>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</si>
  <si>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</si>
  <si>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</si>
  <si>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</si>
  <si>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</si>
  <si>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</si>
  <si>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</si>
  <si>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</si>
  <si>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</si>
  <si>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</si>
  <si>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</si>
  <si>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</si>
  <si>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</si>
  <si>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</si>
  <si>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</si>
  <si>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</si>
  <si>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</si>
  <si>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</si>
  <si>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</si>
  <si>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</si>
  <si>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</si>
  <si>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</si>
  <si>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</si>
  <si>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</si>
  <si>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</si>
  <si>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</si>
  <si>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</si>
  <si>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</si>
  <si>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</si>
  <si>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</si>
  <si>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</si>
  <si>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</si>
  <si>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</si>
  <si>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</si>
  <si>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</si>
  <si>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</si>
  <si>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</si>
  <si>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</si>
  <si>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</si>
  <si>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</si>
  <si>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</si>
  <si>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</si>
  <si>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</si>
  <si>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</si>
  <si>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</si>
  <si>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</si>
  <si>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</si>
  <si>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</si>
  <si>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</si>
  <si>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</si>
  <si>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</si>
  <si>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</si>
  <si>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</si>
  <si>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</si>
  <si>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</si>
  <si>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</si>
  <si>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</si>
  <si>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</si>
  <si>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</si>
  <si>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</si>
  <si>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</si>
  <si>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</si>
  <si>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</si>
  <si>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</si>
  <si>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</si>
  <si>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</si>
  <si>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</si>
  <si>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</si>
  <si>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</si>
  <si>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</si>
  <si>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</si>
  <si>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</si>
  <si>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</si>
  <si>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</si>
  <si>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</si>
  <si>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</si>
  <si>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</si>
  <si>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</si>
  <si>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</si>
  <si>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</si>
  <si>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</si>
  <si>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</si>
  <si>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</si>
  <si>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</si>
  <si>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</si>
  <si>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</si>
  <si>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</si>
  <si>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</si>
  <si>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</si>
  <si>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</si>
  <si>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</si>
  <si>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</si>
  <si>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</si>
  <si>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</si>
  <si>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</si>
  <si>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</si>
  <si>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</si>
  <si>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</si>
  <si>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</si>
  <si>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</si>
  <si>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</si>
  <si>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</si>
  <si>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</si>
  <si>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</si>
  <si>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</si>
  <si>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</si>
  <si>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</si>
  <si>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</si>
  <si>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</si>
  <si>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</si>
  <si>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</si>
  <si>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</si>
  <si>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</si>
  <si>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</si>
  <si>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</si>
  <si>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</si>
  <si>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</si>
  <si>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</si>
  <si>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</si>
  <si>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</si>
  <si>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</si>
  <si>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</si>
  <si>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</si>
  <si>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</si>
  <si>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</si>
  <si>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</si>
  <si>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</si>
  <si>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</si>
  <si>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</si>
  <si>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</si>
  <si>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</si>
  <si>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</si>
  <si>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</si>
  <si>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</si>
  <si>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</si>
  <si>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</si>
  <si>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</si>
  <si>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</si>
  <si>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</si>
  <si>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</si>
  <si>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</si>
  <si>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</si>
  <si>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</si>
  <si>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</si>
  <si>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</si>
  <si>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</si>
  <si>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</si>
  <si>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</si>
  <si>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</si>
  <si>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</si>
  <si>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</si>
  <si>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</si>
  <si>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</si>
  <si>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</si>
  <si>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</si>
  <si>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</si>
  <si>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</si>
  <si>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</si>
  <si>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</si>
  <si>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</si>
  <si>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</si>
  <si>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</si>
  <si>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</si>
  <si>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</si>
  <si>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</si>
  <si>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</si>
  <si>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</si>
  <si>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</si>
  <si>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</si>
  <si>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</si>
  <si>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</si>
  <si>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</si>
  <si>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</si>
  <si>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</si>
  <si>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</si>
  <si>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</si>
  <si>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</si>
  <si>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</si>
  <si>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</si>
  <si>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</si>
  <si>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</si>
  <si>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</si>
  <si>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</si>
  <si>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</si>
  <si>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</si>
  <si>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</si>
  <si>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</si>
  <si>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</si>
  <si>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</si>
  <si>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</si>
  <si>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</si>
  <si>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</si>
  <si>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</si>
  <si>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</si>
  <si>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</si>
  <si>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</si>
  <si>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</si>
  <si>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</si>
  <si>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</si>
  <si>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</si>
  <si>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</si>
  <si>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</si>
  <si>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</si>
  <si>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</si>
  <si>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</si>
  <si>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</si>
  <si>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</si>
  <si>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</si>
  <si>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</si>
  <si>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</si>
  <si>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</si>
  <si>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</si>
  <si>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</si>
  <si>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</si>
  <si>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</si>
  <si>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</si>
  <si>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</si>
  <si>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</si>
  <si>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Sell</t>
  </si>
  <si>
    <t>1750-1800</t>
  </si>
  <si>
    <t>2050-2150</t>
  </si>
  <si>
    <t>3400-3600</t>
  </si>
  <si>
    <t>150-160</t>
  </si>
  <si>
    <t>1250-1300</t>
  </si>
  <si>
    <t>1920-2000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</si>
  <si>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</si>
  <si>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</si>
  <si>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</si>
  <si>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</si>
  <si>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</si>
  <si>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</si>
  <si>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</si>
  <si>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</si>
  <si>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</si>
  <si>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</si>
  <si>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</si>
  <si>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</si>
  <si>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</si>
  <si>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</si>
  <si>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</si>
  <si>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</si>
  <si>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</si>
  <si>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</si>
  <si>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</si>
  <si>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</si>
  <si>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</si>
  <si>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</si>
  <si>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</si>
  <si>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</si>
  <si>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</si>
  <si>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</si>
  <si>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</si>
  <si>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</si>
  <si>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</si>
  <si>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3600-3700</t>
  </si>
  <si>
    <t>800-820</t>
  </si>
  <si>
    <t>1550-1600</t>
  </si>
  <si>
    <t>BANKNIFTY 41500 CE 03-NOV</t>
  </si>
  <si>
    <t>160-170</t>
  </si>
  <si>
    <t>GREENCREST</t>
  </si>
  <si>
    <t>SBIN NOV FUT</t>
  </si>
  <si>
    <t>590-600</t>
  </si>
  <si>
    <t>NIFTY NOV FUT</t>
  </si>
  <si>
    <t>17700-17500</t>
  </si>
  <si>
    <t>BANKNIFTY 41000 PE 03-NOV</t>
  </si>
  <si>
    <t>400-500</t>
  </si>
  <si>
    <t>Loss of Rs.170/-</t>
  </si>
  <si>
    <t>Profit of Rs.10/-</t>
  </si>
  <si>
    <t>Loss of Rs.130/-</t>
  </si>
  <si>
    <t>Part profit of Rs.7/-</t>
  </si>
  <si>
    <t>Retail Research Technical Calls &amp; Fundamental Performance Report for the month of Nov-2022</t>
  </si>
  <si>
    <t xml:space="preserve">CARBORUNIV </t>
  </si>
  <si>
    <t>832-840</t>
  </si>
  <si>
    <t>900-950</t>
  </si>
  <si>
    <t>Profit of Rs.90/-</t>
  </si>
  <si>
    <t>Profit of Rs.8.5/-</t>
  </si>
  <si>
    <t>275-280</t>
  </si>
  <si>
    <t>SBIN 590 CE NOV</t>
  </si>
  <si>
    <t>Loss of Rs.120/-</t>
  </si>
  <si>
    <t>18-22</t>
  </si>
  <si>
    <t>Profit of Rs.19.5/-</t>
  </si>
  <si>
    <t>600-615</t>
  </si>
  <si>
    <t>485-495</t>
  </si>
  <si>
    <t>BANKBARODA NOV FUT</t>
  </si>
  <si>
    <t>153-156</t>
  </si>
  <si>
    <t>Profit of Rs.2/-</t>
  </si>
  <si>
    <t>HINDUNILVR 2560 CE NOV</t>
  </si>
  <si>
    <t>55-65</t>
  </si>
  <si>
    <t>Profit of Rs.35/-</t>
  </si>
  <si>
    <t>Loss of Rs.2/-</t>
  </si>
  <si>
    <t>SBIN 600 CE NOV</t>
  </si>
  <si>
    <t>15-18</t>
  </si>
  <si>
    <t>Profit of Rs.1.75/-</t>
  </si>
  <si>
    <t>IRCTC NOV FUT</t>
  </si>
  <si>
    <t>780-790</t>
  </si>
  <si>
    <t>Profit of Rs.120/-</t>
  </si>
  <si>
    <t>Profit of Rs.5.5/-</t>
  </si>
  <si>
    <t>GUJGASLTD NOV FUT</t>
  </si>
  <si>
    <t>530-540</t>
  </si>
  <si>
    <t xml:space="preserve">GODREJCP NOV FUT </t>
  </si>
  <si>
    <t>850-860</t>
  </si>
  <si>
    <t>NIFTY 18200 CE 10 NOV</t>
  </si>
  <si>
    <t>100-130</t>
  </si>
  <si>
    <t>Profit of Rs.24.5/-</t>
  </si>
  <si>
    <t>BATAINDIA 1820 CE NOV</t>
  </si>
  <si>
    <t>70-80</t>
  </si>
  <si>
    <t>40-42</t>
  </si>
  <si>
    <t>880-900</t>
  </si>
  <si>
    <t>Loss of Rs.14/-</t>
  </si>
  <si>
    <t>Profit of Rs.2.35/-</t>
  </si>
  <si>
    <t>Profit of Rs.26.50/-</t>
  </si>
  <si>
    <t>Profit of Rs.7/-</t>
  </si>
  <si>
    <t>Loss of Rs.16/-</t>
  </si>
  <si>
    <t>HINDUNILVR 2540 CE NOV</t>
  </si>
  <si>
    <t>80-100</t>
  </si>
  <si>
    <t>MULTIPLIER SHARE &amp; STOCK ADVISORS PRIVATE LIMITED</t>
  </si>
  <si>
    <t>Loss of Rs.12/-</t>
  </si>
  <si>
    <t>920-960</t>
  </si>
  <si>
    <t>2000-2100</t>
  </si>
  <si>
    <t>AXISBANK 820 PE NOV</t>
  </si>
  <si>
    <t>Profit of Rs.245/-</t>
  </si>
  <si>
    <t xml:space="preserve">HDFCAMC </t>
  </si>
  <si>
    <t>2200-2250</t>
  </si>
  <si>
    <t>BATAINDIA 1800 CE NOV</t>
  </si>
  <si>
    <t>50-65</t>
  </si>
  <si>
    <t>6750-6850</t>
  </si>
  <si>
    <t>7400-8000</t>
  </si>
  <si>
    <t>Profit of Rs.71/-</t>
  </si>
  <si>
    <t>113-116</t>
  </si>
  <si>
    <t>Loss of Rs.17.5/-</t>
  </si>
  <si>
    <t>Loss of Rs.33/-</t>
  </si>
  <si>
    <t>COLPAL NOV FUT</t>
  </si>
  <si>
    <t>1650-1670</t>
  </si>
  <si>
    <t>Part profit of Rs.220/-</t>
  </si>
  <si>
    <t>3800-4000</t>
  </si>
  <si>
    <t>TATACONSUM NOV FUT</t>
  </si>
  <si>
    <t>FSL 112.5 CE NOV</t>
  </si>
  <si>
    <t>3-4.0</t>
  </si>
  <si>
    <t>Profit of Rs.0.65/-</t>
  </si>
  <si>
    <t>550-560</t>
  </si>
  <si>
    <t>Loss of Rs.8.5/-</t>
  </si>
  <si>
    <t>168-172</t>
  </si>
  <si>
    <t>Profit of Rs.4/-</t>
  </si>
  <si>
    <t>260-265</t>
  </si>
  <si>
    <t>Loss of Rs.6.5/-</t>
  </si>
  <si>
    <t>NIFTY 18450 CE 17 NOV</t>
  </si>
  <si>
    <t>Profit of Rs.9.25/-</t>
  </si>
  <si>
    <t>GRAVITON RESEARCH CAPITAL LLP</t>
  </si>
  <si>
    <t>Loss of Rs.70/-</t>
  </si>
  <si>
    <t>Part profit of Rs.145/-</t>
  </si>
  <si>
    <t>330-350</t>
  </si>
  <si>
    <t>Loss of Rs.32/-</t>
  </si>
  <si>
    <t>NAVODAYENT</t>
  </si>
  <si>
    <t>VEERENRGY</t>
  </si>
  <si>
    <t>Loss of Rs.115/-</t>
  </si>
  <si>
    <t>Loss of Rs.3.5/-</t>
  </si>
  <si>
    <t>350-360</t>
  </si>
  <si>
    <t>KOTAKBANK 1960 CE NOV</t>
  </si>
  <si>
    <t>45-50</t>
  </si>
  <si>
    <t xml:space="preserve">GUJGASLTD </t>
  </si>
  <si>
    <t>520-525</t>
  </si>
  <si>
    <t>TATACONSUM 780 CE NOV</t>
  </si>
  <si>
    <t>15-20</t>
  </si>
  <si>
    <t>Loss of Rs.0.95/-</t>
  </si>
  <si>
    <t>Profit of Rs.6/-</t>
  </si>
  <si>
    <t>399-403</t>
  </si>
  <si>
    <t>440-460</t>
  </si>
  <si>
    <t>BP EQUITIES PVT. LTD.</t>
  </si>
  <si>
    <t>Profiit of Rs.11/-</t>
  </si>
  <si>
    <t>Loss of Rs.5/-</t>
  </si>
  <si>
    <t>4770-4830</t>
  </si>
  <si>
    <t>5200-5500</t>
  </si>
  <si>
    <t>334-336</t>
  </si>
  <si>
    <t>Buy&lt;&gt;</t>
  </si>
  <si>
    <t>MADHUDEVI SANJAY BUCHA</t>
  </si>
  <si>
    <t>Easy Trip Planners Ltd</t>
  </si>
  <si>
    <t>CIPLA DEC FUT</t>
  </si>
  <si>
    <t>1135-1155</t>
  </si>
  <si>
    <t>BANKNIFTY 42400 CE NOV</t>
  </si>
  <si>
    <t>300-400</t>
  </si>
  <si>
    <t>ATHARVENT</t>
  </si>
  <si>
    <t>DILIP KUMAR JHA</t>
  </si>
  <si>
    <t>VANDANA PRAMOD GADIYA</t>
  </si>
  <si>
    <t>B.W.TRADERS</t>
  </si>
  <si>
    <t>VIBRANT SECURITIES PRIVATE LIMITED</t>
  </si>
  <si>
    <t>SURAJ PANCHAL</t>
  </si>
  <si>
    <t>XTX MARKETS LLP</t>
  </si>
  <si>
    <t>Profit of Rs.14/-</t>
  </si>
  <si>
    <t>Profit of Rs.110/-</t>
  </si>
  <si>
    <t>Profit of Rs.14.5/-</t>
  </si>
  <si>
    <t>RELIANCE DEC FUT</t>
  </si>
  <si>
    <t>2650-2700</t>
  </si>
  <si>
    <t xml:space="preserve">TATACONSUM DEC FUT </t>
  </si>
  <si>
    <t>KOTAKBANK DEC FUT</t>
  </si>
  <si>
    <t>1955-1965</t>
  </si>
  <si>
    <t>2000-2040</t>
  </si>
  <si>
    <t>1485-1495</t>
  </si>
  <si>
    <t>1640-1650</t>
  </si>
  <si>
    <t>1720-1750</t>
  </si>
  <si>
    <t>106-107</t>
  </si>
  <si>
    <t>110-113</t>
  </si>
  <si>
    <t>AANCHALISP</t>
  </si>
  <si>
    <t>AANCHAL INTERNATIONAL PRIVATE LIMITED</t>
  </si>
  <si>
    <t>MANSI SHARE &amp; STOCK ADVISORS PRIVATE LIMITED</t>
  </si>
  <si>
    <t>TOPGAIN FINANCE PRIVATE LIMITED</t>
  </si>
  <si>
    <t>SYLPH</t>
  </si>
  <si>
    <t>PAWAN KUMAR KHURANA</t>
  </si>
  <si>
    <t>VIKRAMKUMAR KARANRAJ SAKARIA HUF</t>
  </si>
  <si>
    <t>VEENA RAJESH SHAH</t>
  </si>
  <si>
    <t>B</t>
  </si>
  <si>
    <t>460-500</t>
  </si>
  <si>
    <t>Profit of Rs.15/-</t>
  </si>
  <si>
    <t>UBL DEC FUT</t>
  </si>
  <si>
    <t>1670-1675</t>
  </si>
  <si>
    <t>1710-1750</t>
  </si>
  <si>
    <t>HINDUNILVR DEC FUT</t>
  </si>
  <si>
    <t>2600-2640</t>
  </si>
  <si>
    <t>Profit of Rs.32/-</t>
  </si>
  <si>
    <t>INDIACEM DEC FUT</t>
  </si>
  <si>
    <t>245-248</t>
  </si>
  <si>
    <t>SBIN DEC FUT</t>
  </si>
  <si>
    <t>620-630</t>
  </si>
  <si>
    <t>GUJGASLTD DEC FUT</t>
  </si>
  <si>
    <t>496-498</t>
  </si>
  <si>
    <t>510-520</t>
  </si>
  <si>
    <t>Loss of Rs.21.5/-</t>
  </si>
  <si>
    <t xml:space="preserve">NIFTY 18500 CE 1 DEC </t>
  </si>
  <si>
    <t>130-150</t>
  </si>
  <si>
    <t>Profit of Rs.22.5/-</t>
  </si>
  <si>
    <t>Profit of Rs.20.50/-</t>
  </si>
  <si>
    <t>AARTECH</t>
  </si>
  <si>
    <t>SAROJDEVI SATYANARAYAN KABRA</t>
  </si>
  <si>
    <t>MAYADEVI KRISHNAAWTAR KABRA</t>
  </si>
  <si>
    <t>UNIQUE INVESTMENT</t>
  </si>
  <si>
    <t>ADCON</t>
  </si>
  <si>
    <t>PARESH DHIRAJLAL SHAH</t>
  </si>
  <si>
    <t>PURUSHOTTAM MATRUMAL CHAMEDIA</t>
  </si>
  <si>
    <t>EXCEL</t>
  </si>
  <si>
    <t>ARHAM SHARE PRIVATE LIMITED</t>
  </si>
  <si>
    <t>JANUSCORP</t>
  </si>
  <si>
    <t>NNM SECURITIES PVT LTD</t>
  </si>
  <si>
    <t>SWETSAM STOCK HOLDING PRIVATE LIMITED</t>
  </si>
  <si>
    <t>SHASHIJIT</t>
  </si>
  <si>
    <t>SILVERO</t>
  </si>
  <si>
    <t>PURUSOTAM KISHANLAL SARAF</t>
  </si>
  <si>
    <t>THINKINK</t>
  </si>
  <si>
    <t>WELCURE</t>
  </si>
  <si>
    <t>DINESH KUMAR JAIN</t>
  </si>
  <si>
    <t>AJOONI</t>
  </si>
  <si>
    <t>Ajooni Biotech Limited</t>
  </si>
  <si>
    <t>JILESH NAVIN CHHEDA</t>
  </si>
  <si>
    <t>BSL</t>
  </si>
  <si>
    <t>BSL Ltd</t>
  </si>
  <si>
    <t>COMPINFO</t>
  </si>
  <si>
    <t>Compuage Infocom Ltd</t>
  </si>
  <si>
    <t>NAKSHATRA GARMENTS PRIVATE LIMITED</t>
  </si>
  <si>
    <t>Excel Realty N Infra Ltd</t>
  </si>
  <si>
    <t>FELIX</t>
  </si>
  <si>
    <t>Felix Industries Ltd.</t>
  </si>
  <si>
    <t>MANSI SHARES &amp; STOCK ADVISORS PVT LTD</t>
  </si>
  <si>
    <t>TIMESCAN</t>
  </si>
  <si>
    <t>Timescan Logistics Ind L</t>
  </si>
  <si>
    <t>VENUSPIPES</t>
  </si>
  <si>
    <t>Venus Pipes &amp; Tubes Ltd</t>
  </si>
  <si>
    <t>VERTOZ</t>
  </si>
  <si>
    <t>Vertoz Advertising Ltd</t>
  </si>
  <si>
    <t>RANJANA LAKHMENDRA KHURANA</t>
  </si>
  <si>
    <t>LAKHMENDRA CHAMANLAL KHURANA</t>
  </si>
  <si>
    <t>Part profit of Rs.46/-</t>
  </si>
  <si>
    <t>Profit of Rs.27/-</t>
  </si>
  <si>
    <t>Profit of Rs.99/-</t>
  </si>
  <si>
    <t>2540-2544</t>
  </si>
  <si>
    <t>BALRAMCHIN DEC FUT</t>
  </si>
  <si>
    <t>378-382</t>
  </si>
  <si>
    <t>Profit of Rs.3.5/-</t>
  </si>
  <si>
    <t xml:space="preserve">LT DEC FUT </t>
  </si>
  <si>
    <t>2085-2091</t>
  </si>
  <si>
    <t>2150-2190</t>
  </si>
  <si>
    <t>5630-5710</t>
  </si>
  <si>
    <t>6200-6500</t>
  </si>
  <si>
    <t>NIFTY 18500 CE 1 DEC</t>
  </si>
  <si>
    <t>140-160</t>
  </si>
  <si>
    <t>Profit of Rs.20/-</t>
  </si>
  <si>
    <t>BANKNIFTY 43100 CE 1 DEC</t>
  </si>
  <si>
    <t>215-235</t>
  </si>
  <si>
    <t>350-420</t>
  </si>
  <si>
    <t xml:space="preserve">CIPLA DEC FUT </t>
  </si>
  <si>
    <t>1101-1105</t>
  </si>
  <si>
    <t>1030-1050</t>
  </si>
  <si>
    <t>410-416</t>
  </si>
  <si>
    <t>SKSE SECURITIES LIMITED CORP CM/TM PROP A/C</t>
  </si>
  <si>
    <t>BHAVANA BHUPENDRA PATEL</t>
  </si>
  <si>
    <t>LAXMI VYANKATESH ENTERPRISES</t>
  </si>
  <si>
    <t>SATYAM PRADIP SHROFF</t>
  </si>
  <si>
    <t>RINGU</t>
  </si>
  <si>
    <t>SUNILMARKFERNANDES</t>
  </si>
  <si>
    <t>ALAN SCOTT</t>
  </si>
  <si>
    <t>ABHISHEK SINGHVI</t>
  </si>
  <si>
    <t>ANUROOP</t>
  </si>
  <si>
    <t>SANJAY POPATLAL JAIN</t>
  </si>
  <si>
    <t>SHIVAAY TRADING COMPANY</t>
  </si>
  <si>
    <t>BSELINFRA</t>
  </si>
  <si>
    <t>HIREN PARAMANANDDAS SHAH</t>
  </si>
  <si>
    <t>CONTAINE</t>
  </si>
  <si>
    <t>BONANZA PORTFOLIO LIMITED</t>
  </si>
  <si>
    <t>SUNDER SINGH HUF</t>
  </si>
  <si>
    <t>ROOPESH TALWAR</t>
  </si>
  <si>
    <t>RADHAMALANI</t>
  </si>
  <si>
    <t>SOUMYAMALANI</t>
  </si>
  <si>
    <t>EVANS</t>
  </si>
  <si>
    <t>AJEET NARAYANRAO DESAI</t>
  </si>
  <si>
    <t>TEJAS TRADEFIN LLP</t>
  </si>
  <si>
    <t>GGL</t>
  </si>
  <si>
    <t>YACOOBALI AIYUB MOHAMMED</t>
  </si>
  <si>
    <t>COMMENDAM INVESTMENTS PVT LTD</t>
  </si>
  <si>
    <t>HBEL</t>
  </si>
  <si>
    <t>GAYATRI BADHWAR</t>
  </si>
  <si>
    <t>HEMORGANIC</t>
  </si>
  <si>
    <t>HINDMOTORS</t>
  </si>
  <si>
    <t>DB (INTL) OWN TRADING</t>
  </si>
  <si>
    <t>NARENDRA KUMAR MAURYA</t>
  </si>
  <si>
    <t>SACHIN BHIMRAO PURI</t>
  </si>
  <si>
    <t>KRISHAN AVTAR</t>
  </si>
  <si>
    <t>MEHRAJ KANY</t>
  </si>
  <si>
    <t>HARSHA BANGALORE MALLIKARJUNA</t>
  </si>
  <si>
    <t>JETMALL</t>
  </si>
  <si>
    <t>RATANCHAND LODHA *</t>
  </si>
  <si>
    <t>KAKTEX</t>
  </si>
  <si>
    <t>KAPILRAJ</t>
  </si>
  <si>
    <t>THOCESS INNOVATION LAB LTD</t>
  </si>
  <si>
    <t>MAXHEIGHTS</t>
  </si>
  <si>
    <t>VANI COMMERCIALS LIMITED</t>
  </si>
  <si>
    <t>NATURAL</t>
  </si>
  <si>
    <t>JYOTI SINGH</t>
  </si>
  <si>
    <t>ATUL JAIN</t>
  </si>
  <si>
    <t>RAJEEV SUBHASHCHAND MAHESHWARI</t>
  </si>
  <si>
    <t>PROFINC</t>
  </si>
  <si>
    <t>RAJPACK</t>
  </si>
  <si>
    <t>TINA JAIN</t>
  </si>
  <si>
    <t>DEEPAK MAHAVEERCHAND JAIN (HUF)</t>
  </si>
  <si>
    <t>REGENTRP</t>
  </si>
  <si>
    <t>JMD ENTERPRISES</t>
  </si>
  <si>
    <t>SWARUPGUCHHAIT</t>
  </si>
  <si>
    <t>SADHNA</t>
  </si>
  <si>
    <t>GAURAV GUPTA</t>
  </si>
  <si>
    <t>SCBL</t>
  </si>
  <si>
    <t>JAGAT VITTHALDAS PARIKH</t>
  </si>
  <si>
    <t>AJIT DEEPCHAND JAIN</t>
  </si>
  <si>
    <t>DARSHAN MANOHARLAL KANDHARI</t>
  </si>
  <si>
    <t>SIPTL</t>
  </si>
  <si>
    <t>SSPNFIN</t>
  </si>
  <si>
    <t>KRANTI PRABHAKAR SHANBHAG</t>
  </si>
  <si>
    <t>KESHRIMAL BABULAL JAIN</t>
  </si>
  <si>
    <t>UTTAM EXPORTS PRIVATE LIMITED</t>
  </si>
  <si>
    <t>SYNTHFO</t>
  </si>
  <si>
    <t>JAYASANKAR CHANDRAVILASAM UNNIKRISHNAN</t>
  </si>
  <si>
    <t>ANOOPCHOUKSEY</t>
  </si>
  <si>
    <t>KIRAN CHANDRAKANT DARDA</t>
  </si>
  <si>
    <t>MANOJ KUMAR GARG</t>
  </si>
  <si>
    <t>HEMANT RAJANIKANT SHAH</t>
  </si>
  <si>
    <t>BNP PARIBAS ARBITRAGE</t>
  </si>
  <si>
    <t>WITS</t>
  </si>
  <si>
    <t>SHERWOOD SECURITIES PVT LTD</t>
  </si>
  <si>
    <t>AKG</t>
  </si>
  <si>
    <t>AKG Exim Limited</t>
  </si>
  <si>
    <t>ELUHIM LIMITED</t>
  </si>
  <si>
    <t>ATALREAL</t>
  </si>
  <si>
    <t>Atal Realtech Limited</t>
  </si>
  <si>
    <t>BHAVESH KIRTI MATHURIA</t>
  </si>
  <si>
    <t>OPTUME INVESTMENTS</t>
  </si>
  <si>
    <t>COMP-RE</t>
  </si>
  <si>
    <t>ANIL GURMUKH BHAGWANI-NRE</t>
  </si>
  <si>
    <t>SANJAY KUMAR SONTHALIA</t>
  </si>
  <si>
    <t>ANUSTUP TRADING  PRIVATE LIMITED</t>
  </si>
  <si>
    <t>SW CAPITAL PRIVATE LIMITED</t>
  </si>
  <si>
    <t>PINAKIN  INVESTMENT</t>
  </si>
  <si>
    <t>ADITYA JOSHI</t>
  </si>
  <si>
    <t>Hindustan Motors Limited</t>
  </si>
  <si>
    <t>DB INTERNATIONAL STOCK BROKERS LIMITED</t>
  </si>
  <si>
    <t>STOCK VERTEX VENTURES</t>
  </si>
  <si>
    <t>SPRING VENTURES</t>
  </si>
  <si>
    <t>SILVER LINE VENTURES PRIVATE LIMITED</t>
  </si>
  <si>
    <t>Indiabulls Hsg Fin Ltd</t>
  </si>
  <si>
    <t>TOWER RESEARCH CAPITAL MARKETS INDIA PRIVATE LIMITED</t>
  </si>
  <si>
    <t>IPSL</t>
  </si>
  <si>
    <t>Integrated Perso Ser Ltd</t>
  </si>
  <si>
    <t>SADASHIV KANYANA SHETTY</t>
  </si>
  <si>
    <t>PEARLPOLY</t>
  </si>
  <si>
    <t>Pearl Polymers Ltd</t>
  </si>
  <si>
    <t>AMIT KUMAR JAIN HUF</t>
  </si>
  <si>
    <t>CHETAN RASIKLAL SHAH</t>
  </si>
  <si>
    <t>SRPL</t>
  </si>
  <si>
    <t>Shree Ram Proteins Ltd.</t>
  </si>
  <si>
    <t>AMAR JAISWAL</t>
  </si>
  <si>
    <t>SUMIT</t>
  </si>
  <si>
    <t>Sumit Woods Limited</t>
  </si>
  <si>
    <t>ALGOQUANT FINTECH LIMITED  .</t>
  </si>
  <si>
    <t>VINEETA SINGH</t>
  </si>
  <si>
    <t>BIJAY PRATAP SINGH HUF</t>
  </si>
  <si>
    <t>TIMESGTY</t>
  </si>
  <si>
    <t>Times Guaranty Limited</t>
  </si>
  <si>
    <t>PANCHOLI GUNJAN</t>
  </si>
  <si>
    <t>ASG ENTERPRISES</t>
  </si>
  <si>
    <t>TREJHARA</t>
  </si>
  <si>
    <t>TREJHARA SOLUTIONS LIMITE</t>
  </si>
  <si>
    <t>UCL</t>
  </si>
  <si>
    <t>Ushanti Colour Chem Ltd</t>
  </si>
  <si>
    <t>NEW BERRY ADVISORS LTD</t>
  </si>
  <si>
    <t>VETO</t>
  </si>
  <si>
    <t>Veto Switchgear Cable Ltd</t>
  </si>
  <si>
    <t>SAIRAM INFRATRADE LLP</t>
  </si>
  <si>
    <t>SAURABH P GANDHI HUF</t>
  </si>
  <si>
    <t>BHAVESH MEHTA</t>
  </si>
  <si>
    <t>ATUL HARKISHANDAS MEHTA</t>
  </si>
  <si>
    <t>PIYUSH CHANDUBHAI VASOYA</t>
  </si>
  <si>
    <t>SANGITABEN BHARATBHAI CHOKSI</t>
  </si>
  <si>
    <t>VCL</t>
  </si>
  <si>
    <t>Vaxtex Cotfab Limited</t>
  </si>
  <si>
    <t>QMIN PHARMA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</si>
</sst>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1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1" fillId="18" borderId="21" xfId="0" applyFont="1" applyFill="1" applyBorder="1"/>
    <xf numFmtId="0" fontId="0" fillId="19" borderId="21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" fontId="31" fillId="26" borderId="21" xfId="0" applyNumberFormat="1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6" borderId="21" xfId="0" applyNumberFormat="1" applyFont="1" applyFill="1" applyBorder="1" applyAlignment="1">
      <alignment horizontal="center" vertical="center"/>
    </xf>
    <xf numFmtId="0" fontId="32" fillId="26" borderId="21" xfId="0" applyFont="1" applyFill="1" applyBorder="1"/>
    <xf numFmtId="43" fontId="31" fillId="26" borderId="21" xfId="0" applyNumberFormat="1" applyFont="1" applyFill="1" applyBorder="1" applyAlignment="1">
      <alignment horizontal="center" vertical="top"/>
    </xf>
    <xf numFmtId="0" fontId="31" fillId="26" borderId="21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top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Border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" fontId="31" fillId="22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0" fillId="24" borderId="20" xfId="0" applyFont="1" applyFill="1" applyBorder="1" applyAlignment="1"/>
    <xf numFmtId="0" fontId="39" fillId="23" borderId="20" xfId="0" applyFont="1" applyFill="1" applyBorder="1"/>
    <xf numFmtId="0" fontId="39" fillId="23" borderId="20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0" fillId="17" borderId="0" xfId="0" applyFont="1" applyFill="1" applyAlignment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44893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H17" sqref="H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44893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0" t="s">
        <v>16</v>
      </c>
      <c r="B9" s="402" t="s">
        <v>17</v>
      </c>
      <c r="C9" s="402" t="s">
        <v>18</v>
      </c>
      <c r="D9" s="402" t="s">
        <v>19</v>
      </c>
      <c r="E9" s="23" t="s">
        <v>20</v>
      </c>
      <c r="F9" s="23" t="s">
        <v>21</v>
      </c>
      <c r="G9" s="397" t="s">
        <v>22</v>
      </c>
      <c r="H9" s="398"/>
      <c r="I9" s="399"/>
      <c r="J9" s="397" t="s">
        <v>23</v>
      </c>
      <c r="K9" s="398"/>
      <c r="L9" s="399"/>
      <c r="M9" s="23"/>
      <c r="N9" s="24"/>
      <c r="O9" s="24"/>
      <c r="P9" s="24"/>
    </row>
    <row r="10" spans="1:16" ht="59.25" customHeight="1">
      <c r="A10" s="401"/>
      <c r="B10" s="403"/>
      <c r="C10" s="403"/>
      <c r="D10" s="40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18646.099999999999</v>
      </c>
      <c r="F11" s="32">
        <v>18631.816666666669</v>
      </c>
      <c r="G11" s="33">
        <v>18595.433333333338</v>
      </c>
      <c r="H11" s="33">
        <v>18544.76666666667</v>
      </c>
      <c r="I11" s="33">
        <v>18508.383333333339</v>
      </c>
      <c r="J11" s="33">
        <v>18682.483333333337</v>
      </c>
      <c r="K11" s="33">
        <v>18718.866666666669</v>
      </c>
      <c r="L11" s="33">
        <v>18769.533333333336</v>
      </c>
      <c r="M11" s="34">
        <v>18668.2</v>
      </c>
      <c r="N11" s="34">
        <v>18581.150000000001</v>
      </c>
      <c r="O11" s="35">
        <v>12486900</v>
      </c>
      <c r="P11" s="36">
        <v>2.407459803909508E-2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43291.85</v>
      </c>
      <c r="F12" s="37">
        <v>43332.65</v>
      </c>
      <c r="G12" s="38">
        <v>43099.200000000004</v>
      </c>
      <c r="H12" s="38">
        <v>42906.55</v>
      </c>
      <c r="I12" s="38">
        <v>42673.100000000006</v>
      </c>
      <c r="J12" s="38">
        <v>43525.3</v>
      </c>
      <c r="K12" s="38">
        <v>43758.75</v>
      </c>
      <c r="L12" s="38">
        <v>43951.4</v>
      </c>
      <c r="M12" s="28">
        <v>43566.1</v>
      </c>
      <c r="N12" s="28">
        <v>43140</v>
      </c>
      <c r="O12" s="39">
        <v>3086500</v>
      </c>
      <c r="P12" s="40">
        <v>-6.240981788909309E-2</v>
      </c>
    </row>
    <row r="13" spans="1:16" ht="12.75" customHeight="1">
      <c r="A13" s="28">
        <v>3</v>
      </c>
      <c r="B13" s="29" t="s">
        <v>35</v>
      </c>
      <c r="C13" s="30" t="s">
        <v>774</v>
      </c>
      <c r="D13" s="31">
        <v>44922</v>
      </c>
      <c r="E13" s="37">
        <v>19386.400000000001</v>
      </c>
      <c r="F13" s="37">
        <v>19578.066666666666</v>
      </c>
      <c r="G13" s="38">
        <v>19157.333333333332</v>
      </c>
      <c r="H13" s="38">
        <v>18928.266666666666</v>
      </c>
      <c r="I13" s="38">
        <v>18507.533333333333</v>
      </c>
      <c r="J13" s="38">
        <v>19807.133333333331</v>
      </c>
      <c r="K13" s="38">
        <v>20227.866666666669</v>
      </c>
      <c r="L13" s="38">
        <v>20456.933333333331</v>
      </c>
      <c r="M13" s="28">
        <v>19998.8</v>
      </c>
      <c r="N13" s="28">
        <v>19349</v>
      </c>
      <c r="O13" s="39">
        <v>10920</v>
      </c>
      <c r="P13" s="40">
        <v>0.22421524663677131</v>
      </c>
    </row>
    <row r="14" spans="1:16" ht="12.75" customHeight="1">
      <c r="A14" s="28">
        <v>4</v>
      </c>
      <c r="B14" s="29" t="s">
        <v>35</v>
      </c>
      <c r="C14" s="30" t="s">
        <v>800</v>
      </c>
      <c r="D14" s="31">
        <v>44922</v>
      </c>
      <c r="E14" s="37">
        <v>7554</v>
      </c>
      <c r="F14" s="37">
        <v>7554</v>
      </c>
      <c r="G14" s="38">
        <v>7554</v>
      </c>
      <c r="H14" s="38">
        <v>7554</v>
      </c>
      <c r="I14" s="38">
        <v>7554</v>
      </c>
      <c r="J14" s="38">
        <v>7554</v>
      </c>
      <c r="K14" s="38">
        <v>7554</v>
      </c>
      <c r="L14" s="38">
        <v>7554</v>
      </c>
      <c r="M14" s="28">
        <v>7554</v>
      </c>
      <c r="N14" s="28">
        <v>7554</v>
      </c>
      <c r="O14" s="39">
        <v>150</v>
      </c>
      <c r="P14" s="40">
        <v>1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669.45</v>
      </c>
      <c r="F15" s="37">
        <v>667.05000000000007</v>
      </c>
      <c r="G15" s="38">
        <v>663.40000000000009</v>
      </c>
      <c r="H15" s="38">
        <v>657.35</v>
      </c>
      <c r="I15" s="38">
        <v>653.70000000000005</v>
      </c>
      <c r="J15" s="38">
        <v>673.10000000000014</v>
      </c>
      <c r="K15" s="38">
        <v>676.75</v>
      </c>
      <c r="L15" s="38">
        <v>682.80000000000018</v>
      </c>
      <c r="M15" s="28">
        <v>670.7</v>
      </c>
      <c r="N15" s="28">
        <v>661</v>
      </c>
      <c r="O15" s="39">
        <v>2692800</v>
      </c>
      <c r="P15" s="40">
        <v>-4.0867651681861048E-3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44924</v>
      </c>
      <c r="E16" s="37">
        <v>3104</v>
      </c>
      <c r="F16" s="37">
        <v>3126.0499999999997</v>
      </c>
      <c r="G16" s="38">
        <v>3074.1499999999996</v>
      </c>
      <c r="H16" s="38">
        <v>3044.2999999999997</v>
      </c>
      <c r="I16" s="38">
        <v>2992.3999999999996</v>
      </c>
      <c r="J16" s="38">
        <v>3155.8999999999996</v>
      </c>
      <c r="K16" s="38">
        <v>3207.8</v>
      </c>
      <c r="L16" s="38">
        <v>3237.6499999999996</v>
      </c>
      <c r="M16" s="28">
        <v>3177.95</v>
      </c>
      <c r="N16" s="28">
        <v>3096.2</v>
      </c>
      <c r="O16" s="39">
        <v>1517250</v>
      </c>
      <c r="P16" s="40">
        <v>4.2783505154639176E-2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44924</v>
      </c>
      <c r="E17" s="37">
        <v>20394.650000000001</v>
      </c>
      <c r="F17" s="37">
        <v>20298.666666666668</v>
      </c>
      <c r="G17" s="38">
        <v>20149.433333333334</v>
      </c>
      <c r="H17" s="38">
        <v>19904.216666666667</v>
      </c>
      <c r="I17" s="38">
        <v>19754.983333333334</v>
      </c>
      <c r="J17" s="38">
        <v>20543.883333333335</v>
      </c>
      <c r="K17" s="38">
        <v>20693.116666666665</v>
      </c>
      <c r="L17" s="38">
        <v>20938.333333333336</v>
      </c>
      <c r="M17" s="28">
        <v>20447.900000000001</v>
      </c>
      <c r="N17" s="28">
        <v>20053.45</v>
      </c>
      <c r="O17" s="39">
        <v>42480</v>
      </c>
      <c r="P17" s="40">
        <v>2.9069767441860465E-2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44924</v>
      </c>
      <c r="E18" s="37">
        <v>136.69999999999999</v>
      </c>
      <c r="F18" s="37">
        <v>134.81666666666666</v>
      </c>
      <c r="G18" s="38">
        <v>132.18333333333334</v>
      </c>
      <c r="H18" s="38">
        <v>127.66666666666669</v>
      </c>
      <c r="I18" s="38">
        <v>125.03333333333336</v>
      </c>
      <c r="J18" s="38">
        <v>139.33333333333331</v>
      </c>
      <c r="K18" s="38">
        <v>141.96666666666664</v>
      </c>
      <c r="L18" s="38">
        <v>146.48333333333329</v>
      </c>
      <c r="M18" s="28">
        <v>137.44999999999999</v>
      </c>
      <c r="N18" s="28">
        <v>130.30000000000001</v>
      </c>
      <c r="O18" s="39">
        <v>28852200</v>
      </c>
      <c r="P18" s="40">
        <v>0.12413212707763517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313.2</v>
      </c>
      <c r="F19" s="37">
        <v>312.5</v>
      </c>
      <c r="G19" s="38">
        <v>310.5</v>
      </c>
      <c r="H19" s="38">
        <v>307.8</v>
      </c>
      <c r="I19" s="38">
        <v>305.8</v>
      </c>
      <c r="J19" s="38">
        <v>315.2</v>
      </c>
      <c r="K19" s="38">
        <v>317.2</v>
      </c>
      <c r="L19" s="38">
        <v>319.89999999999998</v>
      </c>
      <c r="M19" s="28">
        <v>314.5</v>
      </c>
      <c r="N19" s="28">
        <v>309.8</v>
      </c>
      <c r="O19" s="39">
        <v>12503400</v>
      </c>
      <c r="P19" s="40">
        <v>-1.3942997744515071E-2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2530.3000000000002</v>
      </c>
      <c r="F20" s="37">
        <v>2514.5666666666671</v>
      </c>
      <c r="G20" s="38">
        <v>2491.1333333333341</v>
      </c>
      <c r="H20" s="38">
        <v>2451.9666666666672</v>
      </c>
      <c r="I20" s="38">
        <v>2428.5333333333342</v>
      </c>
      <c r="J20" s="38">
        <v>2553.733333333334</v>
      </c>
      <c r="K20" s="38">
        <v>2577.1666666666674</v>
      </c>
      <c r="L20" s="38">
        <v>2616.3333333333339</v>
      </c>
      <c r="M20" s="28">
        <v>2538</v>
      </c>
      <c r="N20" s="28">
        <v>2475.4</v>
      </c>
      <c r="O20" s="39">
        <v>3523000</v>
      </c>
      <c r="P20" s="40">
        <v>3.6938925680647536E-2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3931.2</v>
      </c>
      <c r="F21" s="37">
        <v>3928.0666666666671</v>
      </c>
      <c r="G21" s="38">
        <v>3876.1333333333341</v>
      </c>
      <c r="H21" s="38">
        <v>3821.0666666666671</v>
      </c>
      <c r="I21" s="38">
        <v>3769.1333333333341</v>
      </c>
      <c r="J21" s="38">
        <v>3983.1333333333341</v>
      </c>
      <c r="K21" s="38">
        <v>4035.0666666666675</v>
      </c>
      <c r="L21" s="38">
        <v>4090.1333333333341</v>
      </c>
      <c r="M21" s="28">
        <v>3980</v>
      </c>
      <c r="N21" s="28">
        <v>3873</v>
      </c>
      <c r="O21" s="39">
        <v>12907750</v>
      </c>
      <c r="P21" s="40">
        <v>1.4520946317692369E-2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888.3</v>
      </c>
      <c r="F22" s="37">
        <v>885.68333333333328</v>
      </c>
      <c r="G22" s="38">
        <v>881.21666666666658</v>
      </c>
      <c r="H22" s="38">
        <v>874.13333333333333</v>
      </c>
      <c r="I22" s="38">
        <v>869.66666666666663</v>
      </c>
      <c r="J22" s="38">
        <v>892.76666666666654</v>
      </c>
      <c r="K22" s="38">
        <v>897.23333333333323</v>
      </c>
      <c r="L22" s="38">
        <v>904.31666666666649</v>
      </c>
      <c r="M22" s="28">
        <v>890.15</v>
      </c>
      <c r="N22" s="28">
        <v>878.6</v>
      </c>
      <c r="O22" s="39">
        <v>67533750</v>
      </c>
      <c r="P22" s="40">
        <v>4.9291321007402999E-3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3067.55</v>
      </c>
      <c r="F23" s="37">
        <v>3067.1166666666668</v>
      </c>
      <c r="G23" s="38">
        <v>3051.0833333333335</v>
      </c>
      <c r="H23" s="38">
        <v>3034.6166666666668</v>
      </c>
      <c r="I23" s="38">
        <v>3018.5833333333335</v>
      </c>
      <c r="J23" s="38">
        <v>3083.5833333333335</v>
      </c>
      <c r="K23" s="38">
        <v>3099.6166666666663</v>
      </c>
      <c r="L23" s="38">
        <v>3116.0833333333335</v>
      </c>
      <c r="M23" s="28">
        <v>3083.15</v>
      </c>
      <c r="N23" s="28">
        <v>3050.65</v>
      </c>
      <c r="O23" s="39">
        <v>230600</v>
      </c>
      <c r="P23" s="40">
        <v>1.0517090271691499E-2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653.20000000000005</v>
      </c>
      <c r="F24" s="37">
        <v>651.26666666666677</v>
      </c>
      <c r="G24" s="38">
        <v>648.03333333333353</v>
      </c>
      <c r="H24" s="38">
        <v>642.86666666666679</v>
      </c>
      <c r="I24" s="38">
        <v>639.63333333333355</v>
      </c>
      <c r="J24" s="38">
        <v>656.43333333333351</v>
      </c>
      <c r="K24" s="38">
        <v>659.66666666666686</v>
      </c>
      <c r="L24" s="38">
        <v>664.83333333333348</v>
      </c>
      <c r="M24" s="28">
        <v>654.5</v>
      </c>
      <c r="N24" s="28">
        <v>646.1</v>
      </c>
      <c r="O24" s="39">
        <v>5780000</v>
      </c>
      <c r="P24" s="40">
        <v>2.1742973307406752E-2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570.35</v>
      </c>
      <c r="F25" s="37">
        <v>568.5</v>
      </c>
      <c r="G25" s="38">
        <v>564.1</v>
      </c>
      <c r="H25" s="38">
        <v>557.85</v>
      </c>
      <c r="I25" s="38">
        <v>553.45000000000005</v>
      </c>
      <c r="J25" s="38">
        <v>574.75</v>
      </c>
      <c r="K25" s="38">
        <v>579.15000000000009</v>
      </c>
      <c r="L25" s="38">
        <v>585.4</v>
      </c>
      <c r="M25" s="28">
        <v>572.9</v>
      </c>
      <c r="N25" s="28">
        <v>562.25</v>
      </c>
      <c r="O25" s="39">
        <v>75753000</v>
      </c>
      <c r="P25" s="40">
        <v>-1.0681224780441491E-3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44924</v>
      </c>
      <c r="E26" s="37">
        <v>4823.1499999999996</v>
      </c>
      <c r="F26" s="37">
        <v>4841.583333333333</v>
      </c>
      <c r="G26" s="38">
        <v>4768.8666666666659</v>
      </c>
      <c r="H26" s="38">
        <v>4714.583333333333</v>
      </c>
      <c r="I26" s="38">
        <v>4641.8666666666659</v>
      </c>
      <c r="J26" s="38">
        <v>4895.8666666666659</v>
      </c>
      <c r="K26" s="38">
        <v>4968.583333333333</v>
      </c>
      <c r="L26" s="38">
        <v>5022.8666666666659</v>
      </c>
      <c r="M26" s="28">
        <v>4914.3</v>
      </c>
      <c r="N26" s="28">
        <v>4787.3</v>
      </c>
      <c r="O26" s="39">
        <v>1406375</v>
      </c>
      <c r="P26" s="40">
        <v>-0.16954532034248598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296.10000000000002</v>
      </c>
      <c r="F27" s="37">
        <v>292.76666666666665</v>
      </c>
      <c r="G27" s="38">
        <v>288.33333333333331</v>
      </c>
      <c r="H27" s="38">
        <v>280.56666666666666</v>
      </c>
      <c r="I27" s="38">
        <v>276.13333333333333</v>
      </c>
      <c r="J27" s="38">
        <v>300.5333333333333</v>
      </c>
      <c r="K27" s="38">
        <v>304.9666666666667</v>
      </c>
      <c r="L27" s="38">
        <v>312.73333333333329</v>
      </c>
      <c r="M27" s="28">
        <v>297.2</v>
      </c>
      <c r="N27" s="28">
        <v>285</v>
      </c>
      <c r="O27" s="39">
        <v>14854000</v>
      </c>
      <c r="P27" s="40">
        <v>6.955645161290322E-2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149.94999999999999</v>
      </c>
      <c r="F28" s="37">
        <v>149.13333333333335</v>
      </c>
      <c r="G28" s="38">
        <v>147.3666666666667</v>
      </c>
      <c r="H28" s="38">
        <v>144.78333333333336</v>
      </c>
      <c r="I28" s="38">
        <v>143.01666666666671</v>
      </c>
      <c r="J28" s="38">
        <v>151.7166666666667</v>
      </c>
      <c r="K28" s="38">
        <v>153.48333333333335</v>
      </c>
      <c r="L28" s="38">
        <v>156.06666666666669</v>
      </c>
      <c r="M28" s="28">
        <v>150.9</v>
      </c>
      <c r="N28" s="28">
        <v>146.55000000000001</v>
      </c>
      <c r="O28" s="39">
        <v>69090000</v>
      </c>
      <c r="P28" s="40">
        <v>-8.7517934002869432E-3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44924</v>
      </c>
      <c r="E29" s="37">
        <v>3129.55</v>
      </c>
      <c r="F29" s="37">
        <v>3122.85</v>
      </c>
      <c r="G29" s="38">
        <v>3103.7</v>
      </c>
      <c r="H29" s="38">
        <v>3077.85</v>
      </c>
      <c r="I29" s="38">
        <v>3058.7</v>
      </c>
      <c r="J29" s="38">
        <v>3148.7</v>
      </c>
      <c r="K29" s="38">
        <v>3167.8500000000004</v>
      </c>
      <c r="L29" s="38">
        <v>3193.7</v>
      </c>
      <c r="M29" s="28">
        <v>3142</v>
      </c>
      <c r="N29" s="28">
        <v>3097</v>
      </c>
      <c r="O29" s="39">
        <v>6131000</v>
      </c>
      <c r="P29" s="40">
        <v>6.534016285789335E-3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44924</v>
      </c>
      <c r="E30" s="37">
        <v>1913.1</v>
      </c>
      <c r="F30" s="37">
        <v>1908.9833333333333</v>
      </c>
      <c r="G30" s="38">
        <v>1898.1666666666667</v>
      </c>
      <c r="H30" s="38">
        <v>1883.2333333333333</v>
      </c>
      <c r="I30" s="38">
        <v>1872.4166666666667</v>
      </c>
      <c r="J30" s="38">
        <v>1923.9166666666667</v>
      </c>
      <c r="K30" s="38">
        <v>1934.7333333333333</v>
      </c>
      <c r="L30" s="38">
        <v>1949.6666666666667</v>
      </c>
      <c r="M30" s="28">
        <v>1919.8</v>
      </c>
      <c r="N30" s="28">
        <v>1894.05</v>
      </c>
      <c r="O30" s="39">
        <v>1170125</v>
      </c>
      <c r="P30" s="40">
        <v>1.6478342749529191E-3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44924</v>
      </c>
      <c r="E31" s="37">
        <v>8254.2999999999993</v>
      </c>
      <c r="F31" s="37">
        <v>8203.5833333333321</v>
      </c>
      <c r="G31" s="38">
        <v>8136.2666666666646</v>
      </c>
      <c r="H31" s="38">
        <v>8018.2333333333327</v>
      </c>
      <c r="I31" s="38">
        <v>7950.9166666666652</v>
      </c>
      <c r="J31" s="38">
        <v>8321.616666666665</v>
      </c>
      <c r="K31" s="38">
        <v>8388.9333333333307</v>
      </c>
      <c r="L31" s="38">
        <v>8506.9666666666635</v>
      </c>
      <c r="M31" s="28">
        <v>8270.9</v>
      </c>
      <c r="N31" s="28">
        <v>8085.55</v>
      </c>
      <c r="O31" s="39">
        <v>128400</v>
      </c>
      <c r="P31" s="40">
        <v>-1.3824884792626729E-2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635.35</v>
      </c>
      <c r="F32" s="37">
        <v>632.43333333333328</v>
      </c>
      <c r="G32" s="38">
        <v>627.36666666666656</v>
      </c>
      <c r="H32" s="38">
        <v>619.38333333333333</v>
      </c>
      <c r="I32" s="38">
        <v>614.31666666666661</v>
      </c>
      <c r="J32" s="38">
        <v>640.41666666666652</v>
      </c>
      <c r="K32" s="38">
        <v>645.48333333333335</v>
      </c>
      <c r="L32" s="38">
        <v>653.46666666666647</v>
      </c>
      <c r="M32" s="28">
        <v>637.5</v>
      </c>
      <c r="N32" s="28">
        <v>624.45000000000005</v>
      </c>
      <c r="O32" s="39">
        <v>7476000</v>
      </c>
      <c r="P32" s="40">
        <v>1.2053033346725592E-3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468.7</v>
      </c>
      <c r="F33" s="37">
        <v>465.83333333333331</v>
      </c>
      <c r="G33" s="38">
        <v>461.76666666666665</v>
      </c>
      <c r="H33" s="38">
        <v>454.83333333333331</v>
      </c>
      <c r="I33" s="38">
        <v>450.76666666666665</v>
      </c>
      <c r="J33" s="38">
        <v>472.76666666666665</v>
      </c>
      <c r="K33" s="38">
        <v>476.83333333333337</v>
      </c>
      <c r="L33" s="38">
        <v>483.76666666666665</v>
      </c>
      <c r="M33" s="28">
        <v>469.9</v>
      </c>
      <c r="N33" s="28">
        <v>458.9</v>
      </c>
      <c r="O33" s="39">
        <v>13670000</v>
      </c>
      <c r="P33" s="40">
        <v>4.7776552737963983E-3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893.95</v>
      </c>
      <c r="F34" s="37">
        <v>893.19999999999993</v>
      </c>
      <c r="G34" s="38">
        <v>886.89999999999986</v>
      </c>
      <c r="H34" s="38">
        <v>879.84999999999991</v>
      </c>
      <c r="I34" s="38">
        <v>873.54999999999984</v>
      </c>
      <c r="J34" s="38">
        <v>900.24999999999989</v>
      </c>
      <c r="K34" s="38">
        <v>906.54999999999984</v>
      </c>
      <c r="L34" s="38">
        <v>913.59999999999991</v>
      </c>
      <c r="M34" s="28">
        <v>899.5</v>
      </c>
      <c r="N34" s="28">
        <v>886.15</v>
      </c>
      <c r="O34" s="39">
        <v>47112000</v>
      </c>
      <c r="P34" s="40">
        <v>-2.0752269779507133E-2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3671.85</v>
      </c>
      <c r="F35" s="37">
        <v>3664.5833333333335</v>
      </c>
      <c r="G35" s="38">
        <v>3643.2666666666669</v>
      </c>
      <c r="H35" s="38">
        <v>3614.6833333333334</v>
      </c>
      <c r="I35" s="38">
        <v>3593.3666666666668</v>
      </c>
      <c r="J35" s="38">
        <v>3693.166666666667</v>
      </c>
      <c r="K35" s="38">
        <v>3714.4833333333336</v>
      </c>
      <c r="L35" s="38">
        <v>3743.0666666666671</v>
      </c>
      <c r="M35" s="28">
        <v>3685.9</v>
      </c>
      <c r="N35" s="28">
        <v>3636</v>
      </c>
      <c r="O35" s="39">
        <v>1265500</v>
      </c>
      <c r="P35" s="40">
        <v>6.3668837991174621E-2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1649.8</v>
      </c>
      <c r="F36" s="37">
        <v>1650.3999999999999</v>
      </c>
      <c r="G36" s="38">
        <v>1638.4499999999998</v>
      </c>
      <c r="H36" s="38">
        <v>1627.1</v>
      </c>
      <c r="I36" s="38">
        <v>1615.1499999999999</v>
      </c>
      <c r="J36" s="38">
        <v>1661.7499999999998</v>
      </c>
      <c r="K36" s="38">
        <v>1673.7</v>
      </c>
      <c r="L36" s="38">
        <v>1685.0499999999997</v>
      </c>
      <c r="M36" s="28">
        <v>1662.35</v>
      </c>
      <c r="N36" s="28">
        <v>1639.05</v>
      </c>
      <c r="O36" s="39">
        <v>6636500</v>
      </c>
      <c r="P36" s="40">
        <v>4.511811023622047E-2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6808.95</v>
      </c>
      <c r="F37" s="37">
        <v>6794.916666666667</v>
      </c>
      <c r="G37" s="38">
        <v>6751.1333333333341</v>
      </c>
      <c r="H37" s="38">
        <v>6693.3166666666675</v>
      </c>
      <c r="I37" s="38">
        <v>6649.5333333333347</v>
      </c>
      <c r="J37" s="38">
        <v>6852.7333333333336</v>
      </c>
      <c r="K37" s="38">
        <v>6896.5166666666664</v>
      </c>
      <c r="L37" s="38">
        <v>6954.333333333333</v>
      </c>
      <c r="M37" s="28">
        <v>6838.7</v>
      </c>
      <c r="N37" s="28">
        <v>6737.1</v>
      </c>
      <c r="O37" s="39">
        <v>5061250</v>
      </c>
      <c r="P37" s="40">
        <v>3.1828954409928389E-2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2044.85</v>
      </c>
      <c r="F38" s="37">
        <v>2026.8499999999997</v>
      </c>
      <c r="G38" s="38">
        <v>2000.7499999999995</v>
      </c>
      <c r="H38" s="38">
        <v>1956.6499999999999</v>
      </c>
      <c r="I38" s="38">
        <v>1930.5499999999997</v>
      </c>
      <c r="J38" s="38">
        <v>2070.9499999999994</v>
      </c>
      <c r="K38" s="38">
        <v>2097.0499999999993</v>
      </c>
      <c r="L38" s="38">
        <v>2141.1499999999992</v>
      </c>
      <c r="M38" s="28">
        <v>2052.9499999999998</v>
      </c>
      <c r="N38" s="28">
        <v>1982.75</v>
      </c>
      <c r="O38" s="39">
        <v>2072700</v>
      </c>
      <c r="P38" s="40">
        <v>1.9929140832595216E-2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44924</v>
      </c>
      <c r="E39" s="37">
        <v>379.65</v>
      </c>
      <c r="F39" s="37">
        <v>375.01666666666665</v>
      </c>
      <c r="G39" s="38">
        <v>368.18333333333328</v>
      </c>
      <c r="H39" s="38">
        <v>356.71666666666664</v>
      </c>
      <c r="I39" s="38">
        <v>349.88333333333327</v>
      </c>
      <c r="J39" s="38">
        <v>386.48333333333329</v>
      </c>
      <c r="K39" s="38">
        <v>393.31666666666666</v>
      </c>
      <c r="L39" s="38">
        <v>404.7833333333333</v>
      </c>
      <c r="M39" s="28">
        <v>381.85</v>
      </c>
      <c r="N39" s="28">
        <v>363.55</v>
      </c>
      <c r="O39" s="39">
        <v>8008000</v>
      </c>
      <c r="P39" s="40">
        <v>7.3573573573573567E-2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221.45</v>
      </c>
      <c r="F40" s="37">
        <v>219.43333333333331</v>
      </c>
      <c r="G40" s="38">
        <v>216.26666666666662</v>
      </c>
      <c r="H40" s="38">
        <v>211.08333333333331</v>
      </c>
      <c r="I40" s="38">
        <v>207.91666666666663</v>
      </c>
      <c r="J40" s="38">
        <v>224.61666666666662</v>
      </c>
      <c r="K40" s="38">
        <v>227.7833333333333</v>
      </c>
      <c r="L40" s="38">
        <v>232.96666666666661</v>
      </c>
      <c r="M40" s="28">
        <v>222.6</v>
      </c>
      <c r="N40" s="28">
        <v>214.25</v>
      </c>
      <c r="O40" s="39">
        <v>58937400</v>
      </c>
      <c r="P40" s="40">
        <v>2.9621710009119211E-2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169.55</v>
      </c>
      <c r="F41" s="37">
        <v>170.53333333333333</v>
      </c>
      <c r="G41" s="38">
        <v>167.11666666666667</v>
      </c>
      <c r="H41" s="38">
        <v>164.68333333333334</v>
      </c>
      <c r="I41" s="38">
        <v>161.26666666666668</v>
      </c>
      <c r="J41" s="38">
        <v>172.96666666666667</v>
      </c>
      <c r="K41" s="38">
        <v>176.38333333333335</v>
      </c>
      <c r="L41" s="38">
        <v>178.81666666666666</v>
      </c>
      <c r="M41" s="28">
        <v>173.95</v>
      </c>
      <c r="N41" s="28">
        <v>168.1</v>
      </c>
      <c r="O41" s="39">
        <v>85708350</v>
      </c>
      <c r="P41" s="40">
        <v>1.2298763214261038E-2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1724.95</v>
      </c>
      <c r="F42" s="37">
        <v>1717.0166666666667</v>
      </c>
      <c r="G42" s="38">
        <v>1705.1333333333332</v>
      </c>
      <c r="H42" s="38">
        <v>1685.3166666666666</v>
      </c>
      <c r="I42" s="38">
        <v>1673.4333333333332</v>
      </c>
      <c r="J42" s="38">
        <v>1736.8333333333333</v>
      </c>
      <c r="K42" s="38">
        <v>1748.7166666666669</v>
      </c>
      <c r="L42" s="38">
        <v>1768.5333333333333</v>
      </c>
      <c r="M42" s="28">
        <v>1728.9</v>
      </c>
      <c r="N42" s="28">
        <v>1697.2</v>
      </c>
      <c r="O42" s="39">
        <v>2047925</v>
      </c>
      <c r="P42" s="40">
        <v>-9.575741454980715E-3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108.3</v>
      </c>
      <c r="F43" s="37">
        <v>108.34999999999998</v>
      </c>
      <c r="G43" s="38">
        <v>107.59999999999997</v>
      </c>
      <c r="H43" s="38">
        <v>106.89999999999999</v>
      </c>
      <c r="I43" s="38">
        <v>106.14999999999998</v>
      </c>
      <c r="J43" s="38">
        <v>109.04999999999995</v>
      </c>
      <c r="K43" s="38">
        <v>109.79999999999998</v>
      </c>
      <c r="L43" s="38">
        <v>110.49999999999994</v>
      </c>
      <c r="M43" s="28">
        <v>109.1</v>
      </c>
      <c r="N43" s="28">
        <v>107.65</v>
      </c>
      <c r="O43" s="39">
        <v>88515300</v>
      </c>
      <c r="P43" s="40">
        <v>7.6568684705729676E-3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621.85</v>
      </c>
      <c r="F44" s="37">
        <v>619.43333333333328</v>
      </c>
      <c r="G44" s="38">
        <v>615.86666666666656</v>
      </c>
      <c r="H44" s="38">
        <v>609.88333333333333</v>
      </c>
      <c r="I44" s="38">
        <v>606.31666666666661</v>
      </c>
      <c r="J44" s="38">
        <v>625.41666666666652</v>
      </c>
      <c r="K44" s="38">
        <v>628.98333333333335</v>
      </c>
      <c r="L44" s="38">
        <v>634.96666666666647</v>
      </c>
      <c r="M44" s="28">
        <v>623</v>
      </c>
      <c r="N44" s="28">
        <v>613.45000000000005</v>
      </c>
      <c r="O44" s="39">
        <v>5649600</v>
      </c>
      <c r="P44" s="40">
        <v>-5.6147144240077445E-3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855.25</v>
      </c>
      <c r="F45" s="37">
        <v>852.9</v>
      </c>
      <c r="G45" s="38">
        <v>847.44999999999993</v>
      </c>
      <c r="H45" s="38">
        <v>839.65</v>
      </c>
      <c r="I45" s="38">
        <v>834.19999999999993</v>
      </c>
      <c r="J45" s="38">
        <v>860.69999999999993</v>
      </c>
      <c r="K45" s="38">
        <v>866.15</v>
      </c>
      <c r="L45" s="38">
        <v>873.94999999999993</v>
      </c>
      <c r="M45" s="28">
        <v>858.35</v>
      </c>
      <c r="N45" s="28">
        <v>845.1</v>
      </c>
      <c r="O45" s="39">
        <v>7477000</v>
      </c>
      <c r="P45" s="40">
        <v>-1.0193275086047128E-2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854.3</v>
      </c>
      <c r="F46" s="37">
        <v>853.91666666666663</v>
      </c>
      <c r="G46" s="38">
        <v>848.0333333333333</v>
      </c>
      <c r="H46" s="38">
        <v>841.76666666666665</v>
      </c>
      <c r="I46" s="38">
        <v>835.88333333333333</v>
      </c>
      <c r="J46" s="38">
        <v>860.18333333333328</v>
      </c>
      <c r="K46" s="38">
        <v>866.06666666666672</v>
      </c>
      <c r="L46" s="38">
        <v>872.33333333333326</v>
      </c>
      <c r="M46" s="28">
        <v>859.8</v>
      </c>
      <c r="N46" s="28">
        <v>847.65</v>
      </c>
      <c r="O46" s="39">
        <v>37930650</v>
      </c>
      <c r="P46" s="40">
        <v>3.4178583096680154E-3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82.75</v>
      </c>
      <c r="F47" s="37">
        <v>80.566666666666677</v>
      </c>
      <c r="G47" s="38">
        <v>78.083333333333357</v>
      </c>
      <c r="H47" s="38">
        <v>73.416666666666686</v>
      </c>
      <c r="I47" s="38">
        <v>70.933333333333366</v>
      </c>
      <c r="J47" s="38">
        <v>85.233333333333348</v>
      </c>
      <c r="K47" s="38">
        <v>87.716666666666669</v>
      </c>
      <c r="L47" s="38">
        <v>92.38333333333334</v>
      </c>
      <c r="M47" s="28">
        <v>83.05</v>
      </c>
      <c r="N47" s="28">
        <v>75.900000000000006</v>
      </c>
      <c r="O47" s="39">
        <v>130515000</v>
      </c>
      <c r="P47" s="40">
        <v>0.27920139960893281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284.14999999999998</v>
      </c>
      <c r="F48" s="37">
        <v>282.06666666666666</v>
      </c>
      <c r="G48" s="38">
        <v>279.33333333333331</v>
      </c>
      <c r="H48" s="38">
        <v>274.51666666666665</v>
      </c>
      <c r="I48" s="38">
        <v>271.7833333333333</v>
      </c>
      <c r="J48" s="38">
        <v>286.88333333333333</v>
      </c>
      <c r="K48" s="38">
        <v>289.61666666666667</v>
      </c>
      <c r="L48" s="38">
        <v>294.43333333333334</v>
      </c>
      <c r="M48" s="28">
        <v>284.8</v>
      </c>
      <c r="N48" s="28">
        <v>277.25</v>
      </c>
      <c r="O48" s="39">
        <v>20470000</v>
      </c>
      <c r="P48" s="40">
        <v>-3.6379385015158076E-2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17069.349999999999</v>
      </c>
      <c r="F49" s="37">
        <v>16973.733333333334</v>
      </c>
      <c r="G49" s="38">
        <v>16847.416666666668</v>
      </c>
      <c r="H49" s="38">
        <v>16625.483333333334</v>
      </c>
      <c r="I49" s="38">
        <v>16499.166666666668</v>
      </c>
      <c r="J49" s="38">
        <v>17195.666666666668</v>
      </c>
      <c r="K49" s="38">
        <v>17321.983333333334</v>
      </c>
      <c r="L49" s="38">
        <v>17543.916666666668</v>
      </c>
      <c r="M49" s="28">
        <v>17100.05</v>
      </c>
      <c r="N49" s="28">
        <v>16751.8</v>
      </c>
      <c r="O49" s="39">
        <v>143900</v>
      </c>
      <c r="P49" s="40">
        <v>2.6390870185449358E-2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327.2</v>
      </c>
      <c r="F50" s="37">
        <v>325.33333333333331</v>
      </c>
      <c r="G50" s="38">
        <v>321.01666666666665</v>
      </c>
      <c r="H50" s="38">
        <v>314.83333333333331</v>
      </c>
      <c r="I50" s="38">
        <v>310.51666666666665</v>
      </c>
      <c r="J50" s="38">
        <v>331.51666666666665</v>
      </c>
      <c r="K50" s="38">
        <v>335.83333333333337</v>
      </c>
      <c r="L50" s="38">
        <v>342.01666666666665</v>
      </c>
      <c r="M50" s="28">
        <v>329.65</v>
      </c>
      <c r="N50" s="28">
        <v>319.14999999999998</v>
      </c>
      <c r="O50" s="39">
        <v>19783800</v>
      </c>
      <c r="P50" s="40">
        <v>-7.4054005237966227E-3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4214.8999999999996</v>
      </c>
      <c r="F51" s="37">
        <v>4212.55</v>
      </c>
      <c r="G51" s="38">
        <v>4191.3500000000004</v>
      </c>
      <c r="H51" s="38">
        <v>4167.8</v>
      </c>
      <c r="I51" s="38">
        <v>4146.6000000000004</v>
      </c>
      <c r="J51" s="38">
        <v>4236.1000000000004</v>
      </c>
      <c r="K51" s="38">
        <v>4257.2999999999993</v>
      </c>
      <c r="L51" s="38">
        <v>4280.8500000000004</v>
      </c>
      <c r="M51" s="28">
        <v>4233.75</v>
      </c>
      <c r="N51" s="28">
        <v>4189</v>
      </c>
      <c r="O51" s="39">
        <v>1481400</v>
      </c>
      <c r="P51" s="40">
        <v>-7.9024912938655233E-3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44924</v>
      </c>
      <c r="E52" s="37">
        <v>296</v>
      </c>
      <c r="F52" s="37">
        <v>295.7</v>
      </c>
      <c r="G52" s="38">
        <v>293.14999999999998</v>
      </c>
      <c r="H52" s="38">
        <v>290.3</v>
      </c>
      <c r="I52" s="38">
        <v>287.75</v>
      </c>
      <c r="J52" s="38">
        <v>298.54999999999995</v>
      </c>
      <c r="K52" s="38">
        <v>301.10000000000002</v>
      </c>
      <c r="L52" s="38">
        <v>303.94999999999993</v>
      </c>
      <c r="M52" s="28">
        <v>298.25</v>
      </c>
      <c r="N52" s="28">
        <v>292.85000000000002</v>
      </c>
      <c r="O52" s="39">
        <v>9939200</v>
      </c>
      <c r="P52" s="40">
        <v>-9.0133205711095156E-3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329.9</v>
      </c>
      <c r="F53" s="37">
        <v>331.45</v>
      </c>
      <c r="G53" s="38">
        <v>325.89999999999998</v>
      </c>
      <c r="H53" s="38">
        <v>321.89999999999998</v>
      </c>
      <c r="I53" s="38">
        <v>316.34999999999997</v>
      </c>
      <c r="J53" s="38">
        <v>335.45</v>
      </c>
      <c r="K53" s="38">
        <v>341.00000000000006</v>
      </c>
      <c r="L53" s="38">
        <v>345</v>
      </c>
      <c r="M53" s="28">
        <v>337</v>
      </c>
      <c r="N53" s="28">
        <v>327.45</v>
      </c>
      <c r="O53" s="39">
        <v>37432800</v>
      </c>
      <c r="P53" s="40">
        <v>1.444669170759896E-3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44924</v>
      </c>
      <c r="E54" s="37">
        <v>549.35</v>
      </c>
      <c r="F54" s="37">
        <v>542.83333333333337</v>
      </c>
      <c r="G54" s="38">
        <v>533.26666666666677</v>
      </c>
      <c r="H54" s="38">
        <v>517.18333333333339</v>
      </c>
      <c r="I54" s="38">
        <v>507.61666666666679</v>
      </c>
      <c r="J54" s="38">
        <v>558.91666666666674</v>
      </c>
      <c r="K54" s="38">
        <v>568.48333333333335</v>
      </c>
      <c r="L54" s="38">
        <v>584.56666666666672</v>
      </c>
      <c r="M54" s="28">
        <v>552.4</v>
      </c>
      <c r="N54" s="28">
        <v>526.75</v>
      </c>
      <c r="O54" s="39">
        <v>4148625</v>
      </c>
      <c r="P54" s="40">
        <v>0.11009653013305505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44924</v>
      </c>
      <c r="E55" s="37">
        <v>305.8</v>
      </c>
      <c r="F55" s="37">
        <v>304.15000000000003</v>
      </c>
      <c r="G55" s="38">
        <v>301.40000000000009</v>
      </c>
      <c r="H55" s="38">
        <v>297.00000000000006</v>
      </c>
      <c r="I55" s="38">
        <v>294.25000000000011</v>
      </c>
      <c r="J55" s="38">
        <v>308.55000000000007</v>
      </c>
      <c r="K55" s="38">
        <v>311.29999999999995</v>
      </c>
      <c r="L55" s="38">
        <v>315.70000000000005</v>
      </c>
      <c r="M55" s="28">
        <v>306.89999999999998</v>
      </c>
      <c r="N55" s="28">
        <v>299.75</v>
      </c>
      <c r="O55" s="39">
        <v>7672500</v>
      </c>
      <c r="P55" s="40">
        <v>-1.1594202898550725E-2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727.8</v>
      </c>
      <c r="F56" s="37">
        <v>729.26666666666677</v>
      </c>
      <c r="G56" s="38">
        <v>723.53333333333353</v>
      </c>
      <c r="H56" s="38">
        <v>719.26666666666677</v>
      </c>
      <c r="I56" s="38">
        <v>713.53333333333353</v>
      </c>
      <c r="J56" s="38">
        <v>733.53333333333353</v>
      </c>
      <c r="K56" s="38">
        <v>739.26666666666688</v>
      </c>
      <c r="L56" s="38">
        <v>743.53333333333353</v>
      </c>
      <c r="M56" s="28">
        <v>735</v>
      </c>
      <c r="N56" s="28">
        <v>725</v>
      </c>
      <c r="O56" s="39">
        <v>7083750</v>
      </c>
      <c r="P56" s="40">
        <v>1.088119871566179E-2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1113</v>
      </c>
      <c r="F57" s="37">
        <v>1105.3999999999999</v>
      </c>
      <c r="G57" s="38">
        <v>1096.4499999999998</v>
      </c>
      <c r="H57" s="38">
        <v>1079.8999999999999</v>
      </c>
      <c r="I57" s="38">
        <v>1070.9499999999998</v>
      </c>
      <c r="J57" s="38">
        <v>1121.9499999999998</v>
      </c>
      <c r="K57" s="38">
        <v>1130.9000000000001</v>
      </c>
      <c r="L57" s="38">
        <v>1147.4499999999998</v>
      </c>
      <c r="M57" s="28">
        <v>1114.3499999999999</v>
      </c>
      <c r="N57" s="28">
        <v>1088.8499999999999</v>
      </c>
      <c r="O57" s="39">
        <v>8224450</v>
      </c>
      <c r="P57" s="40">
        <v>-2.5342782313973192E-2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233.4</v>
      </c>
      <c r="F58" s="37">
        <v>233.13333333333335</v>
      </c>
      <c r="G58" s="38">
        <v>230.2166666666667</v>
      </c>
      <c r="H58" s="38">
        <v>227.03333333333333</v>
      </c>
      <c r="I58" s="38">
        <v>224.11666666666667</v>
      </c>
      <c r="J58" s="38">
        <v>236.31666666666672</v>
      </c>
      <c r="K58" s="38">
        <v>239.23333333333341</v>
      </c>
      <c r="L58" s="38">
        <v>242.41666666666674</v>
      </c>
      <c r="M58" s="28">
        <v>236.05</v>
      </c>
      <c r="N58" s="28">
        <v>229.95</v>
      </c>
      <c r="O58" s="39">
        <v>27140400</v>
      </c>
      <c r="P58" s="40">
        <v>-1.1926605504587157E-2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3897.05</v>
      </c>
      <c r="F59" s="37">
        <v>3898.6666666666665</v>
      </c>
      <c r="G59" s="38">
        <v>3866.333333333333</v>
      </c>
      <c r="H59" s="38">
        <v>3835.6166666666663</v>
      </c>
      <c r="I59" s="38">
        <v>3803.2833333333328</v>
      </c>
      <c r="J59" s="38">
        <v>3929.3833333333332</v>
      </c>
      <c r="K59" s="38">
        <v>3961.7166666666662</v>
      </c>
      <c r="L59" s="38">
        <v>3992.4333333333334</v>
      </c>
      <c r="M59" s="28">
        <v>3931</v>
      </c>
      <c r="N59" s="28">
        <v>3867.95</v>
      </c>
      <c r="O59" s="39">
        <v>635100</v>
      </c>
      <c r="P59" s="40">
        <v>-1.9907407407407408E-2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1595.35</v>
      </c>
      <c r="F60" s="37">
        <v>1594.6499999999999</v>
      </c>
      <c r="G60" s="38">
        <v>1590.6999999999998</v>
      </c>
      <c r="H60" s="38">
        <v>1586.05</v>
      </c>
      <c r="I60" s="38">
        <v>1582.1</v>
      </c>
      <c r="J60" s="38">
        <v>1599.2999999999997</v>
      </c>
      <c r="K60" s="38">
        <v>1603.25</v>
      </c>
      <c r="L60" s="38">
        <v>1607.8999999999996</v>
      </c>
      <c r="M60" s="28">
        <v>1598.6</v>
      </c>
      <c r="N60" s="28">
        <v>1590</v>
      </c>
      <c r="O60" s="39">
        <v>1970150</v>
      </c>
      <c r="P60" s="40">
        <v>7.6978159684926604E-3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769.75</v>
      </c>
      <c r="F61" s="37">
        <v>766.38333333333333</v>
      </c>
      <c r="G61" s="38">
        <v>760.36666666666667</v>
      </c>
      <c r="H61" s="38">
        <v>750.98333333333335</v>
      </c>
      <c r="I61" s="38">
        <v>744.9666666666667</v>
      </c>
      <c r="J61" s="38">
        <v>775.76666666666665</v>
      </c>
      <c r="K61" s="38">
        <v>781.7833333333333</v>
      </c>
      <c r="L61" s="38">
        <v>791.16666666666663</v>
      </c>
      <c r="M61" s="28">
        <v>772.4</v>
      </c>
      <c r="N61" s="28">
        <v>757</v>
      </c>
      <c r="O61" s="39">
        <v>8964000</v>
      </c>
      <c r="P61" s="40">
        <v>-4.6635576282478344E-3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927.2</v>
      </c>
      <c r="F62" s="37">
        <v>922.94999999999993</v>
      </c>
      <c r="G62" s="38">
        <v>914.09999999999991</v>
      </c>
      <c r="H62" s="38">
        <v>901</v>
      </c>
      <c r="I62" s="38">
        <v>892.15</v>
      </c>
      <c r="J62" s="38">
        <v>936.04999999999984</v>
      </c>
      <c r="K62" s="38">
        <v>944.9</v>
      </c>
      <c r="L62" s="38">
        <v>957.99999999999977</v>
      </c>
      <c r="M62" s="28">
        <v>931.8</v>
      </c>
      <c r="N62" s="28">
        <v>909.85</v>
      </c>
      <c r="O62" s="39">
        <v>2773400</v>
      </c>
      <c r="P62" s="40">
        <v>-1.5407554671968192E-2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44924</v>
      </c>
      <c r="E63" s="37">
        <v>368</v>
      </c>
      <c r="F63" s="37">
        <v>367.06666666666661</v>
      </c>
      <c r="G63" s="38">
        <v>364.5833333333332</v>
      </c>
      <c r="H63" s="38">
        <v>361.16666666666657</v>
      </c>
      <c r="I63" s="38">
        <v>358.68333333333317</v>
      </c>
      <c r="J63" s="38">
        <v>370.48333333333323</v>
      </c>
      <c r="K63" s="38">
        <v>372.96666666666658</v>
      </c>
      <c r="L63" s="38">
        <v>376.38333333333327</v>
      </c>
      <c r="M63" s="28">
        <v>369.55</v>
      </c>
      <c r="N63" s="28">
        <v>363.65</v>
      </c>
      <c r="O63" s="39">
        <v>3621000</v>
      </c>
      <c r="P63" s="40">
        <v>3.9621016365202412E-2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188.4</v>
      </c>
      <c r="F64" s="37">
        <v>187.75</v>
      </c>
      <c r="G64" s="38">
        <v>186</v>
      </c>
      <c r="H64" s="38">
        <v>183.6</v>
      </c>
      <c r="I64" s="38">
        <v>181.85</v>
      </c>
      <c r="J64" s="38">
        <v>190.15</v>
      </c>
      <c r="K64" s="38">
        <v>191.9</v>
      </c>
      <c r="L64" s="38">
        <v>194.3</v>
      </c>
      <c r="M64" s="28">
        <v>189.5</v>
      </c>
      <c r="N64" s="28">
        <v>185.35</v>
      </c>
      <c r="O64" s="39">
        <v>7060000</v>
      </c>
      <c r="P64" s="40">
        <v>-4.8517520215633422E-2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1391.45</v>
      </c>
      <c r="F65" s="37">
        <v>1391.8</v>
      </c>
      <c r="G65" s="38">
        <v>1381</v>
      </c>
      <c r="H65" s="38">
        <v>1370.55</v>
      </c>
      <c r="I65" s="38">
        <v>1359.75</v>
      </c>
      <c r="J65" s="38">
        <v>1402.25</v>
      </c>
      <c r="K65" s="38">
        <v>1413.0499999999997</v>
      </c>
      <c r="L65" s="38">
        <v>1423.5</v>
      </c>
      <c r="M65" s="28">
        <v>1402.6</v>
      </c>
      <c r="N65" s="28">
        <v>1381.35</v>
      </c>
      <c r="O65" s="39">
        <v>1990200</v>
      </c>
      <c r="P65" s="40">
        <v>-1.0441527446300716E-2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560.85</v>
      </c>
      <c r="F66" s="37">
        <v>558.58333333333337</v>
      </c>
      <c r="G66" s="38">
        <v>555.26666666666677</v>
      </c>
      <c r="H66" s="38">
        <v>549.68333333333339</v>
      </c>
      <c r="I66" s="38">
        <v>546.36666666666679</v>
      </c>
      <c r="J66" s="38">
        <v>564.16666666666674</v>
      </c>
      <c r="K66" s="38">
        <v>567.48333333333335</v>
      </c>
      <c r="L66" s="38">
        <v>573.06666666666672</v>
      </c>
      <c r="M66" s="28">
        <v>561.9</v>
      </c>
      <c r="N66" s="28">
        <v>553</v>
      </c>
      <c r="O66" s="39">
        <v>12275000</v>
      </c>
      <c r="P66" s="40">
        <v>1.414850769389652E-2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44924</v>
      </c>
      <c r="E67" s="37">
        <v>1759.25</v>
      </c>
      <c r="F67" s="37">
        <v>1757.7833333333335</v>
      </c>
      <c r="G67" s="38">
        <v>1743.5666666666671</v>
      </c>
      <c r="H67" s="38">
        <v>1727.8833333333334</v>
      </c>
      <c r="I67" s="38">
        <v>1713.666666666667</v>
      </c>
      <c r="J67" s="38">
        <v>1773.4666666666672</v>
      </c>
      <c r="K67" s="38">
        <v>1787.6833333333338</v>
      </c>
      <c r="L67" s="38">
        <v>1803.3666666666672</v>
      </c>
      <c r="M67" s="28">
        <v>1772</v>
      </c>
      <c r="N67" s="28">
        <v>1742.1</v>
      </c>
      <c r="O67" s="39">
        <v>1256000</v>
      </c>
      <c r="P67" s="40">
        <v>3.5022661722290897E-2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2123.0500000000002</v>
      </c>
      <c r="F68" s="37">
        <v>2120.4333333333334</v>
      </c>
      <c r="G68" s="38">
        <v>2110.166666666667</v>
      </c>
      <c r="H68" s="38">
        <v>2097.2833333333338</v>
      </c>
      <c r="I68" s="38">
        <v>2087.0166666666673</v>
      </c>
      <c r="J68" s="38">
        <v>2133.3166666666666</v>
      </c>
      <c r="K68" s="38">
        <v>2143.583333333333</v>
      </c>
      <c r="L68" s="38">
        <v>2156.4666666666662</v>
      </c>
      <c r="M68" s="28">
        <v>2130.6999999999998</v>
      </c>
      <c r="N68" s="28">
        <v>2107.5500000000002</v>
      </c>
      <c r="O68" s="39">
        <v>1527750</v>
      </c>
      <c r="P68" s="40">
        <v>-1.9258545979778528E-2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44924</v>
      </c>
      <c r="E69" s="37">
        <v>223</v>
      </c>
      <c r="F69" s="37">
        <v>222.85</v>
      </c>
      <c r="G69" s="38">
        <v>221.35</v>
      </c>
      <c r="H69" s="38">
        <v>219.7</v>
      </c>
      <c r="I69" s="38">
        <v>218.2</v>
      </c>
      <c r="J69" s="38">
        <v>224.5</v>
      </c>
      <c r="K69" s="38">
        <v>226</v>
      </c>
      <c r="L69" s="38">
        <v>227.65</v>
      </c>
      <c r="M69" s="28">
        <v>224.35</v>
      </c>
      <c r="N69" s="28">
        <v>221.2</v>
      </c>
      <c r="O69" s="39">
        <v>17583800</v>
      </c>
      <c r="P69" s="40">
        <v>5.4292104111330293E-2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3365.25</v>
      </c>
      <c r="F70" s="37">
        <v>3345.2666666666664</v>
      </c>
      <c r="G70" s="38">
        <v>3320.9833333333327</v>
      </c>
      <c r="H70" s="38">
        <v>3276.7166666666662</v>
      </c>
      <c r="I70" s="38">
        <v>3252.4333333333325</v>
      </c>
      <c r="J70" s="38">
        <v>3389.5333333333328</v>
      </c>
      <c r="K70" s="38">
        <v>3413.8166666666666</v>
      </c>
      <c r="L70" s="38">
        <v>3458.083333333333</v>
      </c>
      <c r="M70" s="28">
        <v>3369.55</v>
      </c>
      <c r="N70" s="28">
        <v>3301</v>
      </c>
      <c r="O70" s="39">
        <v>2956050</v>
      </c>
      <c r="P70" s="40">
        <v>-3.6402244805096313E-3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44924</v>
      </c>
      <c r="E71" s="37">
        <v>4412.3</v>
      </c>
      <c r="F71" s="37">
        <v>4436.2166666666672</v>
      </c>
      <c r="G71" s="38">
        <v>4383.5833333333339</v>
      </c>
      <c r="H71" s="38">
        <v>4354.8666666666668</v>
      </c>
      <c r="I71" s="38">
        <v>4302.2333333333336</v>
      </c>
      <c r="J71" s="38">
        <v>4464.9333333333343</v>
      </c>
      <c r="K71" s="38">
        <v>4517.5666666666675</v>
      </c>
      <c r="L71" s="38">
        <v>4546.2833333333347</v>
      </c>
      <c r="M71" s="28">
        <v>4488.8500000000004</v>
      </c>
      <c r="N71" s="28">
        <v>4407.5</v>
      </c>
      <c r="O71" s="39">
        <v>477125</v>
      </c>
      <c r="P71" s="40">
        <v>0.13096296296296298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400.6</v>
      </c>
      <c r="F72" s="37">
        <v>400.66666666666669</v>
      </c>
      <c r="G72" s="38">
        <v>396.43333333333339</v>
      </c>
      <c r="H72" s="38">
        <v>392.26666666666671</v>
      </c>
      <c r="I72" s="38">
        <v>388.03333333333342</v>
      </c>
      <c r="J72" s="38">
        <v>404.83333333333337</v>
      </c>
      <c r="K72" s="38">
        <v>409.06666666666661</v>
      </c>
      <c r="L72" s="38">
        <v>413.23333333333335</v>
      </c>
      <c r="M72" s="28">
        <v>404.9</v>
      </c>
      <c r="N72" s="28">
        <v>396.5</v>
      </c>
      <c r="O72" s="39">
        <v>43731600</v>
      </c>
      <c r="P72" s="40">
        <v>2.1781872855545704E-2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4462.6499999999996</v>
      </c>
      <c r="F73" s="37">
        <v>4455.4000000000005</v>
      </c>
      <c r="G73" s="38">
        <v>4434.8000000000011</v>
      </c>
      <c r="H73" s="38">
        <v>4406.9500000000007</v>
      </c>
      <c r="I73" s="38">
        <v>4386.3500000000013</v>
      </c>
      <c r="J73" s="38">
        <v>4483.2500000000009</v>
      </c>
      <c r="K73" s="38">
        <v>4503.8500000000013</v>
      </c>
      <c r="L73" s="38">
        <v>4531.7000000000007</v>
      </c>
      <c r="M73" s="28">
        <v>4476</v>
      </c>
      <c r="N73" s="28">
        <v>4427.55</v>
      </c>
      <c r="O73" s="39">
        <v>1633125</v>
      </c>
      <c r="P73" s="40">
        <v>-4.5903144365389031E-4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44924</v>
      </c>
      <c r="E74" s="37">
        <v>3435.5</v>
      </c>
      <c r="F74" s="37">
        <v>3418.6</v>
      </c>
      <c r="G74" s="38">
        <v>3393.2</v>
      </c>
      <c r="H74" s="38">
        <v>3350.9</v>
      </c>
      <c r="I74" s="38">
        <v>3325.5</v>
      </c>
      <c r="J74" s="38">
        <v>3460.8999999999996</v>
      </c>
      <c r="K74" s="38">
        <v>3486.3</v>
      </c>
      <c r="L74" s="38">
        <v>3528.5999999999995</v>
      </c>
      <c r="M74" s="28">
        <v>3444</v>
      </c>
      <c r="N74" s="28">
        <v>3376.3</v>
      </c>
      <c r="O74" s="39">
        <v>2926700</v>
      </c>
      <c r="P74" s="40">
        <v>-3.5748331744518591E-3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2283.4499999999998</v>
      </c>
      <c r="F75" s="37">
        <v>2252.15</v>
      </c>
      <c r="G75" s="38">
        <v>2215.3000000000002</v>
      </c>
      <c r="H75" s="38">
        <v>2147.15</v>
      </c>
      <c r="I75" s="38">
        <v>2110.3000000000002</v>
      </c>
      <c r="J75" s="38">
        <v>2320.3000000000002</v>
      </c>
      <c r="K75" s="38">
        <v>2357.1499999999996</v>
      </c>
      <c r="L75" s="38">
        <v>2425.3000000000002</v>
      </c>
      <c r="M75" s="28">
        <v>2289</v>
      </c>
      <c r="N75" s="28">
        <v>2184</v>
      </c>
      <c r="O75" s="39">
        <v>1201750</v>
      </c>
      <c r="P75" s="40">
        <v>0.20618272150151809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187.5</v>
      </c>
      <c r="F76" s="37">
        <v>186.5</v>
      </c>
      <c r="G76" s="38">
        <v>184.4</v>
      </c>
      <c r="H76" s="38">
        <v>181.3</v>
      </c>
      <c r="I76" s="38">
        <v>179.20000000000002</v>
      </c>
      <c r="J76" s="38">
        <v>189.6</v>
      </c>
      <c r="K76" s="38">
        <v>191.70000000000002</v>
      </c>
      <c r="L76" s="38">
        <v>194.79999999999998</v>
      </c>
      <c r="M76" s="28">
        <v>188.6</v>
      </c>
      <c r="N76" s="28">
        <v>183.4</v>
      </c>
      <c r="O76" s="39">
        <v>28450800</v>
      </c>
      <c r="P76" s="40">
        <v>4.0964172813487881E-2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133.65</v>
      </c>
      <c r="F77" s="37">
        <v>134.11666666666667</v>
      </c>
      <c r="G77" s="38">
        <v>132.33333333333334</v>
      </c>
      <c r="H77" s="38">
        <v>131.01666666666668</v>
      </c>
      <c r="I77" s="38">
        <v>129.23333333333335</v>
      </c>
      <c r="J77" s="38">
        <v>135.43333333333334</v>
      </c>
      <c r="K77" s="38">
        <v>137.21666666666664</v>
      </c>
      <c r="L77" s="38">
        <v>138.53333333333333</v>
      </c>
      <c r="M77" s="28">
        <v>135.9</v>
      </c>
      <c r="N77" s="28">
        <v>132.80000000000001</v>
      </c>
      <c r="O77" s="39">
        <v>77010000</v>
      </c>
      <c r="P77" s="40">
        <v>-2.5963910164870832E-4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44924</v>
      </c>
      <c r="E78" s="37">
        <v>110.35</v>
      </c>
      <c r="F78" s="37">
        <v>109.56666666666666</v>
      </c>
      <c r="G78" s="38">
        <v>108.48333333333332</v>
      </c>
      <c r="H78" s="38">
        <v>106.61666666666666</v>
      </c>
      <c r="I78" s="38">
        <v>105.53333333333332</v>
      </c>
      <c r="J78" s="38">
        <v>111.43333333333332</v>
      </c>
      <c r="K78" s="38">
        <v>112.51666666666667</v>
      </c>
      <c r="L78" s="38">
        <v>114.38333333333333</v>
      </c>
      <c r="M78" s="28">
        <v>110.65</v>
      </c>
      <c r="N78" s="28">
        <v>107.7</v>
      </c>
      <c r="O78" s="39">
        <v>14612000</v>
      </c>
      <c r="P78" s="40">
        <v>1.1883327331652862E-2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94.25</v>
      </c>
      <c r="F79" s="37">
        <v>93.766666666666666</v>
      </c>
      <c r="G79" s="38">
        <v>92.733333333333334</v>
      </c>
      <c r="H79" s="38">
        <v>91.216666666666669</v>
      </c>
      <c r="I79" s="38">
        <v>90.183333333333337</v>
      </c>
      <c r="J79" s="38">
        <v>95.283333333333331</v>
      </c>
      <c r="K79" s="38">
        <v>96.316666666666663</v>
      </c>
      <c r="L79" s="38">
        <v>97.833333333333329</v>
      </c>
      <c r="M79" s="28">
        <v>94.8</v>
      </c>
      <c r="N79" s="28">
        <v>92.25</v>
      </c>
      <c r="O79" s="39">
        <v>55275150</v>
      </c>
      <c r="P79" s="40">
        <v>6.094134176325957E-2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430.45</v>
      </c>
      <c r="F80" s="37">
        <v>428.55</v>
      </c>
      <c r="G80" s="38">
        <v>424.6</v>
      </c>
      <c r="H80" s="38">
        <v>418.75</v>
      </c>
      <c r="I80" s="38">
        <v>414.8</v>
      </c>
      <c r="J80" s="38">
        <v>434.40000000000003</v>
      </c>
      <c r="K80" s="38">
        <v>438.34999999999997</v>
      </c>
      <c r="L80" s="38">
        <v>444.20000000000005</v>
      </c>
      <c r="M80" s="28">
        <v>432.5</v>
      </c>
      <c r="N80" s="28">
        <v>422.7</v>
      </c>
      <c r="O80" s="39">
        <v>6727350</v>
      </c>
      <c r="P80" s="40">
        <v>1.5249837767683322E-2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41.2</v>
      </c>
      <c r="F81" s="37">
        <v>40.583333333333336</v>
      </c>
      <c r="G81" s="38">
        <v>39.716666666666669</v>
      </c>
      <c r="H81" s="38">
        <v>38.233333333333334</v>
      </c>
      <c r="I81" s="38">
        <v>37.366666666666667</v>
      </c>
      <c r="J81" s="38">
        <v>42.06666666666667</v>
      </c>
      <c r="K81" s="38">
        <v>42.93333333333333</v>
      </c>
      <c r="L81" s="38">
        <v>44.416666666666671</v>
      </c>
      <c r="M81" s="28">
        <v>41.45</v>
      </c>
      <c r="N81" s="28">
        <v>39.1</v>
      </c>
      <c r="O81" s="39">
        <v>135382500</v>
      </c>
      <c r="P81" s="40">
        <v>6.8928761769408417E-2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44924</v>
      </c>
      <c r="E82" s="37">
        <v>613.29999999999995</v>
      </c>
      <c r="F82" s="37">
        <v>610.08333333333337</v>
      </c>
      <c r="G82" s="38">
        <v>604.9666666666667</v>
      </c>
      <c r="H82" s="38">
        <v>596.63333333333333</v>
      </c>
      <c r="I82" s="38">
        <v>591.51666666666665</v>
      </c>
      <c r="J82" s="38">
        <v>618.41666666666674</v>
      </c>
      <c r="K82" s="38">
        <v>623.5333333333333</v>
      </c>
      <c r="L82" s="38">
        <v>631.86666666666679</v>
      </c>
      <c r="M82" s="28">
        <v>615.20000000000005</v>
      </c>
      <c r="N82" s="28">
        <v>601.75</v>
      </c>
      <c r="O82" s="39">
        <v>5934500</v>
      </c>
      <c r="P82" s="40">
        <v>4.9666590020694415E-2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866.1</v>
      </c>
      <c r="F83" s="37">
        <v>866.56666666666672</v>
      </c>
      <c r="G83" s="38">
        <v>856.43333333333339</v>
      </c>
      <c r="H83" s="38">
        <v>846.76666666666665</v>
      </c>
      <c r="I83" s="38">
        <v>836.63333333333333</v>
      </c>
      <c r="J83" s="38">
        <v>876.23333333333346</v>
      </c>
      <c r="K83" s="38">
        <v>886.3666666666669</v>
      </c>
      <c r="L83" s="38">
        <v>896.03333333333353</v>
      </c>
      <c r="M83" s="28">
        <v>876.7</v>
      </c>
      <c r="N83" s="28">
        <v>856.9</v>
      </c>
      <c r="O83" s="39">
        <v>5784000</v>
      </c>
      <c r="P83" s="40">
        <v>-1.8663047166610113E-2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1300.3</v>
      </c>
      <c r="F84" s="37">
        <v>1294.2333333333333</v>
      </c>
      <c r="G84" s="38">
        <v>1280.0166666666667</v>
      </c>
      <c r="H84" s="38">
        <v>1259.7333333333333</v>
      </c>
      <c r="I84" s="38">
        <v>1245.5166666666667</v>
      </c>
      <c r="J84" s="38">
        <v>1314.5166666666667</v>
      </c>
      <c r="K84" s="38">
        <v>1328.7333333333333</v>
      </c>
      <c r="L84" s="38">
        <v>1349.0166666666667</v>
      </c>
      <c r="M84" s="28">
        <v>1308.45</v>
      </c>
      <c r="N84" s="28">
        <v>1273.95</v>
      </c>
      <c r="O84" s="39">
        <v>4269550</v>
      </c>
      <c r="P84" s="40">
        <v>1.4259328546569982E-2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44924</v>
      </c>
      <c r="E85" s="37">
        <v>360.45</v>
      </c>
      <c r="F85" s="37">
        <v>361.29999999999995</v>
      </c>
      <c r="G85" s="38">
        <v>358.69999999999993</v>
      </c>
      <c r="H85" s="38">
        <v>356.95</v>
      </c>
      <c r="I85" s="38">
        <v>354.34999999999997</v>
      </c>
      <c r="J85" s="38">
        <v>363.0499999999999</v>
      </c>
      <c r="K85" s="38">
        <v>365.64999999999992</v>
      </c>
      <c r="L85" s="38">
        <v>367.39999999999986</v>
      </c>
      <c r="M85" s="28">
        <v>363.9</v>
      </c>
      <c r="N85" s="28">
        <v>359.55</v>
      </c>
      <c r="O85" s="39">
        <v>7002000</v>
      </c>
      <c r="P85" s="40">
        <v>6.3236562230526011E-3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1751.35</v>
      </c>
      <c r="F86" s="37">
        <v>1741.9666666666665</v>
      </c>
      <c r="G86" s="38">
        <v>1730.4333333333329</v>
      </c>
      <c r="H86" s="38">
        <v>1709.5166666666664</v>
      </c>
      <c r="I86" s="38">
        <v>1697.9833333333329</v>
      </c>
      <c r="J86" s="38">
        <v>1762.883333333333</v>
      </c>
      <c r="K86" s="38">
        <v>1774.4166666666663</v>
      </c>
      <c r="L86" s="38">
        <v>1795.333333333333</v>
      </c>
      <c r="M86" s="28">
        <v>1753.5</v>
      </c>
      <c r="N86" s="28">
        <v>1721.05</v>
      </c>
      <c r="O86" s="39">
        <v>7239950</v>
      </c>
      <c r="P86" s="40">
        <v>-3.0741055660932696E-3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493.3</v>
      </c>
      <c r="F87" s="37">
        <v>491.9666666666667</v>
      </c>
      <c r="G87" s="38">
        <v>487.68333333333339</v>
      </c>
      <c r="H87" s="38">
        <v>482.06666666666672</v>
      </c>
      <c r="I87" s="38">
        <v>477.78333333333342</v>
      </c>
      <c r="J87" s="38">
        <v>497.58333333333337</v>
      </c>
      <c r="K87" s="38">
        <v>501.86666666666667</v>
      </c>
      <c r="L87" s="38">
        <v>507.48333333333335</v>
      </c>
      <c r="M87" s="28">
        <v>496.25</v>
      </c>
      <c r="N87" s="28">
        <v>486.35</v>
      </c>
      <c r="O87" s="39">
        <v>4207500</v>
      </c>
      <c r="P87" s="40">
        <v>0.29760986892829605</v>
      </c>
    </row>
    <row r="88" spans="1:16" ht="12.75" customHeight="1">
      <c r="A88" s="28">
        <v>78</v>
      </c>
      <c r="B88" s="29" t="s">
        <v>44</v>
      </c>
      <c r="C88" s="30" t="s">
        <v>260</v>
      </c>
      <c r="D88" s="31">
        <v>44924</v>
      </c>
      <c r="E88" s="37">
        <v>2757.7</v>
      </c>
      <c r="F88" s="37">
        <v>2767</v>
      </c>
      <c r="G88" s="38">
        <v>2735.1</v>
      </c>
      <c r="H88" s="38">
        <v>2712.5</v>
      </c>
      <c r="I88" s="38">
        <v>2680.6</v>
      </c>
      <c r="J88" s="38">
        <v>2789.6</v>
      </c>
      <c r="K88" s="38">
        <v>2821.4999999999995</v>
      </c>
      <c r="L88" s="38">
        <v>2844.1</v>
      </c>
      <c r="M88" s="28">
        <v>2798.9</v>
      </c>
      <c r="N88" s="28">
        <v>2744.4</v>
      </c>
      <c r="O88" s="39">
        <v>3858575</v>
      </c>
      <c r="P88" s="40">
        <v>1.278257160668001E-2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1258.5</v>
      </c>
      <c r="F89" s="37">
        <v>1257.1000000000001</v>
      </c>
      <c r="G89" s="38">
        <v>1247.4000000000003</v>
      </c>
      <c r="H89" s="38">
        <v>1236.3000000000002</v>
      </c>
      <c r="I89" s="38">
        <v>1226.6000000000004</v>
      </c>
      <c r="J89" s="38">
        <v>1268.2000000000003</v>
      </c>
      <c r="K89" s="38">
        <v>1277.9000000000001</v>
      </c>
      <c r="L89" s="38">
        <v>1289.0000000000002</v>
      </c>
      <c r="M89" s="28">
        <v>1266.8</v>
      </c>
      <c r="N89" s="28">
        <v>1246</v>
      </c>
      <c r="O89" s="39">
        <v>4218000</v>
      </c>
      <c r="P89" s="40">
        <v>9.3323761665470208E-3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1136.6500000000001</v>
      </c>
      <c r="F90" s="37">
        <v>1137</v>
      </c>
      <c r="G90" s="38">
        <v>1128.5</v>
      </c>
      <c r="H90" s="38">
        <v>1120.3499999999999</v>
      </c>
      <c r="I90" s="38">
        <v>1111.8499999999999</v>
      </c>
      <c r="J90" s="38">
        <v>1145.1500000000001</v>
      </c>
      <c r="K90" s="38">
        <v>1153.6500000000001</v>
      </c>
      <c r="L90" s="38">
        <v>1161.8000000000002</v>
      </c>
      <c r="M90" s="28">
        <v>1145.5</v>
      </c>
      <c r="N90" s="28">
        <v>1128.8499999999999</v>
      </c>
      <c r="O90" s="39">
        <v>11747400</v>
      </c>
      <c r="P90" s="40">
        <v>-1.351986832823889E-2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2700.5</v>
      </c>
      <c r="F91" s="37">
        <v>2702.1833333333334</v>
      </c>
      <c r="G91" s="38">
        <v>2687.8666666666668</v>
      </c>
      <c r="H91" s="38">
        <v>2675.2333333333336</v>
      </c>
      <c r="I91" s="38">
        <v>2660.916666666667</v>
      </c>
      <c r="J91" s="38">
        <v>2714.8166666666666</v>
      </c>
      <c r="K91" s="38">
        <v>2729.1333333333332</v>
      </c>
      <c r="L91" s="38">
        <v>2741.7666666666664</v>
      </c>
      <c r="M91" s="28">
        <v>2716.5</v>
      </c>
      <c r="N91" s="28">
        <v>2689.55</v>
      </c>
      <c r="O91" s="39">
        <v>16383900</v>
      </c>
      <c r="P91" s="40">
        <v>-7.0183094238077054E-3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2178.65</v>
      </c>
      <c r="F92" s="37">
        <v>2162.5666666666671</v>
      </c>
      <c r="G92" s="38">
        <v>2141.0833333333339</v>
      </c>
      <c r="H92" s="38">
        <v>2103.5166666666669</v>
      </c>
      <c r="I92" s="38">
        <v>2082.0333333333338</v>
      </c>
      <c r="J92" s="38">
        <v>2200.1333333333341</v>
      </c>
      <c r="K92" s="38">
        <v>2221.6166666666668</v>
      </c>
      <c r="L92" s="38">
        <v>2259.1833333333343</v>
      </c>
      <c r="M92" s="28">
        <v>2184.0500000000002</v>
      </c>
      <c r="N92" s="28">
        <v>2125</v>
      </c>
      <c r="O92" s="39">
        <v>1451400</v>
      </c>
      <c r="P92" s="40">
        <v>5.1942655308539372E-3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1633</v>
      </c>
      <c r="F93" s="37">
        <v>1636.8333333333333</v>
      </c>
      <c r="G93" s="38">
        <v>1625.4666666666665</v>
      </c>
      <c r="H93" s="38">
        <v>1617.9333333333332</v>
      </c>
      <c r="I93" s="38">
        <v>1606.5666666666664</v>
      </c>
      <c r="J93" s="38">
        <v>1644.3666666666666</v>
      </c>
      <c r="K93" s="38">
        <v>1655.7333333333333</v>
      </c>
      <c r="L93" s="38">
        <v>1663.2666666666667</v>
      </c>
      <c r="M93" s="28">
        <v>1648.2</v>
      </c>
      <c r="N93" s="28">
        <v>1629.3</v>
      </c>
      <c r="O93" s="39">
        <v>62037800</v>
      </c>
      <c r="P93" s="40">
        <v>-7.1759525855577305E-4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589.95000000000005</v>
      </c>
      <c r="F94" s="37">
        <v>586.31666666666672</v>
      </c>
      <c r="G94" s="38">
        <v>580.68333333333339</v>
      </c>
      <c r="H94" s="38">
        <v>571.41666666666663</v>
      </c>
      <c r="I94" s="38">
        <v>565.7833333333333</v>
      </c>
      <c r="J94" s="38">
        <v>595.58333333333348</v>
      </c>
      <c r="K94" s="38">
        <v>601.21666666666692</v>
      </c>
      <c r="L94" s="38">
        <v>610.48333333333358</v>
      </c>
      <c r="M94" s="28">
        <v>591.95000000000005</v>
      </c>
      <c r="N94" s="28">
        <v>577.04999999999995</v>
      </c>
      <c r="O94" s="39">
        <v>14989700</v>
      </c>
      <c r="P94" s="40">
        <v>-8.5865700677534046E-2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2728.15</v>
      </c>
      <c r="F95" s="37">
        <v>2711.9833333333336</v>
      </c>
      <c r="G95" s="38">
        <v>2687.8166666666671</v>
      </c>
      <c r="H95" s="38">
        <v>2647.4833333333336</v>
      </c>
      <c r="I95" s="38">
        <v>2623.3166666666671</v>
      </c>
      <c r="J95" s="38">
        <v>2752.3166666666671</v>
      </c>
      <c r="K95" s="38">
        <v>2776.4833333333331</v>
      </c>
      <c r="L95" s="38">
        <v>2816.8166666666671</v>
      </c>
      <c r="M95" s="28">
        <v>2736.15</v>
      </c>
      <c r="N95" s="28">
        <v>2671.65</v>
      </c>
      <c r="O95" s="39">
        <v>2573700</v>
      </c>
      <c r="P95" s="40">
        <v>-3.9843312814773366E-2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444.65</v>
      </c>
      <c r="F96" s="37">
        <v>442.65000000000003</v>
      </c>
      <c r="G96" s="38">
        <v>439.95000000000005</v>
      </c>
      <c r="H96" s="38">
        <v>435.25</v>
      </c>
      <c r="I96" s="38">
        <v>432.55</v>
      </c>
      <c r="J96" s="38">
        <v>447.35000000000008</v>
      </c>
      <c r="K96" s="38">
        <v>450.05</v>
      </c>
      <c r="L96" s="38">
        <v>454.75000000000011</v>
      </c>
      <c r="M96" s="28">
        <v>445.35</v>
      </c>
      <c r="N96" s="28">
        <v>437.95</v>
      </c>
      <c r="O96" s="39">
        <v>19915625</v>
      </c>
      <c r="P96" s="40">
        <v>1.6647949156435846E-2</v>
      </c>
    </row>
    <row r="97" spans="1:16" ht="12.75" customHeight="1">
      <c r="A97" s="28">
        <v>87</v>
      </c>
      <c r="B97" s="29" t="s">
        <v>119</v>
      </c>
      <c r="C97" s="30" t="s">
        <v>375</v>
      </c>
      <c r="D97" s="31">
        <v>44924</v>
      </c>
      <c r="E97" s="37">
        <v>115.9</v>
      </c>
      <c r="F97" s="37">
        <v>115.89999999999999</v>
      </c>
      <c r="G97" s="38">
        <v>114.99999999999999</v>
      </c>
      <c r="H97" s="38">
        <v>114.1</v>
      </c>
      <c r="I97" s="38">
        <v>113.19999999999999</v>
      </c>
      <c r="J97" s="38">
        <v>116.79999999999998</v>
      </c>
      <c r="K97" s="38">
        <v>117.69999999999999</v>
      </c>
      <c r="L97" s="38">
        <v>118.59999999999998</v>
      </c>
      <c r="M97" s="28">
        <v>116.8</v>
      </c>
      <c r="N97" s="28">
        <v>115</v>
      </c>
      <c r="O97" s="39">
        <v>18172700</v>
      </c>
      <c r="P97" s="40">
        <v>-7.5690966780075693E-3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228.1</v>
      </c>
      <c r="F98" s="37">
        <v>226.54999999999998</v>
      </c>
      <c r="G98" s="38">
        <v>222.79999999999995</v>
      </c>
      <c r="H98" s="38">
        <v>217.49999999999997</v>
      </c>
      <c r="I98" s="38">
        <v>213.74999999999994</v>
      </c>
      <c r="J98" s="38">
        <v>231.84999999999997</v>
      </c>
      <c r="K98" s="38">
        <v>235.60000000000002</v>
      </c>
      <c r="L98" s="38">
        <v>240.89999999999998</v>
      </c>
      <c r="M98" s="28">
        <v>230.3</v>
      </c>
      <c r="N98" s="28">
        <v>221.25</v>
      </c>
      <c r="O98" s="39">
        <v>20131200</v>
      </c>
      <c r="P98" s="40">
        <v>2.2630640515704292E-2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2556.6999999999998</v>
      </c>
      <c r="F99" s="37">
        <v>2554.1666666666665</v>
      </c>
      <c r="G99" s="38">
        <v>2540.333333333333</v>
      </c>
      <c r="H99" s="38">
        <v>2523.9666666666667</v>
      </c>
      <c r="I99" s="38">
        <v>2510.1333333333332</v>
      </c>
      <c r="J99" s="38">
        <v>2570.5333333333328</v>
      </c>
      <c r="K99" s="38">
        <v>2584.3666666666659</v>
      </c>
      <c r="L99" s="38">
        <v>2600.7333333333327</v>
      </c>
      <c r="M99" s="28">
        <v>2568</v>
      </c>
      <c r="N99" s="28">
        <v>2537.8000000000002</v>
      </c>
      <c r="O99" s="39">
        <v>6982200</v>
      </c>
      <c r="P99" s="40">
        <v>-9.4436813186813187E-4</v>
      </c>
    </row>
    <row r="100" spans="1:16" ht="12.75" customHeight="1">
      <c r="A100" s="28">
        <v>90</v>
      </c>
      <c r="B100" s="29" t="s">
        <v>44</v>
      </c>
      <c r="C100" s="30" t="s">
        <v>376</v>
      </c>
      <c r="D100" s="31">
        <v>44924</v>
      </c>
      <c r="E100" s="37">
        <v>42769.85</v>
      </c>
      <c r="F100" s="37">
        <v>42699.516666666663</v>
      </c>
      <c r="G100" s="38">
        <v>42225.333333333328</v>
      </c>
      <c r="H100" s="38">
        <v>41680.816666666666</v>
      </c>
      <c r="I100" s="38">
        <v>41206.633333333331</v>
      </c>
      <c r="J100" s="38">
        <v>43244.033333333326</v>
      </c>
      <c r="K100" s="38">
        <v>43718.21666666666</v>
      </c>
      <c r="L100" s="38">
        <v>44262.733333333323</v>
      </c>
      <c r="M100" s="28">
        <v>43173.7</v>
      </c>
      <c r="N100" s="28">
        <v>42155</v>
      </c>
      <c r="O100" s="39">
        <v>32040</v>
      </c>
      <c r="P100" s="40">
        <v>8.0226521944313355E-3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139.55000000000001</v>
      </c>
      <c r="F101" s="37">
        <v>135.03333333333333</v>
      </c>
      <c r="G101" s="38">
        <v>129.41666666666666</v>
      </c>
      <c r="H101" s="38">
        <v>119.28333333333333</v>
      </c>
      <c r="I101" s="38">
        <v>113.66666666666666</v>
      </c>
      <c r="J101" s="38">
        <v>145.16666666666666</v>
      </c>
      <c r="K101" s="38">
        <v>150.78333333333333</v>
      </c>
      <c r="L101" s="38">
        <v>160.91666666666666</v>
      </c>
      <c r="M101" s="28">
        <v>140.65</v>
      </c>
      <c r="N101" s="28">
        <v>124.9</v>
      </c>
      <c r="O101" s="39">
        <v>45556000</v>
      </c>
      <c r="P101" s="40">
        <v>0.12417332938505576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937.35</v>
      </c>
      <c r="F102" s="37">
        <v>940.05000000000007</v>
      </c>
      <c r="G102" s="38">
        <v>931.40000000000009</v>
      </c>
      <c r="H102" s="38">
        <v>925.45</v>
      </c>
      <c r="I102" s="38">
        <v>916.80000000000007</v>
      </c>
      <c r="J102" s="38">
        <v>946.00000000000011</v>
      </c>
      <c r="K102" s="38">
        <v>954.65</v>
      </c>
      <c r="L102" s="38">
        <v>960.60000000000014</v>
      </c>
      <c r="M102" s="28">
        <v>948.7</v>
      </c>
      <c r="N102" s="28">
        <v>934.1</v>
      </c>
      <c r="O102" s="39">
        <v>78153125</v>
      </c>
      <c r="P102" s="40">
        <v>-4.6772741229882328E-2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1167.8499999999999</v>
      </c>
      <c r="F103" s="37">
        <v>1170.7666666666667</v>
      </c>
      <c r="G103" s="38">
        <v>1161.8333333333333</v>
      </c>
      <c r="H103" s="38">
        <v>1155.8166666666666</v>
      </c>
      <c r="I103" s="38">
        <v>1146.8833333333332</v>
      </c>
      <c r="J103" s="38">
        <v>1176.7833333333333</v>
      </c>
      <c r="K103" s="38">
        <v>1185.7166666666667</v>
      </c>
      <c r="L103" s="38">
        <v>1191.7333333333333</v>
      </c>
      <c r="M103" s="28">
        <v>1179.7</v>
      </c>
      <c r="N103" s="28">
        <v>1164.75</v>
      </c>
      <c r="O103" s="39">
        <v>4490125</v>
      </c>
      <c r="P103" s="40">
        <v>2.5429486557313405E-2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456.8</v>
      </c>
      <c r="F104" s="37">
        <v>462.2</v>
      </c>
      <c r="G104" s="38">
        <v>450.7</v>
      </c>
      <c r="H104" s="38">
        <v>444.6</v>
      </c>
      <c r="I104" s="38">
        <v>433.1</v>
      </c>
      <c r="J104" s="38">
        <v>468.29999999999995</v>
      </c>
      <c r="K104" s="38">
        <v>479.79999999999995</v>
      </c>
      <c r="L104" s="38">
        <v>485.89999999999992</v>
      </c>
      <c r="M104" s="28">
        <v>473.7</v>
      </c>
      <c r="N104" s="28">
        <v>456.1</v>
      </c>
      <c r="O104" s="39">
        <v>16329000</v>
      </c>
      <c r="P104" s="40">
        <v>0.22922312556458899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8.1999999999999993</v>
      </c>
      <c r="F105" s="37">
        <v>8.15</v>
      </c>
      <c r="G105" s="38">
        <v>8.1000000000000014</v>
      </c>
      <c r="H105" s="38">
        <v>8.0000000000000018</v>
      </c>
      <c r="I105" s="38">
        <v>7.9500000000000028</v>
      </c>
      <c r="J105" s="38">
        <v>8.25</v>
      </c>
      <c r="K105" s="38">
        <v>8.3000000000000007</v>
      </c>
      <c r="L105" s="38">
        <v>8.3999999999999986</v>
      </c>
      <c r="M105" s="28">
        <v>8.1999999999999993</v>
      </c>
      <c r="N105" s="28">
        <v>8.0500000000000007</v>
      </c>
      <c r="O105" s="39">
        <v>541800000</v>
      </c>
      <c r="P105" s="40">
        <v>2.1108179419525065E-2</v>
      </c>
    </row>
    <row r="106" spans="1:16" ht="12.75" customHeight="1">
      <c r="A106" s="28">
        <v>96</v>
      </c>
      <c r="B106" s="29" t="s">
        <v>63</v>
      </c>
      <c r="C106" s="30" t="s">
        <v>380</v>
      </c>
      <c r="D106" s="31">
        <v>44924</v>
      </c>
      <c r="E106" s="37">
        <v>81.05</v>
      </c>
      <c r="F106" s="37">
        <v>80.86666666666666</v>
      </c>
      <c r="G106" s="38">
        <v>79.283333333333317</v>
      </c>
      <c r="H106" s="38">
        <v>77.516666666666652</v>
      </c>
      <c r="I106" s="38">
        <v>75.933333333333309</v>
      </c>
      <c r="J106" s="38">
        <v>82.633333333333326</v>
      </c>
      <c r="K106" s="38">
        <v>84.216666666666669</v>
      </c>
      <c r="L106" s="38">
        <v>85.983333333333334</v>
      </c>
      <c r="M106" s="28">
        <v>82.45</v>
      </c>
      <c r="N106" s="28">
        <v>79.099999999999994</v>
      </c>
      <c r="O106" s="39">
        <v>101310000</v>
      </c>
      <c r="P106" s="40">
        <v>1.3302660532106421E-2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58.65</v>
      </c>
      <c r="F107" s="37">
        <v>58.5</v>
      </c>
      <c r="G107" s="38">
        <v>57.25</v>
      </c>
      <c r="H107" s="38">
        <v>55.85</v>
      </c>
      <c r="I107" s="38">
        <v>54.6</v>
      </c>
      <c r="J107" s="38">
        <v>59.9</v>
      </c>
      <c r="K107" s="38">
        <v>61.15</v>
      </c>
      <c r="L107" s="38">
        <v>62.55</v>
      </c>
      <c r="M107" s="28">
        <v>59.75</v>
      </c>
      <c r="N107" s="28">
        <v>57.1</v>
      </c>
      <c r="O107" s="39">
        <v>176265000</v>
      </c>
      <c r="P107" s="40">
        <v>3.2056911997189533E-2</v>
      </c>
    </row>
    <row r="108" spans="1:16" ht="12.75" customHeight="1">
      <c r="A108" s="28">
        <v>98</v>
      </c>
      <c r="B108" s="29" t="s">
        <v>44</v>
      </c>
      <c r="C108" s="30" t="s">
        <v>390</v>
      </c>
      <c r="D108" s="31">
        <v>44924</v>
      </c>
      <c r="E108" s="37">
        <v>151.94999999999999</v>
      </c>
      <c r="F108" s="37">
        <v>150.66666666666666</v>
      </c>
      <c r="G108" s="38">
        <v>147.98333333333332</v>
      </c>
      <c r="H108" s="38">
        <v>144.01666666666665</v>
      </c>
      <c r="I108" s="38">
        <v>141.33333333333331</v>
      </c>
      <c r="J108" s="38">
        <v>154.63333333333333</v>
      </c>
      <c r="K108" s="38">
        <v>157.31666666666666</v>
      </c>
      <c r="L108" s="38">
        <v>161.28333333333333</v>
      </c>
      <c r="M108" s="28">
        <v>153.35</v>
      </c>
      <c r="N108" s="28">
        <v>146.69999999999999</v>
      </c>
      <c r="O108" s="39">
        <v>51266250</v>
      </c>
      <c r="P108" s="40">
        <v>4.2076377772696093E-2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433.65</v>
      </c>
      <c r="F109" s="37">
        <v>429.08333333333331</v>
      </c>
      <c r="G109" s="38">
        <v>422.56666666666661</v>
      </c>
      <c r="H109" s="38">
        <v>411.48333333333329</v>
      </c>
      <c r="I109" s="38">
        <v>404.96666666666658</v>
      </c>
      <c r="J109" s="38">
        <v>440.16666666666663</v>
      </c>
      <c r="K109" s="38">
        <v>446.68333333333339</v>
      </c>
      <c r="L109" s="38">
        <v>457.76666666666665</v>
      </c>
      <c r="M109" s="28">
        <v>435.6</v>
      </c>
      <c r="N109" s="28">
        <v>418</v>
      </c>
      <c r="O109" s="39">
        <v>10139250</v>
      </c>
      <c r="P109" s="40">
        <v>-4.0593286494925843E-2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323.7</v>
      </c>
      <c r="F110" s="37">
        <v>323.8</v>
      </c>
      <c r="G110" s="38">
        <v>320.8</v>
      </c>
      <c r="H110" s="38">
        <v>317.89999999999998</v>
      </c>
      <c r="I110" s="38">
        <v>314.89999999999998</v>
      </c>
      <c r="J110" s="38">
        <v>326.70000000000005</v>
      </c>
      <c r="K110" s="38">
        <v>329.70000000000005</v>
      </c>
      <c r="L110" s="38">
        <v>332.60000000000008</v>
      </c>
      <c r="M110" s="28">
        <v>326.8</v>
      </c>
      <c r="N110" s="28">
        <v>320.89999999999998</v>
      </c>
      <c r="O110" s="39">
        <v>38616690</v>
      </c>
      <c r="P110" s="40">
        <v>-1.1136651681875009E-2</v>
      </c>
    </row>
    <row r="111" spans="1:16" ht="12.75" customHeight="1">
      <c r="A111" s="28">
        <v>101</v>
      </c>
      <c r="B111" s="29" t="s">
        <v>42</v>
      </c>
      <c r="C111" s="30" t="s">
        <v>387</v>
      </c>
      <c r="D111" s="31">
        <v>44924</v>
      </c>
      <c r="E111" s="37">
        <v>243.5</v>
      </c>
      <c r="F111" s="37">
        <v>241.68333333333331</v>
      </c>
      <c r="G111" s="38">
        <v>238.96666666666661</v>
      </c>
      <c r="H111" s="38">
        <v>234.43333333333331</v>
      </c>
      <c r="I111" s="38">
        <v>231.71666666666661</v>
      </c>
      <c r="J111" s="38">
        <v>246.21666666666661</v>
      </c>
      <c r="K111" s="38">
        <v>248.93333333333331</v>
      </c>
      <c r="L111" s="38">
        <v>253.46666666666661</v>
      </c>
      <c r="M111" s="28">
        <v>244.4</v>
      </c>
      <c r="N111" s="28">
        <v>237.15</v>
      </c>
      <c r="O111" s="39">
        <v>14821900</v>
      </c>
      <c r="P111" s="40">
        <v>1.6305428514615233E-2</v>
      </c>
    </row>
    <row r="112" spans="1:16" ht="12.75" customHeight="1">
      <c r="A112" s="28">
        <v>102</v>
      </c>
      <c r="B112" s="29" t="s">
        <v>44</v>
      </c>
      <c r="C112" s="30" t="s">
        <v>263</v>
      </c>
      <c r="D112" s="31">
        <v>44924</v>
      </c>
      <c r="E112" s="37">
        <v>4411.5</v>
      </c>
      <c r="F112" s="37">
        <v>4389.666666666667</v>
      </c>
      <c r="G112" s="38">
        <v>4345.4833333333336</v>
      </c>
      <c r="H112" s="38">
        <v>4279.4666666666662</v>
      </c>
      <c r="I112" s="38">
        <v>4235.2833333333328</v>
      </c>
      <c r="J112" s="38">
        <v>4455.6833333333343</v>
      </c>
      <c r="K112" s="38">
        <v>4499.8666666666668</v>
      </c>
      <c r="L112" s="38">
        <v>4565.883333333335</v>
      </c>
      <c r="M112" s="28">
        <v>4433.8500000000004</v>
      </c>
      <c r="N112" s="28">
        <v>4323.6499999999996</v>
      </c>
      <c r="O112" s="39">
        <v>253800</v>
      </c>
      <c r="P112" s="40">
        <v>6.0150375939849621E-2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1921.65</v>
      </c>
      <c r="F113" s="37">
        <v>1912.8500000000001</v>
      </c>
      <c r="G113" s="38">
        <v>1899.8000000000002</v>
      </c>
      <c r="H113" s="38">
        <v>1877.95</v>
      </c>
      <c r="I113" s="38">
        <v>1864.9</v>
      </c>
      <c r="J113" s="38">
        <v>1934.7000000000003</v>
      </c>
      <c r="K113" s="38">
        <v>1947.75</v>
      </c>
      <c r="L113" s="38">
        <v>1969.6000000000004</v>
      </c>
      <c r="M113" s="28">
        <v>1925.9</v>
      </c>
      <c r="N113" s="28">
        <v>1891</v>
      </c>
      <c r="O113" s="39">
        <v>3221700</v>
      </c>
      <c r="P113" s="40">
        <v>-1.0959661079388469E-2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1197.95</v>
      </c>
      <c r="F114" s="37">
        <v>1195.6166666666668</v>
      </c>
      <c r="G114" s="38">
        <v>1186.0833333333335</v>
      </c>
      <c r="H114" s="38">
        <v>1174.2166666666667</v>
      </c>
      <c r="I114" s="38">
        <v>1164.6833333333334</v>
      </c>
      <c r="J114" s="38">
        <v>1207.4833333333336</v>
      </c>
      <c r="K114" s="38">
        <v>1217.0166666666669</v>
      </c>
      <c r="L114" s="38">
        <v>1228.8833333333337</v>
      </c>
      <c r="M114" s="28">
        <v>1205.1500000000001</v>
      </c>
      <c r="N114" s="28">
        <v>1183.75</v>
      </c>
      <c r="O114" s="39">
        <v>28889100</v>
      </c>
      <c r="P114" s="40">
        <v>6.9010947645785628E-3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205.1</v>
      </c>
      <c r="F115" s="37">
        <v>203.81666666666663</v>
      </c>
      <c r="G115" s="38">
        <v>201.93333333333328</v>
      </c>
      <c r="H115" s="38">
        <v>198.76666666666665</v>
      </c>
      <c r="I115" s="38">
        <v>196.8833333333333</v>
      </c>
      <c r="J115" s="38">
        <v>206.98333333333326</v>
      </c>
      <c r="K115" s="38">
        <v>208.86666666666665</v>
      </c>
      <c r="L115" s="38">
        <v>212.03333333333325</v>
      </c>
      <c r="M115" s="28">
        <v>205.7</v>
      </c>
      <c r="N115" s="28">
        <v>200.65</v>
      </c>
      <c r="O115" s="39">
        <v>12994800</v>
      </c>
      <c r="P115" s="40">
        <v>2.9046563192904655E-2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1649.1</v>
      </c>
      <c r="F116" s="37">
        <v>1644.0999999999997</v>
      </c>
      <c r="G116" s="38">
        <v>1633.3999999999994</v>
      </c>
      <c r="H116" s="38">
        <v>1617.6999999999998</v>
      </c>
      <c r="I116" s="38">
        <v>1606.9999999999995</v>
      </c>
      <c r="J116" s="38">
        <v>1659.7999999999993</v>
      </c>
      <c r="K116" s="38">
        <v>1670.4999999999995</v>
      </c>
      <c r="L116" s="38">
        <v>1686.1999999999991</v>
      </c>
      <c r="M116" s="28">
        <v>1654.8</v>
      </c>
      <c r="N116" s="28">
        <v>1628.4</v>
      </c>
      <c r="O116" s="39">
        <v>25286000</v>
      </c>
      <c r="P116" s="40">
        <v>1.8319768355006424E-2</v>
      </c>
    </row>
    <row r="117" spans="1:16" ht="12.75" customHeight="1">
      <c r="A117" s="28">
        <v>107</v>
      </c>
      <c r="B117" s="29" t="s">
        <v>86</v>
      </c>
      <c r="C117" s="30" t="s">
        <v>395</v>
      </c>
      <c r="D117" s="31">
        <v>44924</v>
      </c>
      <c r="E117" s="37">
        <v>448.9</v>
      </c>
      <c r="F117" s="37">
        <v>449.15000000000003</v>
      </c>
      <c r="G117" s="38">
        <v>440.80000000000007</v>
      </c>
      <c r="H117" s="38">
        <v>432.70000000000005</v>
      </c>
      <c r="I117" s="38">
        <v>424.35000000000008</v>
      </c>
      <c r="J117" s="38">
        <v>457.25000000000006</v>
      </c>
      <c r="K117" s="38">
        <v>465.60000000000008</v>
      </c>
      <c r="L117" s="38">
        <v>473.70000000000005</v>
      </c>
      <c r="M117" s="28">
        <v>457.5</v>
      </c>
      <c r="N117" s="28">
        <v>441.05</v>
      </c>
      <c r="O117" s="39">
        <v>5120500</v>
      </c>
      <c r="P117" s="40">
        <v>-2.633580528617608E-2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74.150000000000006</v>
      </c>
      <c r="F118" s="37">
        <v>73.616666666666674</v>
      </c>
      <c r="G118" s="38">
        <v>72.783333333333346</v>
      </c>
      <c r="H118" s="38">
        <v>71.416666666666671</v>
      </c>
      <c r="I118" s="38">
        <v>70.583333333333343</v>
      </c>
      <c r="J118" s="38">
        <v>74.983333333333348</v>
      </c>
      <c r="K118" s="38">
        <v>75.816666666666663</v>
      </c>
      <c r="L118" s="38">
        <v>77.183333333333351</v>
      </c>
      <c r="M118" s="28">
        <v>74.45</v>
      </c>
      <c r="N118" s="28">
        <v>72.25</v>
      </c>
      <c r="O118" s="39">
        <v>76303500</v>
      </c>
      <c r="P118" s="40">
        <v>5.6710775047258979E-2</v>
      </c>
    </row>
    <row r="119" spans="1:16" ht="12.75" customHeight="1">
      <c r="A119" s="28">
        <v>109</v>
      </c>
      <c r="B119" s="29" t="s">
        <v>47</v>
      </c>
      <c r="C119" s="30" t="s">
        <v>264</v>
      </c>
      <c r="D119" s="31">
        <v>44924</v>
      </c>
      <c r="E119" s="37">
        <v>875.5</v>
      </c>
      <c r="F119" s="37">
        <v>872.35</v>
      </c>
      <c r="G119" s="38">
        <v>859.7</v>
      </c>
      <c r="H119" s="38">
        <v>843.9</v>
      </c>
      <c r="I119" s="38">
        <v>831.25</v>
      </c>
      <c r="J119" s="38">
        <v>888.15000000000009</v>
      </c>
      <c r="K119" s="38">
        <v>900.8</v>
      </c>
      <c r="L119" s="38">
        <v>916.60000000000014</v>
      </c>
      <c r="M119" s="28">
        <v>885</v>
      </c>
      <c r="N119" s="28">
        <v>856.55</v>
      </c>
      <c r="O119" s="39">
        <v>1641900</v>
      </c>
      <c r="P119" s="40">
        <v>-8.2449941107184919E-3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721.4</v>
      </c>
      <c r="F120" s="37">
        <v>719.6</v>
      </c>
      <c r="G120" s="38">
        <v>713.80000000000007</v>
      </c>
      <c r="H120" s="38">
        <v>706.2</v>
      </c>
      <c r="I120" s="38">
        <v>700.40000000000009</v>
      </c>
      <c r="J120" s="38">
        <v>727.2</v>
      </c>
      <c r="K120" s="38">
        <v>733</v>
      </c>
      <c r="L120" s="38">
        <v>740.6</v>
      </c>
      <c r="M120" s="28">
        <v>725.4</v>
      </c>
      <c r="N120" s="28">
        <v>712</v>
      </c>
      <c r="O120" s="39">
        <v>14644875</v>
      </c>
      <c r="P120" s="40">
        <v>5.1648549636658459E-3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343.4</v>
      </c>
      <c r="F121" s="37">
        <v>343.01666666666665</v>
      </c>
      <c r="G121" s="38">
        <v>341.08333333333331</v>
      </c>
      <c r="H121" s="38">
        <v>338.76666666666665</v>
      </c>
      <c r="I121" s="38">
        <v>336.83333333333331</v>
      </c>
      <c r="J121" s="38">
        <v>345.33333333333331</v>
      </c>
      <c r="K121" s="38">
        <v>347.26666666666671</v>
      </c>
      <c r="L121" s="38">
        <v>349.58333333333331</v>
      </c>
      <c r="M121" s="28">
        <v>344.95</v>
      </c>
      <c r="N121" s="28">
        <v>340.7</v>
      </c>
      <c r="O121" s="39">
        <v>70464000</v>
      </c>
      <c r="P121" s="40">
        <v>6.9507956831900497E-3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526</v>
      </c>
      <c r="F122" s="37">
        <v>525.66666666666663</v>
      </c>
      <c r="G122" s="38">
        <v>522.83333333333326</v>
      </c>
      <c r="H122" s="38">
        <v>519.66666666666663</v>
      </c>
      <c r="I122" s="38">
        <v>516.83333333333326</v>
      </c>
      <c r="J122" s="38">
        <v>528.83333333333326</v>
      </c>
      <c r="K122" s="38">
        <v>531.66666666666652</v>
      </c>
      <c r="L122" s="38">
        <v>534.83333333333326</v>
      </c>
      <c r="M122" s="28">
        <v>528.5</v>
      </c>
      <c r="N122" s="28">
        <v>522.5</v>
      </c>
      <c r="O122" s="39">
        <v>24166250</v>
      </c>
      <c r="P122" s="40">
        <v>2.0480337820005277E-2</v>
      </c>
    </row>
    <row r="123" spans="1:16" ht="12.75" customHeight="1">
      <c r="A123" s="28">
        <v>113</v>
      </c>
      <c r="B123" s="29" t="s">
        <v>42</v>
      </c>
      <c r="C123" s="30" t="s">
        <v>397</v>
      </c>
      <c r="D123" s="31">
        <v>44924</v>
      </c>
      <c r="E123" s="37">
        <v>3039.95</v>
      </c>
      <c r="F123" s="37">
        <v>3021.5666666666671</v>
      </c>
      <c r="G123" s="38">
        <v>2985.3833333333341</v>
      </c>
      <c r="H123" s="38">
        <v>2930.8166666666671</v>
      </c>
      <c r="I123" s="38">
        <v>2894.6333333333341</v>
      </c>
      <c r="J123" s="38">
        <v>3076.1333333333341</v>
      </c>
      <c r="K123" s="38">
        <v>3112.3166666666675</v>
      </c>
      <c r="L123" s="38">
        <v>3166.8833333333341</v>
      </c>
      <c r="M123" s="28">
        <v>3057.75</v>
      </c>
      <c r="N123" s="28">
        <v>2967</v>
      </c>
      <c r="O123" s="39">
        <v>514750</v>
      </c>
      <c r="P123" s="40">
        <v>6.1887570912841673E-2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731.95</v>
      </c>
      <c r="F124" s="37">
        <v>731.18333333333339</v>
      </c>
      <c r="G124" s="38">
        <v>727.36666666666679</v>
      </c>
      <c r="H124" s="38">
        <v>722.78333333333342</v>
      </c>
      <c r="I124" s="38">
        <v>718.96666666666681</v>
      </c>
      <c r="J124" s="38">
        <v>735.76666666666677</v>
      </c>
      <c r="K124" s="38">
        <v>739.58333333333337</v>
      </c>
      <c r="L124" s="38">
        <v>744.16666666666674</v>
      </c>
      <c r="M124" s="28">
        <v>735</v>
      </c>
      <c r="N124" s="28">
        <v>726.6</v>
      </c>
      <c r="O124" s="39">
        <v>23495400</v>
      </c>
      <c r="P124" s="40">
        <v>-5.5993600731344987E-3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560.79999999999995</v>
      </c>
      <c r="F125" s="37">
        <v>558</v>
      </c>
      <c r="G125" s="38">
        <v>553.04999999999995</v>
      </c>
      <c r="H125" s="38">
        <v>545.29999999999995</v>
      </c>
      <c r="I125" s="38">
        <v>540.34999999999991</v>
      </c>
      <c r="J125" s="38">
        <v>565.75</v>
      </c>
      <c r="K125" s="38">
        <v>570.70000000000005</v>
      </c>
      <c r="L125" s="38">
        <v>578.45000000000005</v>
      </c>
      <c r="M125" s="28">
        <v>562.95000000000005</v>
      </c>
      <c r="N125" s="28">
        <v>550.25</v>
      </c>
      <c r="O125" s="39">
        <v>11398750</v>
      </c>
      <c r="P125" s="40">
        <v>-5.6700468869261807E-3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1947.45</v>
      </c>
      <c r="F126" s="37">
        <v>1949.4166666666667</v>
      </c>
      <c r="G126" s="38">
        <v>1935.7333333333336</v>
      </c>
      <c r="H126" s="38">
        <v>1924.0166666666669</v>
      </c>
      <c r="I126" s="38">
        <v>1910.3333333333337</v>
      </c>
      <c r="J126" s="38">
        <v>1961.1333333333334</v>
      </c>
      <c r="K126" s="38">
        <v>1974.8166666666664</v>
      </c>
      <c r="L126" s="38">
        <v>1986.5333333333333</v>
      </c>
      <c r="M126" s="28">
        <v>1963.1</v>
      </c>
      <c r="N126" s="28">
        <v>1937.7</v>
      </c>
      <c r="O126" s="39">
        <v>21808800</v>
      </c>
      <c r="P126" s="40">
        <v>2.6973064607270673E-2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87.75</v>
      </c>
      <c r="F127" s="37">
        <v>86.5</v>
      </c>
      <c r="G127" s="38">
        <v>84.6</v>
      </c>
      <c r="H127" s="38">
        <v>81.449999999999989</v>
      </c>
      <c r="I127" s="38">
        <v>79.549999999999983</v>
      </c>
      <c r="J127" s="38">
        <v>89.65</v>
      </c>
      <c r="K127" s="38">
        <v>91.550000000000011</v>
      </c>
      <c r="L127" s="38">
        <v>94.700000000000017</v>
      </c>
      <c r="M127" s="28">
        <v>88.4</v>
      </c>
      <c r="N127" s="28">
        <v>83.35</v>
      </c>
      <c r="O127" s="39">
        <v>53187040</v>
      </c>
      <c r="P127" s="40">
        <v>0.14329560713600614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2412.5</v>
      </c>
      <c r="F128" s="37">
        <v>2390.1666666666665</v>
      </c>
      <c r="G128" s="38">
        <v>2359.2333333333331</v>
      </c>
      <c r="H128" s="38">
        <v>2305.9666666666667</v>
      </c>
      <c r="I128" s="38">
        <v>2275.0333333333333</v>
      </c>
      <c r="J128" s="38">
        <v>2443.4333333333329</v>
      </c>
      <c r="K128" s="38">
        <v>2474.3666666666663</v>
      </c>
      <c r="L128" s="38">
        <v>2527.6333333333328</v>
      </c>
      <c r="M128" s="28">
        <v>2421.1</v>
      </c>
      <c r="N128" s="28">
        <v>2336.9</v>
      </c>
      <c r="O128" s="39">
        <v>787500</v>
      </c>
      <c r="P128" s="40">
        <v>-2.2172949002217295E-3</v>
      </c>
    </row>
    <row r="129" spans="1:16" ht="12.75" customHeight="1">
      <c r="A129" s="28">
        <v>119</v>
      </c>
      <c r="B129" s="29" t="s">
        <v>47</v>
      </c>
      <c r="C129" s="30" t="s">
        <v>266</v>
      </c>
      <c r="D129" s="31">
        <v>44924</v>
      </c>
      <c r="E129" s="37">
        <v>459.95</v>
      </c>
      <c r="F129" s="37">
        <v>459</v>
      </c>
      <c r="G129" s="38">
        <v>454.45</v>
      </c>
      <c r="H129" s="38">
        <v>448.95</v>
      </c>
      <c r="I129" s="38">
        <v>444.4</v>
      </c>
      <c r="J129" s="38">
        <v>464.5</v>
      </c>
      <c r="K129" s="38">
        <v>469.04999999999995</v>
      </c>
      <c r="L129" s="38">
        <v>474.55</v>
      </c>
      <c r="M129" s="28">
        <v>463.55</v>
      </c>
      <c r="N129" s="28">
        <v>453.5</v>
      </c>
      <c r="O129" s="39">
        <v>6503400</v>
      </c>
      <c r="P129" s="40">
        <v>6.0330425097456838E-3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386.1</v>
      </c>
      <c r="F130" s="37">
        <v>381.93333333333334</v>
      </c>
      <c r="G130" s="38">
        <v>376.4666666666667</v>
      </c>
      <c r="H130" s="38">
        <v>366.83333333333337</v>
      </c>
      <c r="I130" s="38">
        <v>361.36666666666673</v>
      </c>
      <c r="J130" s="38">
        <v>391.56666666666666</v>
      </c>
      <c r="K130" s="38">
        <v>397.03333333333325</v>
      </c>
      <c r="L130" s="38">
        <v>406.66666666666663</v>
      </c>
      <c r="M130" s="28">
        <v>387.4</v>
      </c>
      <c r="N130" s="28">
        <v>372.3</v>
      </c>
      <c r="O130" s="39">
        <v>10392000</v>
      </c>
      <c r="P130" s="40">
        <v>-1.0850942318675044E-2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2080.3000000000002</v>
      </c>
      <c r="F131" s="37">
        <v>2090.5499999999997</v>
      </c>
      <c r="G131" s="38">
        <v>2065.6499999999996</v>
      </c>
      <c r="H131" s="38">
        <v>2051</v>
      </c>
      <c r="I131" s="38">
        <v>2026.1</v>
      </c>
      <c r="J131" s="38">
        <v>2105.1999999999994</v>
      </c>
      <c r="K131" s="38">
        <v>2130.1</v>
      </c>
      <c r="L131" s="38">
        <v>2144.7499999999991</v>
      </c>
      <c r="M131" s="28">
        <v>2115.4499999999998</v>
      </c>
      <c r="N131" s="28">
        <v>2075.9</v>
      </c>
      <c r="O131" s="39">
        <v>8322900</v>
      </c>
      <c r="P131" s="40">
        <v>4.347989618986723E-2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44924</v>
      </c>
      <c r="E132" s="37">
        <v>4976.8500000000004</v>
      </c>
      <c r="F132" s="37">
        <v>4951.5666666666666</v>
      </c>
      <c r="G132" s="38">
        <v>4905.583333333333</v>
      </c>
      <c r="H132" s="38">
        <v>4834.3166666666666</v>
      </c>
      <c r="I132" s="38">
        <v>4788.333333333333</v>
      </c>
      <c r="J132" s="38">
        <v>5022.833333333333</v>
      </c>
      <c r="K132" s="38">
        <v>5068.8166666666666</v>
      </c>
      <c r="L132" s="38">
        <v>5140.083333333333</v>
      </c>
      <c r="M132" s="28">
        <v>4997.55</v>
      </c>
      <c r="N132" s="28">
        <v>4880.3</v>
      </c>
      <c r="O132" s="39">
        <v>1493250</v>
      </c>
      <c r="P132" s="40">
        <v>-3.8026618633043132E-3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3844.6</v>
      </c>
      <c r="F133" s="37">
        <v>3844.5499999999997</v>
      </c>
      <c r="G133" s="38">
        <v>3810.6999999999994</v>
      </c>
      <c r="H133" s="38">
        <v>3776.7999999999997</v>
      </c>
      <c r="I133" s="38">
        <v>3742.9499999999994</v>
      </c>
      <c r="J133" s="38">
        <v>3878.4499999999994</v>
      </c>
      <c r="K133" s="38">
        <v>3912.2999999999997</v>
      </c>
      <c r="L133" s="38">
        <v>3946.1999999999994</v>
      </c>
      <c r="M133" s="28">
        <v>3878.4</v>
      </c>
      <c r="N133" s="28">
        <v>3810.65</v>
      </c>
      <c r="O133" s="39">
        <v>1136600</v>
      </c>
      <c r="P133" s="40">
        <v>1.7729226361031518E-2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726.95</v>
      </c>
      <c r="F134" s="37">
        <v>724.01666666666677</v>
      </c>
      <c r="G134" s="38">
        <v>718.03333333333353</v>
      </c>
      <c r="H134" s="38">
        <v>709.11666666666679</v>
      </c>
      <c r="I134" s="38">
        <v>703.13333333333355</v>
      </c>
      <c r="J134" s="38">
        <v>732.93333333333351</v>
      </c>
      <c r="K134" s="38">
        <v>738.91666666666686</v>
      </c>
      <c r="L134" s="38">
        <v>747.83333333333348</v>
      </c>
      <c r="M134" s="28">
        <v>730</v>
      </c>
      <c r="N134" s="28">
        <v>715.1</v>
      </c>
      <c r="O134" s="39">
        <v>6590050</v>
      </c>
      <c r="P134" s="40">
        <v>3.5528248964872444E-2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1269.5</v>
      </c>
      <c r="F135" s="37">
        <v>1266.6666666666667</v>
      </c>
      <c r="G135" s="38">
        <v>1257.2333333333336</v>
      </c>
      <c r="H135" s="38">
        <v>1244.9666666666669</v>
      </c>
      <c r="I135" s="38">
        <v>1235.5333333333338</v>
      </c>
      <c r="J135" s="38">
        <v>1278.9333333333334</v>
      </c>
      <c r="K135" s="38">
        <v>1288.3666666666663</v>
      </c>
      <c r="L135" s="38">
        <v>1300.6333333333332</v>
      </c>
      <c r="M135" s="28">
        <v>1276.0999999999999</v>
      </c>
      <c r="N135" s="28">
        <v>1254.4000000000001</v>
      </c>
      <c r="O135" s="39">
        <v>11387600</v>
      </c>
      <c r="P135" s="40">
        <v>-5.3194741669214309E-3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214.15</v>
      </c>
      <c r="F136" s="37">
        <v>212.86666666666667</v>
      </c>
      <c r="G136" s="38">
        <v>209.88333333333335</v>
      </c>
      <c r="H136" s="38">
        <v>205.61666666666667</v>
      </c>
      <c r="I136" s="38">
        <v>202.63333333333335</v>
      </c>
      <c r="J136" s="38">
        <v>217.13333333333335</v>
      </c>
      <c r="K136" s="38">
        <v>220.1166666666667</v>
      </c>
      <c r="L136" s="38">
        <v>224.38333333333335</v>
      </c>
      <c r="M136" s="28">
        <v>215.85</v>
      </c>
      <c r="N136" s="28">
        <v>208.6</v>
      </c>
      <c r="O136" s="39">
        <v>17760000</v>
      </c>
      <c r="P136" s="40">
        <v>-3.5202086049543675E-2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114.45</v>
      </c>
      <c r="F137" s="37">
        <v>113.96666666666665</v>
      </c>
      <c r="G137" s="38">
        <v>113.08333333333331</v>
      </c>
      <c r="H137" s="38">
        <v>111.71666666666665</v>
      </c>
      <c r="I137" s="38">
        <v>110.83333333333331</v>
      </c>
      <c r="J137" s="38">
        <v>115.33333333333331</v>
      </c>
      <c r="K137" s="38">
        <v>116.21666666666667</v>
      </c>
      <c r="L137" s="38">
        <v>117.58333333333331</v>
      </c>
      <c r="M137" s="28">
        <v>114.85</v>
      </c>
      <c r="N137" s="28">
        <v>112.6</v>
      </c>
      <c r="O137" s="39">
        <v>39066000</v>
      </c>
      <c r="P137" s="40">
        <v>6.0941828254847646E-2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491.2</v>
      </c>
      <c r="F138" s="37">
        <v>490.88333333333338</v>
      </c>
      <c r="G138" s="38">
        <v>488.56666666666678</v>
      </c>
      <c r="H138" s="38">
        <v>485.93333333333339</v>
      </c>
      <c r="I138" s="38">
        <v>483.61666666666679</v>
      </c>
      <c r="J138" s="38">
        <v>493.51666666666677</v>
      </c>
      <c r="K138" s="38">
        <v>495.83333333333337</v>
      </c>
      <c r="L138" s="38">
        <v>498.46666666666675</v>
      </c>
      <c r="M138" s="28">
        <v>493.2</v>
      </c>
      <c r="N138" s="28">
        <v>488.25</v>
      </c>
      <c r="O138" s="39">
        <v>9352800</v>
      </c>
      <c r="P138" s="40">
        <v>3.1907851184959618E-2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9105.65</v>
      </c>
      <c r="F139" s="37">
        <v>9090.8833333333332</v>
      </c>
      <c r="G139" s="38">
        <v>9032.7666666666664</v>
      </c>
      <c r="H139" s="38">
        <v>8959.8833333333332</v>
      </c>
      <c r="I139" s="38">
        <v>8901.7666666666664</v>
      </c>
      <c r="J139" s="38">
        <v>9163.7666666666664</v>
      </c>
      <c r="K139" s="38">
        <v>9221.8833333333314</v>
      </c>
      <c r="L139" s="38">
        <v>9294.7666666666664</v>
      </c>
      <c r="M139" s="28">
        <v>9149</v>
      </c>
      <c r="N139" s="28">
        <v>9018</v>
      </c>
      <c r="O139" s="39">
        <v>2813700</v>
      </c>
      <c r="P139" s="40">
        <v>-1.4155075155040117E-2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895.9</v>
      </c>
      <c r="F140" s="37">
        <v>895.88333333333333</v>
      </c>
      <c r="G140" s="38">
        <v>884.01666666666665</v>
      </c>
      <c r="H140" s="38">
        <v>872.13333333333333</v>
      </c>
      <c r="I140" s="38">
        <v>860.26666666666665</v>
      </c>
      <c r="J140" s="38">
        <v>907.76666666666665</v>
      </c>
      <c r="K140" s="38">
        <v>919.63333333333321</v>
      </c>
      <c r="L140" s="38">
        <v>931.51666666666665</v>
      </c>
      <c r="M140" s="28">
        <v>907.75</v>
      </c>
      <c r="N140" s="28">
        <v>884</v>
      </c>
      <c r="O140" s="39">
        <v>17726875</v>
      </c>
      <c r="P140" s="40">
        <v>1.1988439718842545E-2</v>
      </c>
    </row>
    <row r="141" spans="1:16" ht="12.75" customHeight="1">
      <c r="A141" s="28">
        <v>131</v>
      </c>
      <c r="B141" s="29" t="s">
        <v>44</v>
      </c>
      <c r="C141" s="30" t="s">
        <v>428</v>
      </c>
      <c r="D141" s="31">
        <v>44924</v>
      </c>
      <c r="E141" s="37">
        <v>1576.5</v>
      </c>
      <c r="F141" s="37">
        <v>1566.9833333333333</v>
      </c>
      <c r="G141" s="38">
        <v>1554.9666666666667</v>
      </c>
      <c r="H141" s="38">
        <v>1533.4333333333334</v>
      </c>
      <c r="I141" s="38">
        <v>1521.4166666666667</v>
      </c>
      <c r="J141" s="38">
        <v>1588.5166666666667</v>
      </c>
      <c r="K141" s="38">
        <v>1600.5333333333335</v>
      </c>
      <c r="L141" s="38">
        <v>1622.0666666666666</v>
      </c>
      <c r="M141" s="28">
        <v>1579</v>
      </c>
      <c r="N141" s="28">
        <v>1545.45</v>
      </c>
      <c r="O141" s="39">
        <v>1958400</v>
      </c>
      <c r="P141" s="40">
        <v>-1.0201999591920017E-3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1460.65</v>
      </c>
      <c r="F142" s="37">
        <v>1452.8500000000001</v>
      </c>
      <c r="G142" s="38">
        <v>1435.8500000000004</v>
      </c>
      <c r="H142" s="38">
        <v>1411.0500000000002</v>
      </c>
      <c r="I142" s="38">
        <v>1394.0500000000004</v>
      </c>
      <c r="J142" s="38">
        <v>1477.6500000000003</v>
      </c>
      <c r="K142" s="38">
        <v>1494.6499999999999</v>
      </c>
      <c r="L142" s="38">
        <v>1519.4500000000003</v>
      </c>
      <c r="M142" s="28">
        <v>1469.85</v>
      </c>
      <c r="N142" s="28">
        <v>1428.05</v>
      </c>
      <c r="O142" s="39">
        <v>909500</v>
      </c>
      <c r="P142" s="40">
        <v>6.5237760599672054E-2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670.5</v>
      </c>
      <c r="F143" s="37">
        <v>671.13333333333333</v>
      </c>
      <c r="G143" s="38">
        <v>664.31666666666661</v>
      </c>
      <c r="H143" s="38">
        <v>658.13333333333333</v>
      </c>
      <c r="I143" s="38">
        <v>651.31666666666661</v>
      </c>
      <c r="J143" s="38">
        <v>677.31666666666661</v>
      </c>
      <c r="K143" s="38">
        <v>684.13333333333344</v>
      </c>
      <c r="L143" s="38">
        <v>690.31666666666661</v>
      </c>
      <c r="M143" s="28">
        <v>677.95</v>
      </c>
      <c r="N143" s="28">
        <v>664.95</v>
      </c>
      <c r="O143" s="39">
        <v>5465850</v>
      </c>
      <c r="P143" s="40">
        <v>-3.6659411158208269E-2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900</v>
      </c>
      <c r="F144" s="37">
        <v>891.9</v>
      </c>
      <c r="G144" s="38">
        <v>882</v>
      </c>
      <c r="H144" s="38">
        <v>864</v>
      </c>
      <c r="I144" s="38">
        <v>854.1</v>
      </c>
      <c r="J144" s="38">
        <v>909.9</v>
      </c>
      <c r="K144" s="38">
        <v>919.79999999999984</v>
      </c>
      <c r="L144" s="38">
        <v>937.8</v>
      </c>
      <c r="M144" s="28">
        <v>901.8</v>
      </c>
      <c r="N144" s="28">
        <v>873.9</v>
      </c>
      <c r="O144" s="39">
        <v>2418400</v>
      </c>
      <c r="P144" s="40">
        <v>3.562863994518671E-2</v>
      </c>
    </row>
    <row r="145" spans="1:16" ht="12.75" customHeight="1">
      <c r="A145" s="28">
        <v>135</v>
      </c>
      <c r="B145" s="29" t="s">
        <v>49</v>
      </c>
      <c r="C145" s="30" t="s">
        <v>809</v>
      </c>
      <c r="D145" s="31">
        <v>44924</v>
      </c>
      <c r="E145" s="37">
        <v>74.25</v>
      </c>
      <c r="F145" s="37">
        <v>73.61666666666666</v>
      </c>
      <c r="G145" s="38">
        <v>72.633333333333326</v>
      </c>
      <c r="H145" s="38">
        <v>71.016666666666666</v>
      </c>
      <c r="I145" s="38">
        <v>70.033333333333331</v>
      </c>
      <c r="J145" s="38">
        <v>75.23333333333332</v>
      </c>
      <c r="K145" s="38">
        <v>76.21666666666664</v>
      </c>
      <c r="L145" s="38">
        <v>77.833333333333314</v>
      </c>
      <c r="M145" s="28">
        <v>74.599999999999994</v>
      </c>
      <c r="N145" s="28">
        <v>72</v>
      </c>
      <c r="O145" s="39">
        <v>84543750</v>
      </c>
      <c r="P145" s="40">
        <v>1.8789653489507077E-2</v>
      </c>
    </row>
    <row r="146" spans="1:16" ht="12.75" customHeight="1">
      <c r="A146" s="28">
        <v>136</v>
      </c>
      <c r="B146" s="29" t="s">
        <v>86</v>
      </c>
      <c r="C146" s="30" t="s">
        <v>159</v>
      </c>
      <c r="D146" s="31">
        <v>44924</v>
      </c>
      <c r="E146" s="37">
        <v>2008.95</v>
      </c>
      <c r="F146" s="37">
        <v>1992.3333333333333</v>
      </c>
      <c r="G146" s="38">
        <v>1964.0666666666666</v>
      </c>
      <c r="H146" s="38">
        <v>1919.1833333333334</v>
      </c>
      <c r="I146" s="38">
        <v>1890.9166666666667</v>
      </c>
      <c r="J146" s="38">
        <v>2037.2166666666665</v>
      </c>
      <c r="K146" s="38">
        <v>2065.4833333333336</v>
      </c>
      <c r="L146" s="38">
        <v>2110.3666666666663</v>
      </c>
      <c r="M146" s="28">
        <v>2020.6</v>
      </c>
      <c r="N146" s="28">
        <v>1947.45</v>
      </c>
      <c r="O146" s="39">
        <v>2162700</v>
      </c>
      <c r="P146" s="40">
        <v>1.2731776198523113E-3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44924</v>
      </c>
      <c r="E147" s="37">
        <v>90478.9</v>
      </c>
      <c r="F147" s="37">
        <v>90188.150000000009</v>
      </c>
      <c r="G147" s="38">
        <v>89299.750000000015</v>
      </c>
      <c r="H147" s="38">
        <v>88120.6</v>
      </c>
      <c r="I147" s="38">
        <v>87232.200000000012</v>
      </c>
      <c r="J147" s="38">
        <v>91367.300000000017</v>
      </c>
      <c r="K147" s="38">
        <v>92255.700000000012</v>
      </c>
      <c r="L147" s="38">
        <v>93434.85000000002</v>
      </c>
      <c r="M147" s="28">
        <v>91076.55</v>
      </c>
      <c r="N147" s="28">
        <v>89009</v>
      </c>
      <c r="O147" s="39">
        <v>55860</v>
      </c>
      <c r="P147" s="40">
        <v>8.8495575221238937E-3</v>
      </c>
    </row>
    <row r="148" spans="1:16" ht="12.75" customHeight="1">
      <c r="A148" s="28">
        <v>138</v>
      </c>
      <c r="B148" s="29" t="s">
        <v>63</v>
      </c>
      <c r="C148" s="30" t="s">
        <v>161</v>
      </c>
      <c r="D148" s="31">
        <v>44924</v>
      </c>
      <c r="E148" s="37">
        <v>1077.8</v>
      </c>
      <c r="F148" s="37">
        <v>1069.6666666666665</v>
      </c>
      <c r="G148" s="38">
        <v>1059.7333333333331</v>
      </c>
      <c r="H148" s="38">
        <v>1041.6666666666665</v>
      </c>
      <c r="I148" s="38">
        <v>1031.7333333333331</v>
      </c>
      <c r="J148" s="38">
        <v>1087.7333333333331</v>
      </c>
      <c r="K148" s="38">
        <v>1097.6666666666665</v>
      </c>
      <c r="L148" s="38">
        <v>1115.7333333333331</v>
      </c>
      <c r="M148" s="28">
        <v>1079.5999999999999</v>
      </c>
      <c r="N148" s="28">
        <v>1051.5999999999999</v>
      </c>
      <c r="O148" s="39">
        <v>7071700</v>
      </c>
      <c r="P148" s="40">
        <v>1.0019210032064329E-2</v>
      </c>
    </row>
    <row r="149" spans="1:16" ht="12.75" customHeight="1">
      <c r="A149" s="28">
        <v>139</v>
      </c>
      <c r="B149" s="29" t="s">
        <v>119</v>
      </c>
      <c r="C149" s="30" t="s">
        <v>163</v>
      </c>
      <c r="D149" s="31">
        <v>44924</v>
      </c>
      <c r="E149" s="37">
        <v>76.25</v>
      </c>
      <c r="F149" s="37">
        <v>75.916666666666671</v>
      </c>
      <c r="G149" s="38">
        <v>75.333333333333343</v>
      </c>
      <c r="H149" s="38">
        <v>74.416666666666671</v>
      </c>
      <c r="I149" s="38">
        <v>73.833333333333343</v>
      </c>
      <c r="J149" s="38">
        <v>76.833333333333343</v>
      </c>
      <c r="K149" s="38">
        <v>77.416666666666686</v>
      </c>
      <c r="L149" s="38">
        <v>78.333333333333343</v>
      </c>
      <c r="M149" s="28">
        <v>76.5</v>
      </c>
      <c r="N149" s="28">
        <v>75</v>
      </c>
      <c r="O149" s="39">
        <v>65802750</v>
      </c>
      <c r="P149" s="40">
        <v>2.1539930373630469E-2</v>
      </c>
    </row>
    <row r="150" spans="1:16" ht="12.75" customHeight="1">
      <c r="A150" s="28">
        <v>140</v>
      </c>
      <c r="B150" s="29" t="s">
        <v>44</v>
      </c>
      <c r="C150" s="30" t="s">
        <v>164</v>
      </c>
      <c r="D150" s="31">
        <v>44924</v>
      </c>
      <c r="E150" s="37">
        <v>3983.05</v>
      </c>
      <c r="F150" s="37">
        <v>3950.35</v>
      </c>
      <c r="G150" s="38">
        <v>3907.7</v>
      </c>
      <c r="H150" s="38">
        <v>3832.35</v>
      </c>
      <c r="I150" s="38">
        <v>3789.7</v>
      </c>
      <c r="J150" s="38">
        <v>4025.7</v>
      </c>
      <c r="K150" s="38">
        <v>4068.3500000000004</v>
      </c>
      <c r="L150" s="38">
        <v>4143.7</v>
      </c>
      <c r="M150" s="28">
        <v>3993</v>
      </c>
      <c r="N150" s="28">
        <v>3875</v>
      </c>
      <c r="O150" s="39">
        <v>1630500</v>
      </c>
      <c r="P150" s="40">
        <v>-2.9047546246751261E-3</v>
      </c>
    </row>
    <row r="151" spans="1:16" ht="12.75" customHeight="1">
      <c r="A151" s="28">
        <v>141</v>
      </c>
      <c r="B151" s="29" t="s">
        <v>38</v>
      </c>
      <c r="C151" s="30" t="s">
        <v>165</v>
      </c>
      <c r="D151" s="31">
        <v>44924</v>
      </c>
      <c r="E151" s="37">
        <v>4382.3500000000004</v>
      </c>
      <c r="F151" s="37">
        <v>4381.5333333333338</v>
      </c>
      <c r="G151" s="38">
        <v>4343.0666666666675</v>
      </c>
      <c r="H151" s="38">
        <v>4303.7833333333338</v>
      </c>
      <c r="I151" s="38">
        <v>4265.3166666666675</v>
      </c>
      <c r="J151" s="38">
        <v>4420.8166666666675</v>
      </c>
      <c r="K151" s="38">
        <v>4459.2833333333328</v>
      </c>
      <c r="L151" s="38">
        <v>4498.5666666666675</v>
      </c>
      <c r="M151" s="28">
        <v>4420</v>
      </c>
      <c r="N151" s="28">
        <v>4342.25</v>
      </c>
      <c r="O151" s="39">
        <v>330375</v>
      </c>
      <c r="P151" s="40">
        <v>1.0321100917431193E-2</v>
      </c>
    </row>
    <row r="152" spans="1:16" ht="12.75" customHeight="1">
      <c r="A152" s="28">
        <v>142</v>
      </c>
      <c r="B152" s="29" t="s">
        <v>56</v>
      </c>
      <c r="C152" s="30" t="s">
        <v>166</v>
      </c>
      <c r="D152" s="31">
        <v>44924</v>
      </c>
      <c r="E152" s="37">
        <v>19697.95</v>
      </c>
      <c r="F152" s="37">
        <v>19765.983333333334</v>
      </c>
      <c r="G152" s="38">
        <v>19531.966666666667</v>
      </c>
      <c r="H152" s="38">
        <v>19365.983333333334</v>
      </c>
      <c r="I152" s="38">
        <v>19131.966666666667</v>
      </c>
      <c r="J152" s="38">
        <v>19931.966666666667</v>
      </c>
      <c r="K152" s="38">
        <v>20165.983333333337</v>
      </c>
      <c r="L152" s="38">
        <v>20331.966666666667</v>
      </c>
      <c r="M152" s="28">
        <v>20000</v>
      </c>
      <c r="N152" s="28">
        <v>19600</v>
      </c>
      <c r="O152" s="39">
        <v>272960</v>
      </c>
      <c r="P152" s="40">
        <v>3.0348784538728673E-2</v>
      </c>
    </row>
    <row r="153" spans="1:16" ht="12.75" customHeight="1">
      <c r="A153" s="28">
        <v>143</v>
      </c>
      <c r="B153" s="29" t="s">
        <v>119</v>
      </c>
      <c r="C153" s="30" t="s">
        <v>167</v>
      </c>
      <c r="D153" s="31">
        <v>44924</v>
      </c>
      <c r="E153" s="37">
        <v>119.5</v>
      </c>
      <c r="F153" s="37">
        <v>119.18333333333334</v>
      </c>
      <c r="G153" s="38">
        <v>118.56666666666668</v>
      </c>
      <c r="H153" s="38">
        <v>117.63333333333334</v>
      </c>
      <c r="I153" s="38">
        <v>117.01666666666668</v>
      </c>
      <c r="J153" s="38">
        <v>120.11666666666667</v>
      </c>
      <c r="K153" s="38">
        <v>120.73333333333335</v>
      </c>
      <c r="L153" s="38">
        <v>121.66666666666667</v>
      </c>
      <c r="M153" s="28">
        <v>119.8</v>
      </c>
      <c r="N153" s="28">
        <v>118.25</v>
      </c>
      <c r="O153" s="39">
        <v>28534100</v>
      </c>
      <c r="P153" s="40">
        <v>7.2948413547362112E-4</v>
      </c>
    </row>
    <row r="154" spans="1:16" ht="12.75" customHeight="1">
      <c r="A154" s="28">
        <v>144</v>
      </c>
      <c r="B154" s="29" t="s">
        <v>168</v>
      </c>
      <c r="C154" s="30" t="s">
        <v>169</v>
      </c>
      <c r="D154" s="31">
        <v>44924</v>
      </c>
      <c r="E154" s="37">
        <v>171.45</v>
      </c>
      <c r="F154" s="37">
        <v>171.45000000000002</v>
      </c>
      <c r="G154" s="38">
        <v>170.10000000000002</v>
      </c>
      <c r="H154" s="38">
        <v>168.75</v>
      </c>
      <c r="I154" s="38">
        <v>167.4</v>
      </c>
      <c r="J154" s="38">
        <v>172.80000000000004</v>
      </c>
      <c r="K154" s="38">
        <v>174.15</v>
      </c>
      <c r="L154" s="38">
        <v>175.50000000000006</v>
      </c>
      <c r="M154" s="28">
        <v>172.8</v>
      </c>
      <c r="N154" s="28">
        <v>170.1</v>
      </c>
      <c r="O154" s="39">
        <v>60140700</v>
      </c>
      <c r="P154" s="40">
        <v>2.2284662338920649E-2</v>
      </c>
    </row>
    <row r="155" spans="1:16" ht="12.75" customHeight="1">
      <c r="A155" s="28">
        <v>145</v>
      </c>
      <c r="B155" s="29" t="s">
        <v>96</v>
      </c>
      <c r="C155" s="30" t="s">
        <v>268</v>
      </c>
      <c r="D155" s="31">
        <v>44924</v>
      </c>
      <c r="E155" s="37">
        <v>904.5</v>
      </c>
      <c r="F155" s="37">
        <v>901.23333333333323</v>
      </c>
      <c r="G155" s="38">
        <v>891.46666666666647</v>
      </c>
      <c r="H155" s="38">
        <v>878.43333333333328</v>
      </c>
      <c r="I155" s="38">
        <v>868.66666666666652</v>
      </c>
      <c r="J155" s="38">
        <v>914.26666666666642</v>
      </c>
      <c r="K155" s="38">
        <v>924.03333333333308</v>
      </c>
      <c r="L155" s="38">
        <v>937.06666666666638</v>
      </c>
      <c r="M155" s="28">
        <v>911</v>
      </c>
      <c r="N155" s="28">
        <v>888.2</v>
      </c>
      <c r="O155" s="39">
        <v>6037500</v>
      </c>
      <c r="P155" s="40">
        <v>-1.8882948470026164E-2</v>
      </c>
    </row>
    <row r="156" spans="1:16" ht="12.75" customHeight="1">
      <c r="A156" s="28">
        <v>146</v>
      </c>
      <c r="B156" s="29" t="s">
        <v>86</v>
      </c>
      <c r="C156" s="30" t="s">
        <v>436</v>
      </c>
      <c r="D156" s="31">
        <v>44924</v>
      </c>
      <c r="E156" s="37">
        <v>3081.15</v>
      </c>
      <c r="F156" s="37">
        <v>3079.0499999999997</v>
      </c>
      <c r="G156" s="38">
        <v>3068.0999999999995</v>
      </c>
      <c r="H156" s="38">
        <v>3055.0499999999997</v>
      </c>
      <c r="I156" s="38">
        <v>3044.0999999999995</v>
      </c>
      <c r="J156" s="38">
        <v>3092.0999999999995</v>
      </c>
      <c r="K156" s="38">
        <v>3103.0499999999993</v>
      </c>
      <c r="L156" s="38">
        <v>3116.0999999999995</v>
      </c>
      <c r="M156" s="28">
        <v>3090</v>
      </c>
      <c r="N156" s="28">
        <v>3066</v>
      </c>
      <c r="O156" s="39">
        <v>490800</v>
      </c>
      <c r="P156" s="40">
        <v>6.7885117493472591E-2</v>
      </c>
    </row>
    <row r="157" spans="1:16" ht="12.75" customHeight="1">
      <c r="A157" s="28">
        <v>147</v>
      </c>
      <c r="B157" s="29" t="s">
        <v>79</v>
      </c>
      <c r="C157" s="30" t="s">
        <v>170</v>
      </c>
      <c r="D157" s="31">
        <v>44924</v>
      </c>
      <c r="E157" s="37">
        <v>141.75</v>
      </c>
      <c r="F157" s="37">
        <v>141.13333333333333</v>
      </c>
      <c r="G157" s="38">
        <v>139.61666666666665</v>
      </c>
      <c r="H157" s="38">
        <v>137.48333333333332</v>
      </c>
      <c r="I157" s="38">
        <v>135.96666666666664</v>
      </c>
      <c r="J157" s="38">
        <v>143.26666666666665</v>
      </c>
      <c r="K157" s="38">
        <v>144.7833333333333</v>
      </c>
      <c r="L157" s="38">
        <v>146.91666666666666</v>
      </c>
      <c r="M157" s="28">
        <v>142.65</v>
      </c>
      <c r="N157" s="28">
        <v>139</v>
      </c>
      <c r="O157" s="39">
        <v>38115000</v>
      </c>
      <c r="P157" s="40">
        <v>4.1995579412693398E-2</v>
      </c>
    </row>
    <row r="158" spans="1:16" ht="12.75" customHeight="1">
      <c r="A158" s="28">
        <v>148</v>
      </c>
      <c r="B158" s="29" t="s">
        <v>40</v>
      </c>
      <c r="C158" s="30" t="s">
        <v>171</v>
      </c>
      <c r="D158" s="31">
        <v>44924</v>
      </c>
      <c r="E158" s="37">
        <v>47616.4</v>
      </c>
      <c r="F158" s="37">
        <v>47477.566666666673</v>
      </c>
      <c r="G158" s="38">
        <v>47152.233333333344</v>
      </c>
      <c r="H158" s="38">
        <v>46688.066666666673</v>
      </c>
      <c r="I158" s="38">
        <v>46362.733333333344</v>
      </c>
      <c r="J158" s="38">
        <v>47941.733333333344</v>
      </c>
      <c r="K158" s="38">
        <v>48267.066666666673</v>
      </c>
      <c r="L158" s="38">
        <v>48731.233333333344</v>
      </c>
      <c r="M158" s="28">
        <v>47802.9</v>
      </c>
      <c r="N158" s="28">
        <v>47013.4</v>
      </c>
      <c r="O158" s="39">
        <v>95235</v>
      </c>
      <c r="P158" s="40">
        <v>-1.8550007729169888E-2</v>
      </c>
    </row>
    <row r="159" spans="1:16" ht="12.75" customHeight="1">
      <c r="A159" s="28">
        <v>149</v>
      </c>
      <c r="B159" s="29" t="s">
        <v>47</v>
      </c>
      <c r="C159" s="30" t="s">
        <v>172</v>
      </c>
      <c r="D159" s="31">
        <v>44924</v>
      </c>
      <c r="E159" s="37">
        <v>828</v>
      </c>
      <c r="F159" s="37">
        <v>822.16666666666663</v>
      </c>
      <c r="G159" s="38">
        <v>809.83333333333326</v>
      </c>
      <c r="H159" s="38">
        <v>791.66666666666663</v>
      </c>
      <c r="I159" s="38">
        <v>779.33333333333326</v>
      </c>
      <c r="J159" s="38">
        <v>840.33333333333326</v>
      </c>
      <c r="K159" s="38">
        <v>852.66666666666652</v>
      </c>
      <c r="L159" s="38">
        <v>870.83333333333326</v>
      </c>
      <c r="M159" s="28">
        <v>834.5</v>
      </c>
      <c r="N159" s="28">
        <v>804</v>
      </c>
      <c r="O159" s="39">
        <v>5527500</v>
      </c>
      <c r="P159" s="40">
        <v>-1.3738959764474975E-2</v>
      </c>
    </row>
    <row r="160" spans="1:16" ht="12.75" customHeight="1">
      <c r="A160" s="28">
        <v>150</v>
      </c>
      <c r="B160" s="29" t="s">
        <v>86</v>
      </c>
      <c r="C160" s="30" t="s">
        <v>441</v>
      </c>
      <c r="D160" s="31">
        <v>44924</v>
      </c>
      <c r="E160" s="37">
        <v>3999.2</v>
      </c>
      <c r="F160" s="37">
        <v>3970.6333333333332</v>
      </c>
      <c r="G160" s="38">
        <v>3933.6666666666665</v>
      </c>
      <c r="H160" s="38">
        <v>3868.1333333333332</v>
      </c>
      <c r="I160" s="38">
        <v>3831.1666666666665</v>
      </c>
      <c r="J160" s="38">
        <v>4036.1666666666665</v>
      </c>
      <c r="K160" s="38">
        <v>4073.1333333333337</v>
      </c>
      <c r="L160" s="38">
        <v>4138.6666666666661</v>
      </c>
      <c r="M160" s="28">
        <v>4007.6</v>
      </c>
      <c r="N160" s="28">
        <v>3905.1</v>
      </c>
      <c r="O160" s="39">
        <v>546575</v>
      </c>
      <c r="P160" s="40">
        <v>-5.1949178266337104E-2</v>
      </c>
    </row>
    <row r="161" spans="1:16" ht="12.75" customHeight="1">
      <c r="A161" s="28">
        <v>151</v>
      </c>
      <c r="B161" s="29" t="s">
        <v>79</v>
      </c>
      <c r="C161" s="30" t="s">
        <v>173</v>
      </c>
      <c r="D161" s="31">
        <v>44924</v>
      </c>
      <c r="E161" s="37">
        <v>210.75</v>
      </c>
      <c r="F161" s="37">
        <v>209.6</v>
      </c>
      <c r="G161" s="38">
        <v>208.2</v>
      </c>
      <c r="H161" s="38">
        <v>205.65</v>
      </c>
      <c r="I161" s="38">
        <v>204.25</v>
      </c>
      <c r="J161" s="38">
        <v>212.14999999999998</v>
      </c>
      <c r="K161" s="38">
        <v>213.55</v>
      </c>
      <c r="L161" s="38">
        <v>216.09999999999997</v>
      </c>
      <c r="M161" s="28">
        <v>211</v>
      </c>
      <c r="N161" s="28">
        <v>207.05</v>
      </c>
      <c r="O161" s="39">
        <v>13341000</v>
      </c>
      <c r="P161" s="40">
        <v>9.0764692534604039E-3</v>
      </c>
    </row>
    <row r="162" spans="1:16" ht="12.75" customHeight="1">
      <c r="A162" s="28">
        <v>152</v>
      </c>
      <c r="B162" s="29" t="s">
        <v>63</v>
      </c>
      <c r="C162" s="30" t="s">
        <v>174</v>
      </c>
      <c r="D162" s="31">
        <v>44924</v>
      </c>
      <c r="E162" s="37">
        <v>137.85</v>
      </c>
      <c r="F162" s="37">
        <v>135.08333333333334</v>
      </c>
      <c r="G162" s="38">
        <v>131.86666666666667</v>
      </c>
      <c r="H162" s="38">
        <v>125.88333333333333</v>
      </c>
      <c r="I162" s="38">
        <v>122.66666666666666</v>
      </c>
      <c r="J162" s="38">
        <v>141.06666666666669</v>
      </c>
      <c r="K162" s="38">
        <v>144.28333333333333</v>
      </c>
      <c r="L162" s="38">
        <v>150.26666666666671</v>
      </c>
      <c r="M162" s="28">
        <v>138.30000000000001</v>
      </c>
      <c r="N162" s="28">
        <v>129.1</v>
      </c>
      <c r="O162" s="39">
        <v>49959600</v>
      </c>
      <c r="P162" s="40">
        <v>0.13572938689217759</v>
      </c>
    </row>
    <row r="163" spans="1:16" ht="12.75" customHeight="1">
      <c r="A163" s="28">
        <v>153</v>
      </c>
      <c r="B163" s="29" t="s">
        <v>56</v>
      </c>
      <c r="C163" s="30" t="s">
        <v>176</v>
      </c>
      <c r="D163" s="31">
        <v>44924</v>
      </c>
      <c r="E163" s="37">
        <v>2688.55</v>
      </c>
      <c r="F163" s="37">
        <v>2701.8333333333335</v>
      </c>
      <c r="G163" s="38">
        <v>2668.7166666666672</v>
      </c>
      <c r="H163" s="38">
        <v>2648.8833333333337</v>
      </c>
      <c r="I163" s="38">
        <v>2615.7666666666673</v>
      </c>
      <c r="J163" s="38">
        <v>2721.666666666667</v>
      </c>
      <c r="K163" s="38">
        <v>2754.7833333333328</v>
      </c>
      <c r="L163" s="38">
        <v>2774.6166666666668</v>
      </c>
      <c r="M163" s="28">
        <v>2734.95</v>
      </c>
      <c r="N163" s="28">
        <v>2682</v>
      </c>
      <c r="O163" s="39">
        <v>2775250</v>
      </c>
      <c r="P163" s="40">
        <v>9.5489268825027281E-3</v>
      </c>
    </row>
    <row r="164" spans="1:16" ht="12.75" customHeight="1">
      <c r="A164" s="28">
        <v>154</v>
      </c>
      <c r="B164" s="29" t="s">
        <v>38</v>
      </c>
      <c r="C164" s="30" t="s">
        <v>177</v>
      </c>
      <c r="D164" s="31">
        <v>44924</v>
      </c>
      <c r="E164" s="37">
        <v>3418.8</v>
      </c>
      <c r="F164" s="37">
        <v>3419.6166666666668</v>
      </c>
      <c r="G164" s="38">
        <v>3404.2333333333336</v>
      </c>
      <c r="H164" s="38">
        <v>3389.666666666667</v>
      </c>
      <c r="I164" s="38">
        <v>3374.2833333333338</v>
      </c>
      <c r="J164" s="38">
        <v>3434.1833333333334</v>
      </c>
      <c r="K164" s="38">
        <v>3449.5666666666666</v>
      </c>
      <c r="L164" s="38">
        <v>3464.1333333333332</v>
      </c>
      <c r="M164" s="28">
        <v>3435</v>
      </c>
      <c r="N164" s="28">
        <v>3405.05</v>
      </c>
      <c r="O164" s="39">
        <v>1880250</v>
      </c>
      <c r="P164" s="40">
        <v>2.8E-3</v>
      </c>
    </row>
    <row r="165" spans="1:16" ht="12.75" customHeight="1">
      <c r="A165" s="28">
        <v>155</v>
      </c>
      <c r="B165" s="29" t="s">
        <v>58</v>
      </c>
      <c r="C165" s="30" t="s">
        <v>178</v>
      </c>
      <c r="D165" s="31">
        <v>44924</v>
      </c>
      <c r="E165" s="37">
        <v>54.1</v>
      </c>
      <c r="F165" s="37">
        <v>53.933333333333337</v>
      </c>
      <c r="G165" s="38">
        <v>51.766666666666673</v>
      </c>
      <c r="H165" s="38">
        <v>49.433333333333337</v>
      </c>
      <c r="I165" s="38">
        <v>47.266666666666673</v>
      </c>
      <c r="J165" s="38">
        <v>56.266666666666673</v>
      </c>
      <c r="K165" s="38">
        <v>58.43333333333333</v>
      </c>
      <c r="L165" s="38">
        <v>60.766666666666673</v>
      </c>
      <c r="M165" s="28">
        <v>56.1</v>
      </c>
      <c r="N165" s="28">
        <v>51.6</v>
      </c>
      <c r="O165" s="39">
        <v>233984000</v>
      </c>
      <c r="P165" s="40">
        <v>0.10737543540814781</v>
      </c>
    </row>
    <row r="166" spans="1:16" ht="12.75" customHeight="1">
      <c r="A166" s="28">
        <v>156</v>
      </c>
      <c r="B166" s="29" t="s">
        <v>44</v>
      </c>
      <c r="C166" s="30" t="s">
        <v>270</v>
      </c>
      <c r="D166" s="31">
        <v>44924</v>
      </c>
      <c r="E166" s="37">
        <v>2576.1999999999998</v>
      </c>
      <c r="F166" s="37">
        <v>2567.4</v>
      </c>
      <c r="G166" s="38">
        <v>2548.8500000000004</v>
      </c>
      <c r="H166" s="38">
        <v>2521.5000000000005</v>
      </c>
      <c r="I166" s="38">
        <v>2502.9500000000007</v>
      </c>
      <c r="J166" s="38">
        <v>2594.75</v>
      </c>
      <c r="K166" s="38">
        <v>2613.3000000000002</v>
      </c>
      <c r="L166" s="38">
        <v>2640.6499999999996</v>
      </c>
      <c r="M166" s="28">
        <v>2585.9499999999998</v>
      </c>
      <c r="N166" s="28">
        <v>2540.0500000000002</v>
      </c>
      <c r="O166" s="39">
        <v>1104900</v>
      </c>
      <c r="P166" s="40">
        <v>-4.5945945945945945E-3</v>
      </c>
    </row>
    <row r="167" spans="1:16" ht="12.75" customHeight="1">
      <c r="A167" s="28">
        <v>157</v>
      </c>
      <c r="B167" s="29" t="s">
        <v>168</v>
      </c>
      <c r="C167" s="30" t="s">
        <v>179</v>
      </c>
      <c r="D167" s="31">
        <v>44924</v>
      </c>
      <c r="E167" s="37">
        <v>222.55</v>
      </c>
      <c r="F167" s="37">
        <v>221.36666666666667</v>
      </c>
      <c r="G167" s="38">
        <v>219.73333333333335</v>
      </c>
      <c r="H167" s="38">
        <v>216.91666666666669</v>
      </c>
      <c r="I167" s="38">
        <v>215.28333333333336</v>
      </c>
      <c r="J167" s="38">
        <v>224.18333333333334</v>
      </c>
      <c r="K167" s="38">
        <v>225.81666666666666</v>
      </c>
      <c r="L167" s="38">
        <v>228.63333333333333</v>
      </c>
      <c r="M167" s="28">
        <v>223</v>
      </c>
      <c r="N167" s="28">
        <v>218.55</v>
      </c>
      <c r="O167" s="39">
        <v>35194500</v>
      </c>
      <c r="P167" s="40">
        <v>3.5921481363744734E-2</v>
      </c>
    </row>
    <row r="168" spans="1:16" ht="12.75" customHeight="1">
      <c r="A168" s="28">
        <v>158</v>
      </c>
      <c r="B168" s="29" t="s">
        <v>180</v>
      </c>
      <c r="C168" s="30" t="s">
        <v>181</v>
      </c>
      <c r="D168" s="31">
        <v>44924</v>
      </c>
      <c r="E168" s="37">
        <v>1873.6</v>
      </c>
      <c r="F168" s="37">
        <v>1863.9666666666665</v>
      </c>
      <c r="G168" s="38">
        <v>1842.633333333333</v>
      </c>
      <c r="H168" s="38">
        <v>1811.6666666666665</v>
      </c>
      <c r="I168" s="38">
        <v>1790.333333333333</v>
      </c>
      <c r="J168" s="38">
        <v>1894.9333333333329</v>
      </c>
      <c r="K168" s="38">
        <v>1916.2666666666664</v>
      </c>
      <c r="L168" s="38">
        <v>1947.2333333333329</v>
      </c>
      <c r="M168" s="28">
        <v>1885.3</v>
      </c>
      <c r="N168" s="28">
        <v>1833</v>
      </c>
      <c r="O168" s="39">
        <v>2803823</v>
      </c>
      <c r="P168" s="40">
        <v>5.3525003823214561E-2</v>
      </c>
    </row>
    <row r="169" spans="1:16" ht="12.75" customHeight="1">
      <c r="A169" s="28">
        <v>159</v>
      </c>
      <c r="B169" s="29" t="s">
        <v>44</v>
      </c>
      <c r="C169" s="30" t="s">
        <v>453</v>
      </c>
      <c r="D169" s="31">
        <v>44924</v>
      </c>
      <c r="E169" s="37">
        <v>180.45</v>
      </c>
      <c r="F169" s="37">
        <v>179.88333333333333</v>
      </c>
      <c r="G169" s="38">
        <v>177.96666666666664</v>
      </c>
      <c r="H169" s="38">
        <v>175.48333333333332</v>
      </c>
      <c r="I169" s="38">
        <v>173.56666666666663</v>
      </c>
      <c r="J169" s="38">
        <v>182.36666666666665</v>
      </c>
      <c r="K169" s="38">
        <v>184.28333333333333</v>
      </c>
      <c r="L169" s="38">
        <v>186.76666666666665</v>
      </c>
      <c r="M169" s="28">
        <v>181.8</v>
      </c>
      <c r="N169" s="28">
        <v>177.4</v>
      </c>
      <c r="O169" s="39">
        <v>9236500</v>
      </c>
      <c r="P169" s="40">
        <v>-1.2350299401197605E-2</v>
      </c>
    </row>
    <row r="170" spans="1:16" ht="12.75" customHeight="1">
      <c r="A170" s="28">
        <v>160</v>
      </c>
      <c r="B170" s="29" t="s">
        <v>42</v>
      </c>
      <c r="C170" s="30" t="s">
        <v>182</v>
      </c>
      <c r="D170" s="31">
        <v>44924</v>
      </c>
      <c r="E170" s="37">
        <v>662</v>
      </c>
      <c r="F170" s="37">
        <v>664.23333333333323</v>
      </c>
      <c r="G170" s="38">
        <v>658.36666666666645</v>
      </c>
      <c r="H170" s="38">
        <v>654.73333333333323</v>
      </c>
      <c r="I170" s="38">
        <v>648.86666666666645</v>
      </c>
      <c r="J170" s="38">
        <v>667.86666666666645</v>
      </c>
      <c r="K170" s="38">
        <v>673.73333333333323</v>
      </c>
      <c r="L170" s="38">
        <v>677.36666666666645</v>
      </c>
      <c r="M170" s="28">
        <v>670.1</v>
      </c>
      <c r="N170" s="28">
        <v>660.6</v>
      </c>
      <c r="O170" s="39">
        <v>3815650</v>
      </c>
      <c r="P170" s="40">
        <v>3.9120370370370368E-2</v>
      </c>
    </row>
    <row r="171" spans="1:16" ht="12.75" customHeight="1">
      <c r="A171" s="28">
        <v>161</v>
      </c>
      <c r="B171" s="29" t="s">
        <v>58</v>
      </c>
      <c r="C171" s="30" t="s">
        <v>183</v>
      </c>
      <c r="D171" s="31">
        <v>44924</v>
      </c>
      <c r="E171" s="37">
        <v>151.6</v>
      </c>
      <c r="F171" s="37">
        <v>149.5</v>
      </c>
      <c r="G171" s="38">
        <v>145.65</v>
      </c>
      <c r="H171" s="38">
        <v>139.70000000000002</v>
      </c>
      <c r="I171" s="38">
        <v>135.85000000000002</v>
      </c>
      <c r="J171" s="38">
        <v>155.44999999999999</v>
      </c>
      <c r="K171" s="38">
        <v>159.30000000000001</v>
      </c>
      <c r="L171" s="38">
        <v>165.24999999999997</v>
      </c>
      <c r="M171" s="28">
        <v>153.35</v>
      </c>
      <c r="N171" s="28">
        <v>143.55000000000001</v>
      </c>
      <c r="O171" s="39">
        <v>50215000</v>
      </c>
      <c r="P171" s="40">
        <v>0.1548988040478381</v>
      </c>
    </row>
    <row r="172" spans="1:16" ht="12.75" customHeight="1">
      <c r="A172" s="28">
        <v>162</v>
      </c>
      <c r="B172" s="29" t="s">
        <v>168</v>
      </c>
      <c r="C172" s="30" t="s">
        <v>184</v>
      </c>
      <c r="D172" s="31">
        <v>44924</v>
      </c>
      <c r="E172" s="37">
        <v>110.2</v>
      </c>
      <c r="F172" s="37">
        <v>108.28333333333335</v>
      </c>
      <c r="G172" s="38">
        <v>105.86666666666669</v>
      </c>
      <c r="H172" s="38">
        <v>101.53333333333335</v>
      </c>
      <c r="I172" s="38">
        <v>99.116666666666688</v>
      </c>
      <c r="J172" s="38">
        <v>112.61666666666669</v>
      </c>
      <c r="K172" s="38">
        <v>115.03333333333335</v>
      </c>
      <c r="L172" s="38">
        <v>119.36666666666669</v>
      </c>
      <c r="M172" s="28">
        <v>110.7</v>
      </c>
      <c r="N172" s="28">
        <v>103.95</v>
      </c>
      <c r="O172" s="39">
        <v>54584000</v>
      </c>
      <c r="P172" s="40">
        <v>0.10190568475452197</v>
      </c>
    </row>
    <row r="173" spans="1:16" ht="12.75" customHeight="1">
      <c r="A173" s="28">
        <v>163</v>
      </c>
      <c r="B173" s="216" t="s">
        <v>79</v>
      </c>
      <c r="C173" s="30" t="s">
        <v>185</v>
      </c>
      <c r="D173" s="31">
        <v>44924</v>
      </c>
      <c r="E173" s="37">
        <v>2636.1</v>
      </c>
      <c r="F173" s="37">
        <v>2629.2</v>
      </c>
      <c r="G173" s="38">
        <v>2608.9499999999998</v>
      </c>
      <c r="H173" s="38">
        <v>2581.8000000000002</v>
      </c>
      <c r="I173" s="38">
        <v>2561.5500000000002</v>
      </c>
      <c r="J173" s="38">
        <v>2656.3499999999995</v>
      </c>
      <c r="K173" s="38">
        <v>2676.5999999999995</v>
      </c>
      <c r="L173" s="38">
        <v>2703.7499999999991</v>
      </c>
      <c r="M173" s="28">
        <v>2649.45</v>
      </c>
      <c r="N173" s="28">
        <v>2602.0500000000002</v>
      </c>
      <c r="O173" s="39">
        <v>29277250</v>
      </c>
      <c r="P173" s="40">
        <v>-2.388017403770817E-2</v>
      </c>
    </row>
    <row r="174" spans="1:16" ht="12.75" customHeight="1">
      <c r="A174" s="28">
        <v>164</v>
      </c>
      <c r="B174" s="29" t="s">
        <v>119</v>
      </c>
      <c r="C174" s="30" t="s">
        <v>186</v>
      </c>
      <c r="D174" s="31">
        <v>44924</v>
      </c>
      <c r="E174" s="37">
        <v>84.05</v>
      </c>
      <c r="F174" s="37">
        <v>83.966666666666654</v>
      </c>
      <c r="G174" s="38">
        <v>83.333333333333314</v>
      </c>
      <c r="H174" s="38">
        <v>82.61666666666666</v>
      </c>
      <c r="I174" s="38">
        <v>81.98333333333332</v>
      </c>
      <c r="J174" s="38">
        <v>84.683333333333309</v>
      </c>
      <c r="K174" s="38">
        <v>85.316666666666663</v>
      </c>
      <c r="L174" s="38">
        <v>86.033333333333303</v>
      </c>
      <c r="M174" s="28">
        <v>84.6</v>
      </c>
      <c r="N174" s="28">
        <v>83.25</v>
      </c>
      <c r="O174" s="39">
        <v>109144000</v>
      </c>
      <c r="P174" s="40">
        <v>4.7346703771231166E-2</v>
      </c>
    </row>
    <row r="175" spans="1:16" ht="12.75" customHeight="1">
      <c r="A175" s="28">
        <v>165</v>
      </c>
      <c r="B175" s="29" t="s">
        <v>58</v>
      </c>
      <c r="C175" s="30" t="s">
        <v>273</v>
      </c>
      <c r="D175" s="31">
        <v>44924</v>
      </c>
      <c r="E175" s="37">
        <v>815.2</v>
      </c>
      <c r="F175" s="37">
        <v>812.30000000000007</v>
      </c>
      <c r="G175" s="38">
        <v>806.85000000000014</v>
      </c>
      <c r="H175" s="38">
        <v>798.50000000000011</v>
      </c>
      <c r="I175" s="38">
        <v>793.05000000000018</v>
      </c>
      <c r="J175" s="38">
        <v>820.65000000000009</v>
      </c>
      <c r="K175" s="38">
        <v>826.10000000000014</v>
      </c>
      <c r="L175" s="38">
        <v>834.45</v>
      </c>
      <c r="M175" s="28">
        <v>817.75</v>
      </c>
      <c r="N175" s="28">
        <v>803.95</v>
      </c>
      <c r="O175" s="39">
        <v>6364000</v>
      </c>
      <c r="P175" s="40">
        <v>2.964017602899301E-2</v>
      </c>
    </row>
    <row r="176" spans="1:16" ht="12.75" customHeight="1">
      <c r="A176" s="28">
        <v>166</v>
      </c>
      <c r="B176" s="29" t="s">
        <v>63</v>
      </c>
      <c r="C176" s="30" t="s">
        <v>187</v>
      </c>
      <c r="D176" s="31">
        <v>44924</v>
      </c>
      <c r="E176" s="37">
        <v>1244.8</v>
      </c>
      <c r="F176" s="37">
        <v>1247.2166666666665</v>
      </c>
      <c r="G176" s="38">
        <v>1236.583333333333</v>
      </c>
      <c r="H176" s="38">
        <v>1228.3666666666666</v>
      </c>
      <c r="I176" s="38">
        <v>1217.7333333333331</v>
      </c>
      <c r="J176" s="38">
        <v>1255.4333333333329</v>
      </c>
      <c r="K176" s="38">
        <v>1266.0666666666666</v>
      </c>
      <c r="L176" s="38">
        <v>1274.2833333333328</v>
      </c>
      <c r="M176" s="28">
        <v>1257.8499999999999</v>
      </c>
      <c r="N176" s="28">
        <v>1239</v>
      </c>
      <c r="O176" s="39">
        <v>4909500</v>
      </c>
      <c r="P176" s="40">
        <v>1.2999071494893221E-2</v>
      </c>
    </row>
    <row r="177" spans="1:16" ht="12.75" customHeight="1">
      <c r="A177" s="28">
        <v>167</v>
      </c>
      <c r="B177" s="29" t="s">
        <v>58</v>
      </c>
      <c r="C177" s="30" t="s">
        <v>188</v>
      </c>
      <c r="D177" s="31">
        <v>44924</v>
      </c>
      <c r="E177" s="37">
        <v>609</v>
      </c>
      <c r="F177" s="37">
        <v>610.68333333333339</v>
      </c>
      <c r="G177" s="38">
        <v>605.91666666666674</v>
      </c>
      <c r="H177" s="38">
        <v>602.83333333333337</v>
      </c>
      <c r="I177" s="38">
        <v>598.06666666666672</v>
      </c>
      <c r="J177" s="38">
        <v>613.76666666666677</v>
      </c>
      <c r="K177" s="38">
        <v>618.53333333333342</v>
      </c>
      <c r="L177" s="38">
        <v>621.61666666666679</v>
      </c>
      <c r="M177" s="28">
        <v>615.45000000000005</v>
      </c>
      <c r="N177" s="28">
        <v>607.6</v>
      </c>
      <c r="O177" s="39">
        <v>57738000</v>
      </c>
      <c r="P177" s="40">
        <v>9.3614789563393214E-3</v>
      </c>
    </row>
    <row r="178" spans="1:16" ht="12.75" customHeight="1">
      <c r="A178" s="28">
        <v>168</v>
      </c>
      <c r="B178" s="29" t="s">
        <v>42</v>
      </c>
      <c r="C178" s="30" t="s">
        <v>189</v>
      </c>
      <c r="D178" s="31">
        <v>44924</v>
      </c>
      <c r="E178" s="37">
        <v>23056.400000000001</v>
      </c>
      <c r="F178" s="37">
        <v>22964.016666666666</v>
      </c>
      <c r="G178" s="38">
        <v>22834.383333333331</v>
      </c>
      <c r="H178" s="38">
        <v>22612.366666666665</v>
      </c>
      <c r="I178" s="38">
        <v>22482.73333333333</v>
      </c>
      <c r="J178" s="38">
        <v>23186.033333333333</v>
      </c>
      <c r="K178" s="38">
        <v>23315.666666666672</v>
      </c>
      <c r="L178" s="38">
        <v>23537.683333333334</v>
      </c>
      <c r="M178" s="28">
        <v>23093.65</v>
      </c>
      <c r="N178" s="28">
        <v>22742</v>
      </c>
      <c r="O178" s="39">
        <v>273975</v>
      </c>
      <c r="P178" s="40">
        <v>2.9690876632528423E-2</v>
      </c>
    </row>
    <row r="179" spans="1:16" ht="12.75" customHeight="1">
      <c r="A179" s="28">
        <v>169</v>
      </c>
      <c r="B179" s="29" t="s">
        <v>70</v>
      </c>
      <c r="C179" s="30" t="s">
        <v>190</v>
      </c>
      <c r="D179" s="31">
        <v>44924</v>
      </c>
      <c r="E179" s="37">
        <v>2801.05</v>
      </c>
      <c r="F179" s="37">
        <v>2811.9</v>
      </c>
      <c r="G179" s="38">
        <v>2761.75</v>
      </c>
      <c r="H179" s="38">
        <v>2722.45</v>
      </c>
      <c r="I179" s="38">
        <v>2672.2999999999997</v>
      </c>
      <c r="J179" s="38">
        <v>2851.2000000000003</v>
      </c>
      <c r="K179" s="38">
        <v>2901.3500000000008</v>
      </c>
      <c r="L179" s="38">
        <v>2940.6500000000005</v>
      </c>
      <c r="M179" s="28">
        <v>2862.05</v>
      </c>
      <c r="N179" s="28">
        <v>2772.6</v>
      </c>
      <c r="O179" s="39">
        <v>2050950</v>
      </c>
      <c r="P179" s="40">
        <v>7.2784810126582278E-2</v>
      </c>
    </row>
    <row r="180" spans="1:16" ht="12.75" customHeight="1">
      <c r="A180" s="28">
        <v>170</v>
      </c>
      <c r="B180" s="29" t="s">
        <v>40</v>
      </c>
      <c r="C180" s="30" t="s">
        <v>191</v>
      </c>
      <c r="D180" s="31">
        <v>44924</v>
      </c>
      <c r="E180" s="37">
        <v>2301.65</v>
      </c>
      <c r="F180" s="37">
        <v>2292.4333333333334</v>
      </c>
      <c r="G180" s="38">
        <v>2272.666666666667</v>
      </c>
      <c r="H180" s="38">
        <v>2243.6833333333334</v>
      </c>
      <c r="I180" s="38">
        <v>2223.916666666667</v>
      </c>
      <c r="J180" s="38">
        <v>2321.416666666667</v>
      </c>
      <c r="K180" s="38">
        <v>2341.1833333333334</v>
      </c>
      <c r="L180" s="38">
        <v>2370.166666666667</v>
      </c>
      <c r="M180" s="28">
        <v>2312.1999999999998</v>
      </c>
      <c r="N180" s="28">
        <v>2263.4499999999998</v>
      </c>
      <c r="O180" s="39">
        <v>4603500</v>
      </c>
      <c r="P180" s="40">
        <v>-1.0578566197412319E-3</v>
      </c>
    </row>
    <row r="181" spans="1:16" ht="12.75" customHeight="1">
      <c r="A181" s="28">
        <v>171</v>
      </c>
      <c r="B181" s="29" t="s">
        <v>63</v>
      </c>
      <c r="C181" s="30" t="s">
        <v>192</v>
      </c>
      <c r="D181" s="31">
        <v>44924</v>
      </c>
      <c r="E181" s="37">
        <v>1259.75</v>
      </c>
      <c r="F181" s="37">
        <v>1271.6000000000001</v>
      </c>
      <c r="G181" s="38">
        <v>1243.2000000000003</v>
      </c>
      <c r="H181" s="38">
        <v>1226.6500000000001</v>
      </c>
      <c r="I181" s="38">
        <v>1198.2500000000002</v>
      </c>
      <c r="J181" s="38">
        <v>1288.1500000000003</v>
      </c>
      <c r="K181" s="38">
        <v>1316.5500000000004</v>
      </c>
      <c r="L181" s="38">
        <v>1333.1000000000004</v>
      </c>
      <c r="M181" s="28">
        <v>1300</v>
      </c>
      <c r="N181" s="28">
        <v>1255.05</v>
      </c>
      <c r="O181" s="39">
        <v>4125600</v>
      </c>
      <c r="P181" s="40">
        <v>0.13634110064452157</v>
      </c>
    </row>
    <row r="182" spans="1:16" ht="12.75" customHeight="1">
      <c r="A182" s="28">
        <v>172</v>
      </c>
      <c r="B182" s="29" t="s">
        <v>47</v>
      </c>
      <c r="C182" s="30" t="s">
        <v>193</v>
      </c>
      <c r="D182" s="31">
        <v>44924</v>
      </c>
      <c r="E182" s="37">
        <v>1041.5999999999999</v>
      </c>
      <c r="F182" s="37">
        <v>1040.05</v>
      </c>
      <c r="G182" s="38">
        <v>1036.8</v>
      </c>
      <c r="H182" s="38">
        <v>1032</v>
      </c>
      <c r="I182" s="38">
        <v>1028.75</v>
      </c>
      <c r="J182" s="38">
        <v>1044.8499999999999</v>
      </c>
      <c r="K182" s="38">
        <v>1048.0999999999999</v>
      </c>
      <c r="L182" s="38">
        <v>1052.8999999999999</v>
      </c>
      <c r="M182" s="28">
        <v>1043.3</v>
      </c>
      <c r="N182" s="28">
        <v>1035.25</v>
      </c>
      <c r="O182" s="39">
        <v>18379200</v>
      </c>
      <c r="P182" s="40">
        <v>-1.0066734532292726E-2</v>
      </c>
    </row>
    <row r="183" spans="1:16" ht="12.75" customHeight="1">
      <c r="A183" s="28">
        <v>173</v>
      </c>
      <c r="B183" s="29" t="s">
        <v>180</v>
      </c>
      <c r="C183" s="30" t="s">
        <v>194</v>
      </c>
      <c r="D183" s="31">
        <v>44924</v>
      </c>
      <c r="E183" s="37">
        <v>491.15</v>
      </c>
      <c r="F183" s="37">
        <v>489.59999999999997</v>
      </c>
      <c r="G183" s="38">
        <v>486.79999999999995</v>
      </c>
      <c r="H183" s="38">
        <v>482.45</v>
      </c>
      <c r="I183" s="38">
        <v>479.65</v>
      </c>
      <c r="J183" s="38">
        <v>493.94999999999993</v>
      </c>
      <c r="K183" s="38">
        <v>496.75</v>
      </c>
      <c r="L183" s="38">
        <v>501.09999999999991</v>
      </c>
      <c r="M183" s="28">
        <v>492.4</v>
      </c>
      <c r="N183" s="28">
        <v>485.25</v>
      </c>
      <c r="O183" s="39">
        <v>9159000</v>
      </c>
      <c r="P183" s="40">
        <v>2.2609278177859654E-2</v>
      </c>
    </row>
    <row r="184" spans="1:16" ht="12.75" customHeight="1">
      <c r="A184" s="28">
        <v>174</v>
      </c>
      <c r="B184" s="29" t="s">
        <v>47</v>
      </c>
      <c r="C184" s="30" t="s">
        <v>275</v>
      </c>
      <c r="D184" s="31">
        <v>44924</v>
      </c>
      <c r="E184" s="37">
        <v>614.9</v>
      </c>
      <c r="F184" s="37">
        <v>614.70000000000005</v>
      </c>
      <c r="G184" s="38">
        <v>610.65000000000009</v>
      </c>
      <c r="H184" s="38">
        <v>606.40000000000009</v>
      </c>
      <c r="I184" s="38">
        <v>602.35000000000014</v>
      </c>
      <c r="J184" s="38">
        <v>618.95000000000005</v>
      </c>
      <c r="K184" s="38">
        <v>623</v>
      </c>
      <c r="L184" s="38">
        <v>627.25</v>
      </c>
      <c r="M184" s="28">
        <v>618.75</v>
      </c>
      <c r="N184" s="28">
        <v>610.45000000000005</v>
      </c>
      <c r="O184" s="39">
        <v>1674000</v>
      </c>
      <c r="P184" s="40">
        <v>3.0153846153846153E-2</v>
      </c>
    </row>
    <row r="185" spans="1:16" ht="12.75" customHeight="1">
      <c r="A185" s="28">
        <v>175</v>
      </c>
      <c r="B185" s="29" t="s">
        <v>38</v>
      </c>
      <c r="C185" s="30" t="s">
        <v>195</v>
      </c>
      <c r="D185" s="31">
        <v>44924</v>
      </c>
      <c r="E185" s="37">
        <v>1042.8499999999999</v>
      </c>
      <c r="F185" s="37">
        <v>1041.4166666666667</v>
      </c>
      <c r="G185" s="38">
        <v>1034.6833333333334</v>
      </c>
      <c r="H185" s="38">
        <v>1026.5166666666667</v>
      </c>
      <c r="I185" s="38">
        <v>1019.7833333333333</v>
      </c>
      <c r="J185" s="38">
        <v>1049.5833333333335</v>
      </c>
      <c r="K185" s="38">
        <v>1056.3166666666666</v>
      </c>
      <c r="L185" s="38">
        <v>1064.4833333333336</v>
      </c>
      <c r="M185" s="28">
        <v>1048.1500000000001</v>
      </c>
      <c r="N185" s="28">
        <v>1033.25</v>
      </c>
      <c r="O185" s="39">
        <v>7306000</v>
      </c>
      <c r="P185" s="40">
        <v>4.7928791509756934E-4</v>
      </c>
    </row>
    <row r="186" spans="1:16" ht="12.75" customHeight="1">
      <c r="A186" s="28">
        <v>176</v>
      </c>
      <c r="B186" s="29" t="s">
        <v>74</v>
      </c>
      <c r="C186" s="30" t="s">
        <v>491</v>
      </c>
      <c r="D186" s="31">
        <v>44924</v>
      </c>
      <c r="E186" s="37">
        <v>1309.3499999999999</v>
      </c>
      <c r="F186" s="37">
        <v>1305.9833333333333</v>
      </c>
      <c r="G186" s="38">
        <v>1296.9666666666667</v>
      </c>
      <c r="H186" s="38">
        <v>1284.5833333333333</v>
      </c>
      <c r="I186" s="38">
        <v>1275.5666666666666</v>
      </c>
      <c r="J186" s="38">
        <v>1318.3666666666668</v>
      </c>
      <c r="K186" s="38">
        <v>1327.3833333333337</v>
      </c>
      <c r="L186" s="38">
        <v>1339.7666666666669</v>
      </c>
      <c r="M186" s="28">
        <v>1315</v>
      </c>
      <c r="N186" s="28">
        <v>1293.5999999999999</v>
      </c>
      <c r="O186" s="39">
        <v>2594500</v>
      </c>
      <c r="P186" s="40">
        <v>1.9049489395129616E-2</v>
      </c>
    </row>
    <row r="187" spans="1:16" ht="12.75" customHeight="1">
      <c r="A187" s="28">
        <v>177</v>
      </c>
      <c r="B187" s="29" t="s">
        <v>56</v>
      </c>
      <c r="C187" s="30" t="s">
        <v>196</v>
      </c>
      <c r="D187" s="31">
        <v>44924</v>
      </c>
      <c r="E187" s="37">
        <v>797</v>
      </c>
      <c r="F187" s="37">
        <v>796.13333333333321</v>
      </c>
      <c r="G187" s="38">
        <v>788.4166666666664</v>
      </c>
      <c r="H187" s="38">
        <v>779.83333333333314</v>
      </c>
      <c r="I187" s="38">
        <v>772.11666666666633</v>
      </c>
      <c r="J187" s="38">
        <v>804.71666666666647</v>
      </c>
      <c r="K187" s="38">
        <v>812.43333333333317</v>
      </c>
      <c r="L187" s="38">
        <v>821.01666666666654</v>
      </c>
      <c r="M187" s="28">
        <v>803.85</v>
      </c>
      <c r="N187" s="28">
        <v>787.55</v>
      </c>
      <c r="O187" s="39">
        <v>9241200</v>
      </c>
      <c r="P187" s="40">
        <v>3.1752411575562703E-2</v>
      </c>
    </row>
    <row r="188" spans="1:16" ht="12.75" customHeight="1">
      <c r="A188" s="28">
        <v>178</v>
      </c>
      <c r="B188" s="29" t="s">
        <v>49</v>
      </c>
      <c r="C188" s="30" t="s">
        <v>197</v>
      </c>
      <c r="D188" s="31">
        <v>44924</v>
      </c>
      <c r="E188" s="37">
        <v>436.1</v>
      </c>
      <c r="F188" s="37">
        <v>434.13333333333338</v>
      </c>
      <c r="G188" s="38">
        <v>429.01666666666677</v>
      </c>
      <c r="H188" s="38">
        <v>421.93333333333339</v>
      </c>
      <c r="I188" s="38">
        <v>416.81666666666678</v>
      </c>
      <c r="J188" s="38">
        <v>441.21666666666675</v>
      </c>
      <c r="K188" s="38">
        <v>446.33333333333343</v>
      </c>
      <c r="L188" s="38">
        <v>453.41666666666674</v>
      </c>
      <c r="M188" s="28">
        <v>439.25</v>
      </c>
      <c r="N188" s="28">
        <v>427.05</v>
      </c>
      <c r="O188" s="39">
        <v>55046325</v>
      </c>
      <c r="P188" s="40">
        <v>-9.0554614950489973E-3</v>
      </c>
    </row>
    <row r="189" spans="1:16" ht="12.75" customHeight="1">
      <c r="A189" s="28">
        <v>179</v>
      </c>
      <c r="B189" s="29" t="s">
        <v>168</v>
      </c>
      <c r="C189" s="30" t="s">
        <v>198</v>
      </c>
      <c r="D189" s="31">
        <v>44924</v>
      </c>
      <c r="E189" s="37">
        <v>226.45</v>
      </c>
      <c r="F189" s="37">
        <v>225.25</v>
      </c>
      <c r="G189" s="38">
        <v>223.35</v>
      </c>
      <c r="H189" s="38">
        <v>220.25</v>
      </c>
      <c r="I189" s="38">
        <v>218.35</v>
      </c>
      <c r="J189" s="38">
        <v>228.35</v>
      </c>
      <c r="K189" s="38">
        <v>230.24999999999997</v>
      </c>
      <c r="L189" s="38">
        <v>233.35</v>
      </c>
      <c r="M189" s="28">
        <v>227.15</v>
      </c>
      <c r="N189" s="28">
        <v>222.15</v>
      </c>
      <c r="O189" s="39">
        <v>98647875</v>
      </c>
      <c r="P189" s="40">
        <v>7.2019297036526536E-3</v>
      </c>
    </row>
    <row r="190" spans="1:16" ht="12.75" customHeight="1">
      <c r="A190" s="28">
        <v>180</v>
      </c>
      <c r="B190" s="29" t="s">
        <v>119</v>
      </c>
      <c r="C190" s="30" t="s">
        <v>199</v>
      </c>
      <c r="D190" s="31">
        <v>44924</v>
      </c>
      <c r="E190" s="37">
        <v>107.35</v>
      </c>
      <c r="F190" s="37">
        <v>107</v>
      </c>
      <c r="G190" s="38">
        <v>106.4</v>
      </c>
      <c r="H190" s="38">
        <v>105.45</v>
      </c>
      <c r="I190" s="38">
        <v>104.85000000000001</v>
      </c>
      <c r="J190" s="38">
        <v>107.95</v>
      </c>
      <c r="K190" s="38">
        <v>108.55</v>
      </c>
      <c r="L190" s="38">
        <v>109.5</v>
      </c>
      <c r="M190" s="28">
        <v>107.6</v>
      </c>
      <c r="N190" s="28">
        <v>106.05</v>
      </c>
      <c r="O190" s="39">
        <v>197204750</v>
      </c>
      <c r="P190" s="40">
        <v>1.4778775064933728E-2</v>
      </c>
    </row>
    <row r="191" spans="1:16" ht="12.75" customHeight="1">
      <c r="A191" s="28">
        <v>181</v>
      </c>
      <c r="B191" s="29" t="s">
        <v>86</v>
      </c>
      <c r="C191" s="30" t="s">
        <v>200</v>
      </c>
      <c r="D191" s="31">
        <v>44924</v>
      </c>
      <c r="E191" s="37">
        <v>3417.3</v>
      </c>
      <c r="F191" s="37">
        <v>3407.3833333333337</v>
      </c>
      <c r="G191" s="38">
        <v>3388.2166666666672</v>
      </c>
      <c r="H191" s="38">
        <v>3359.1333333333337</v>
      </c>
      <c r="I191" s="38">
        <v>3339.9666666666672</v>
      </c>
      <c r="J191" s="38">
        <v>3436.4666666666672</v>
      </c>
      <c r="K191" s="38">
        <v>3455.6333333333341</v>
      </c>
      <c r="L191" s="38">
        <v>3484.7166666666672</v>
      </c>
      <c r="M191" s="28">
        <v>3426.55</v>
      </c>
      <c r="N191" s="28">
        <v>3378.3</v>
      </c>
      <c r="O191" s="39">
        <v>9563450</v>
      </c>
      <c r="P191" s="40">
        <v>2.0983032821025992E-3</v>
      </c>
    </row>
    <row r="192" spans="1:16" ht="12.75" customHeight="1">
      <c r="A192" s="28">
        <v>182</v>
      </c>
      <c r="B192" s="29" t="s">
        <v>86</v>
      </c>
      <c r="C192" s="30" t="s">
        <v>201</v>
      </c>
      <c r="D192" s="31">
        <v>44924</v>
      </c>
      <c r="E192" s="37">
        <v>1089.3499999999999</v>
      </c>
      <c r="F192" s="37">
        <v>1083.7833333333333</v>
      </c>
      <c r="G192" s="38">
        <v>1074.5666666666666</v>
      </c>
      <c r="H192" s="38">
        <v>1059.7833333333333</v>
      </c>
      <c r="I192" s="38">
        <v>1050.5666666666666</v>
      </c>
      <c r="J192" s="38">
        <v>1098.5666666666666</v>
      </c>
      <c r="K192" s="38">
        <v>1107.7833333333333</v>
      </c>
      <c r="L192" s="38">
        <v>1122.5666666666666</v>
      </c>
      <c r="M192" s="28">
        <v>1093</v>
      </c>
      <c r="N192" s="28">
        <v>1069</v>
      </c>
      <c r="O192" s="39">
        <v>12246000</v>
      </c>
      <c r="P192" s="40">
        <v>2.1828376889956945E-2</v>
      </c>
    </row>
    <row r="193" spans="1:16" ht="12.75" customHeight="1">
      <c r="A193" s="28">
        <v>183</v>
      </c>
      <c r="B193" s="29" t="s">
        <v>56</v>
      </c>
      <c r="C193" s="30" t="s">
        <v>202</v>
      </c>
      <c r="D193" s="31">
        <v>44924</v>
      </c>
      <c r="E193" s="37">
        <v>2620.4499999999998</v>
      </c>
      <c r="F193" s="37">
        <v>2622.35</v>
      </c>
      <c r="G193" s="38">
        <v>2608.6499999999996</v>
      </c>
      <c r="H193" s="38">
        <v>2596.85</v>
      </c>
      <c r="I193" s="38">
        <v>2583.1499999999996</v>
      </c>
      <c r="J193" s="38">
        <v>2634.1499999999996</v>
      </c>
      <c r="K193" s="38">
        <v>2647.8499999999995</v>
      </c>
      <c r="L193" s="38">
        <v>2659.6499999999996</v>
      </c>
      <c r="M193" s="28">
        <v>2636.05</v>
      </c>
      <c r="N193" s="28">
        <v>2610.5500000000002</v>
      </c>
      <c r="O193" s="39">
        <v>6196875</v>
      </c>
      <c r="P193" s="40">
        <v>6.210801924130792E-3</v>
      </c>
    </row>
    <row r="194" spans="1:16" ht="12.75" customHeight="1">
      <c r="A194" s="28">
        <v>184</v>
      </c>
      <c r="B194" s="29" t="s">
        <v>47</v>
      </c>
      <c r="C194" s="30" t="s">
        <v>203</v>
      </c>
      <c r="D194" s="31">
        <v>44924</v>
      </c>
      <c r="E194" s="37">
        <v>1643.25</v>
      </c>
      <c r="F194" s="37">
        <v>1637.3999999999999</v>
      </c>
      <c r="G194" s="38">
        <v>1627.8499999999997</v>
      </c>
      <c r="H194" s="38">
        <v>1612.4499999999998</v>
      </c>
      <c r="I194" s="38">
        <v>1602.8999999999996</v>
      </c>
      <c r="J194" s="38">
        <v>1652.7999999999997</v>
      </c>
      <c r="K194" s="38">
        <v>1662.35</v>
      </c>
      <c r="L194" s="38">
        <v>1677.7499999999998</v>
      </c>
      <c r="M194" s="28">
        <v>1646.95</v>
      </c>
      <c r="N194" s="28">
        <v>1622</v>
      </c>
      <c r="O194" s="39">
        <v>1508500</v>
      </c>
      <c r="P194" s="40">
        <v>1.411764705882353E-2</v>
      </c>
    </row>
    <row r="195" spans="1:16" ht="12.75" customHeight="1">
      <c r="A195" s="28">
        <v>185</v>
      </c>
      <c r="B195" s="29" t="s">
        <v>168</v>
      </c>
      <c r="C195" s="30" t="s">
        <v>204</v>
      </c>
      <c r="D195" s="31">
        <v>44924</v>
      </c>
      <c r="E195" s="37">
        <v>551.04999999999995</v>
      </c>
      <c r="F195" s="37">
        <v>549.13333333333333</v>
      </c>
      <c r="G195" s="38">
        <v>543.61666666666667</v>
      </c>
      <c r="H195" s="38">
        <v>536.18333333333339</v>
      </c>
      <c r="I195" s="38">
        <v>530.66666666666674</v>
      </c>
      <c r="J195" s="38">
        <v>556.56666666666661</v>
      </c>
      <c r="K195" s="38">
        <v>562.08333333333326</v>
      </c>
      <c r="L195" s="38">
        <v>569.51666666666654</v>
      </c>
      <c r="M195" s="28">
        <v>554.65</v>
      </c>
      <c r="N195" s="28">
        <v>541.70000000000005</v>
      </c>
      <c r="O195" s="39">
        <v>2977500</v>
      </c>
      <c r="P195" s="40">
        <v>2.3195876288659795E-2</v>
      </c>
    </row>
    <row r="196" spans="1:16" ht="12.75" customHeight="1">
      <c r="A196" s="28">
        <v>186</v>
      </c>
      <c r="B196" s="29" t="s">
        <v>44</v>
      </c>
      <c r="C196" s="30" t="s">
        <v>205</v>
      </c>
      <c r="D196" s="31">
        <v>44924</v>
      </c>
      <c r="E196" s="37">
        <v>1444.7</v>
      </c>
      <c r="F196" s="37">
        <v>1446.0166666666667</v>
      </c>
      <c r="G196" s="38">
        <v>1433.2333333333333</v>
      </c>
      <c r="H196" s="38">
        <v>1421.7666666666667</v>
      </c>
      <c r="I196" s="38">
        <v>1408.9833333333333</v>
      </c>
      <c r="J196" s="38">
        <v>1457.4833333333333</v>
      </c>
      <c r="K196" s="38">
        <v>1470.2666666666667</v>
      </c>
      <c r="L196" s="38">
        <v>1481.7333333333333</v>
      </c>
      <c r="M196" s="28">
        <v>1458.8</v>
      </c>
      <c r="N196" s="28">
        <v>1434.55</v>
      </c>
      <c r="O196" s="39">
        <v>4992325</v>
      </c>
      <c r="P196" s="40">
        <v>2.144757033248082E-2</v>
      </c>
    </row>
    <row r="197" spans="1:16" ht="12.75" customHeight="1">
      <c r="A197" s="28">
        <v>187</v>
      </c>
      <c r="B197" s="29" t="s">
        <v>49</v>
      </c>
      <c r="C197" s="30" t="s">
        <v>206</v>
      </c>
      <c r="D197" s="31">
        <v>44924</v>
      </c>
      <c r="E197" s="37">
        <v>1039.5</v>
      </c>
      <c r="F197" s="37">
        <v>1045.4666666666667</v>
      </c>
      <c r="G197" s="38">
        <v>1032.2833333333333</v>
      </c>
      <c r="H197" s="38">
        <v>1025.0666666666666</v>
      </c>
      <c r="I197" s="38">
        <v>1011.8833333333332</v>
      </c>
      <c r="J197" s="38">
        <v>1052.6833333333334</v>
      </c>
      <c r="K197" s="38">
        <v>1065.8666666666668</v>
      </c>
      <c r="L197" s="38">
        <v>1073.0833333333335</v>
      </c>
      <c r="M197" s="28">
        <v>1058.6500000000001</v>
      </c>
      <c r="N197" s="28">
        <v>1038.25</v>
      </c>
      <c r="O197" s="39">
        <v>4855200</v>
      </c>
      <c r="P197" s="40">
        <v>6.8885806749884426E-2</v>
      </c>
    </row>
    <row r="198" spans="1:16" ht="12.75" customHeight="1">
      <c r="A198" s="28">
        <v>188</v>
      </c>
      <c r="B198" s="29" t="s">
        <v>56</v>
      </c>
      <c r="C198" s="30" t="s">
        <v>207</v>
      </c>
      <c r="D198" s="31">
        <v>44924</v>
      </c>
      <c r="E198" s="37">
        <v>1671.4</v>
      </c>
      <c r="F198" s="37">
        <v>1675.3999999999999</v>
      </c>
      <c r="G198" s="38">
        <v>1662.9499999999998</v>
      </c>
      <c r="H198" s="38">
        <v>1654.5</v>
      </c>
      <c r="I198" s="38">
        <v>1642.05</v>
      </c>
      <c r="J198" s="38">
        <v>1683.8499999999997</v>
      </c>
      <c r="K198" s="38">
        <v>1696.3</v>
      </c>
      <c r="L198" s="38">
        <v>1704.7499999999995</v>
      </c>
      <c r="M198" s="28">
        <v>1687.85</v>
      </c>
      <c r="N198" s="28">
        <v>1666.95</v>
      </c>
      <c r="O198" s="39">
        <v>760800</v>
      </c>
      <c r="P198" s="40">
        <v>1.8201284796573874E-2</v>
      </c>
    </row>
    <row r="199" spans="1:16" ht="12.75" customHeight="1">
      <c r="A199" s="28">
        <v>189</v>
      </c>
      <c r="B199" s="29" t="s">
        <v>42</v>
      </c>
      <c r="C199" s="30" t="s">
        <v>208</v>
      </c>
      <c r="D199" s="31">
        <v>44924</v>
      </c>
      <c r="E199" s="37">
        <v>6943.75</v>
      </c>
      <c r="F199" s="37">
        <v>6955.8166666666666</v>
      </c>
      <c r="G199" s="38">
        <v>6901.9833333333336</v>
      </c>
      <c r="H199" s="38">
        <v>6860.2166666666672</v>
      </c>
      <c r="I199" s="38">
        <v>6806.3833333333341</v>
      </c>
      <c r="J199" s="38">
        <v>6997.583333333333</v>
      </c>
      <c r="K199" s="38">
        <v>7051.416666666667</v>
      </c>
      <c r="L199" s="38">
        <v>7093.1833333333325</v>
      </c>
      <c r="M199" s="28">
        <v>7009.65</v>
      </c>
      <c r="N199" s="28">
        <v>6914.05</v>
      </c>
      <c r="O199" s="39">
        <v>1909200</v>
      </c>
      <c r="P199" s="40">
        <v>-9.4191522762951331E-4</v>
      </c>
    </row>
    <row r="200" spans="1:16" ht="12.75" customHeight="1">
      <c r="A200" s="28">
        <v>190</v>
      </c>
      <c r="B200" s="29" t="s">
        <v>38</v>
      </c>
      <c r="C200" s="30" t="s">
        <v>209</v>
      </c>
      <c r="D200" s="31">
        <v>44924</v>
      </c>
      <c r="E200" s="37">
        <v>784.55</v>
      </c>
      <c r="F200" s="37">
        <v>783.55000000000007</v>
      </c>
      <c r="G200" s="38">
        <v>778.65000000000009</v>
      </c>
      <c r="H200" s="38">
        <v>772.75</v>
      </c>
      <c r="I200" s="38">
        <v>767.85</v>
      </c>
      <c r="J200" s="38">
        <v>789.45000000000016</v>
      </c>
      <c r="K200" s="38">
        <v>794.35</v>
      </c>
      <c r="L200" s="38">
        <v>800.25000000000023</v>
      </c>
      <c r="M200" s="28">
        <v>788.45</v>
      </c>
      <c r="N200" s="28">
        <v>777.65</v>
      </c>
      <c r="O200" s="39">
        <v>17440800</v>
      </c>
      <c r="P200" s="40">
        <v>8.9493870797924344E-3</v>
      </c>
    </row>
    <row r="201" spans="1:16" ht="12.75" customHeight="1">
      <c r="A201" s="28">
        <v>191</v>
      </c>
      <c r="B201" s="29" t="s">
        <v>119</v>
      </c>
      <c r="C201" s="30" t="s">
        <v>210</v>
      </c>
      <c r="D201" s="31">
        <v>44924</v>
      </c>
      <c r="E201" s="37">
        <v>318.95</v>
      </c>
      <c r="F201" s="37">
        <v>316.91666666666663</v>
      </c>
      <c r="G201" s="38">
        <v>314.18333333333328</v>
      </c>
      <c r="H201" s="38">
        <v>309.41666666666663</v>
      </c>
      <c r="I201" s="38">
        <v>306.68333333333328</v>
      </c>
      <c r="J201" s="38">
        <v>321.68333333333328</v>
      </c>
      <c r="K201" s="38">
        <v>324.41666666666663</v>
      </c>
      <c r="L201" s="38">
        <v>329.18333333333328</v>
      </c>
      <c r="M201" s="28">
        <v>319.64999999999998</v>
      </c>
      <c r="N201" s="28">
        <v>312.14999999999998</v>
      </c>
      <c r="O201" s="39">
        <v>30943750</v>
      </c>
      <c r="P201" s="40">
        <v>5.509485218137271E-3</v>
      </c>
    </row>
    <row r="202" spans="1:16" ht="12.75" customHeight="1">
      <c r="A202" s="28">
        <v>192</v>
      </c>
      <c r="B202" s="29" t="s">
        <v>70</v>
      </c>
      <c r="C202" s="30" t="s">
        <v>211</v>
      </c>
      <c r="D202" s="31">
        <v>44924</v>
      </c>
      <c r="E202" s="37">
        <v>837.6</v>
      </c>
      <c r="F202" s="37">
        <v>834</v>
      </c>
      <c r="G202" s="38">
        <v>828.75</v>
      </c>
      <c r="H202" s="38">
        <v>819.9</v>
      </c>
      <c r="I202" s="38">
        <v>814.65</v>
      </c>
      <c r="J202" s="38">
        <v>842.85</v>
      </c>
      <c r="K202" s="38">
        <v>848.1</v>
      </c>
      <c r="L202" s="38">
        <v>856.95</v>
      </c>
      <c r="M202" s="28">
        <v>839.25</v>
      </c>
      <c r="N202" s="28">
        <v>825.15</v>
      </c>
      <c r="O202" s="39">
        <v>6473700</v>
      </c>
      <c r="P202" s="40">
        <v>9.207307815583933E-2</v>
      </c>
    </row>
    <row r="203" spans="1:16" ht="12.75" customHeight="1">
      <c r="A203" s="28">
        <v>193</v>
      </c>
      <c r="B203" s="29" t="s">
        <v>70</v>
      </c>
      <c r="C203" s="30" t="s">
        <v>280</v>
      </c>
      <c r="D203" s="31">
        <v>44924</v>
      </c>
      <c r="E203" s="37">
        <v>1527.4</v>
      </c>
      <c r="F203" s="37">
        <v>1520.7333333333333</v>
      </c>
      <c r="G203" s="38">
        <v>1506.1666666666667</v>
      </c>
      <c r="H203" s="38">
        <v>1484.9333333333334</v>
      </c>
      <c r="I203" s="38">
        <v>1470.3666666666668</v>
      </c>
      <c r="J203" s="38">
        <v>1541.9666666666667</v>
      </c>
      <c r="K203" s="38">
        <v>1556.5333333333333</v>
      </c>
      <c r="L203" s="38">
        <v>1577.7666666666667</v>
      </c>
      <c r="M203" s="28">
        <v>1535.3</v>
      </c>
      <c r="N203" s="28">
        <v>1499.5</v>
      </c>
      <c r="O203" s="39">
        <v>784000</v>
      </c>
      <c r="P203" s="40">
        <v>0.17770767613038907</v>
      </c>
    </row>
    <row r="204" spans="1:16" ht="12.75" customHeight="1">
      <c r="A204" s="28">
        <v>194</v>
      </c>
      <c r="B204" s="29" t="s">
        <v>86</v>
      </c>
      <c r="C204" s="30" t="s">
        <v>212</v>
      </c>
      <c r="D204" s="31">
        <v>44924</v>
      </c>
      <c r="E204" s="37">
        <v>406.8</v>
      </c>
      <c r="F204" s="37">
        <v>404.78333333333336</v>
      </c>
      <c r="G204" s="38">
        <v>401.2166666666667</v>
      </c>
      <c r="H204" s="38">
        <v>395.63333333333333</v>
      </c>
      <c r="I204" s="38">
        <v>392.06666666666666</v>
      </c>
      <c r="J204" s="38">
        <v>410.36666666666673</v>
      </c>
      <c r="K204" s="38">
        <v>413.93333333333345</v>
      </c>
      <c r="L204" s="38">
        <v>419.51666666666677</v>
      </c>
      <c r="M204" s="28">
        <v>408.35</v>
      </c>
      <c r="N204" s="28">
        <v>399.2</v>
      </c>
      <c r="O204" s="39">
        <v>42304000</v>
      </c>
      <c r="P204" s="40">
        <v>4.6666270854360866E-3</v>
      </c>
    </row>
    <row r="205" spans="1:16" ht="12.75" customHeight="1">
      <c r="A205" s="28">
        <v>195</v>
      </c>
      <c r="B205" s="29" t="s">
        <v>180</v>
      </c>
      <c r="C205" s="30" t="s">
        <v>213</v>
      </c>
      <c r="D205" s="31">
        <v>44924</v>
      </c>
      <c r="E205" s="37">
        <v>261.64999999999998</v>
      </c>
      <c r="F205" s="37">
        <v>259.7833333333333</v>
      </c>
      <c r="G205" s="38">
        <v>256.61666666666662</v>
      </c>
      <c r="H205" s="38">
        <v>251.58333333333331</v>
      </c>
      <c r="I205" s="38">
        <v>248.41666666666663</v>
      </c>
      <c r="J205" s="38">
        <v>264.81666666666661</v>
      </c>
      <c r="K205" s="38">
        <v>267.98333333333335</v>
      </c>
      <c r="L205" s="38">
        <v>273.01666666666659</v>
      </c>
      <c r="M205" s="28">
        <v>262.95</v>
      </c>
      <c r="N205" s="28">
        <v>254.75</v>
      </c>
      <c r="O205" s="39">
        <v>88848000</v>
      </c>
      <c r="P205" s="40">
        <v>7.7925613366454554E-3</v>
      </c>
    </row>
    <row r="206" spans="1:16" ht="12.75" customHeight="1">
      <c r="A206" s="28">
        <v>196</v>
      </c>
      <c r="B206" s="29" t="s">
        <v>47</v>
      </c>
      <c r="C206" s="30" t="s">
        <v>805</v>
      </c>
      <c r="D206" s="31">
        <v>44924</v>
      </c>
      <c r="E206" s="37">
        <v>404.95</v>
      </c>
      <c r="F206" s="37">
        <v>402.09999999999997</v>
      </c>
      <c r="G206" s="38">
        <v>397.54999999999995</v>
      </c>
      <c r="H206" s="38">
        <v>390.15</v>
      </c>
      <c r="I206" s="38">
        <v>385.59999999999997</v>
      </c>
      <c r="J206" s="38">
        <v>409.49999999999994</v>
      </c>
      <c r="K206" s="38">
        <v>414.05</v>
      </c>
      <c r="L206" s="38">
        <v>421.44999999999993</v>
      </c>
      <c r="M206" s="28">
        <v>406.65</v>
      </c>
      <c r="N206" s="28">
        <v>394.7</v>
      </c>
      <c r="O206" s="39">
        <v>9693000</v>
      </c>
      <c r="P206" s="40">
        <v>-6.9948186528497408E-2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261"/>
      <c r="C209" s="240"/>
      <c r="D209" s="262"/>
      <c r="E209" s="241"/>
      <c r="F209" s="241"/>
      <c r="G209" s="263"/>
      <c r="H209" s="263"/>
      <c r="I209" s="263"/>
      <c r="J209" s="263"/>
      <c r="K209" s="263"/>
      <c r="L209" s="263"/>
      <c r="M209" s="240"/>
      <c r="N209" s="240"/>
      <c r="O209" s="264"/>
      <c r="P209" s="265"/>
    </row>
    <row r="210" spans="1:16" ht="12.75" customHeight="1">
      <c r="A210" s="28"/>
      <c r="B210" s="261"/>
      <c r="C210" s="240"/>
      <c r="D210" s="262"/>
      <c r="E210" s="241"/>
      <c r="F210" s="241"/>
      <c r="G210" s="263"/>
      <c r="H210" s="263"/>
      <c r="I210" s="263"/>
      <c r="J210" s="263"/>
      <c r="K210" s="263"/>
      <c r="L210" s="263"/>
      <c r="M210" s="240"/>
      <c r="N210" s="240"/>
      <c r="O210" s="264"/>
      <c r="P210" s="265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240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D25" sqref="D2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44893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0" t="s">
        <v>16</v>
      </c>
      <c r="B8" s="402"/>
      <c r="C8" s="406" t="s">
        <v>20</v>
      </c>
      <c r="D8" s="406" t="s">
        <v>21</v>
      </c>
      <c r="E8" s="397" t="s">
        <v>22</v>
      </c>
      <c r="F8" s="398"/>
      <c r="G8" s="399"/>
      <c r="H8" s="397" t="s">
        <v>23</v>
      </c>
      <c r="I8" s="398"/>
      <c r="J8" s="399"/>
      <c r="K8" s="23"/>
      <c r="L8" s="50"/>
      <c r="M8" s="50"/>
      <c r="N8" s="1"/>
      <c r="O8" s="1"/>
    </row>
    <row r="9" spans="1:15" ht="36" customHeight="1">
      <c r="A9" s="404"/>
      <c r="B9" s="405"/>
      <c r="C9" s="405"/>
      <c r="D9" s="40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14" t="s">
        <v>230</v>
      </c>
      <c r="C10" s="314">
        <v>18512.75</v>
      </c>
      <c r="D10" s="314">
        <v>18497.583333333332</v>
      </c>
      <c r="E10" s="314">
        <v>18460.266666666663</v>
      </c>
      <c r="F10" s="314">
        <v>18407.783333333329</v>
      </c>
      <c r="G10" s="314">
        <v>18370.46666666666</v>
      </c>
      <c r="H10" s="314">
        <v>18550.066666666666</v>
      </c>
      <c r="I10" s="314">
        <v>18587.383333333339</v>
      </c>
      <c r="J10" s="314">
        <v>18639.866666666669</v>
      </c>
      <c r="K10" s="314">
        <v>18534.900000000001</v>
      </c>
      <c r="L10" s="314">
        <v>18445.099999999999</v>
      </c>
      <c r="M10" s="315"/>
      <c r="N10" s="1"/>
      <c r="O10" s="1"/>
    </row>
    <row r="11" spans="1:15" ht="12.75" customHeight="1">
      <c r="A11" s="227">
        <v>2</v>
      </c>
      <c r="B11" s="321" t="s">
        <v>231</v>
      </c>
      <c r="C11" s="314">
        <v>42983.95</v>
      </c>
      <c r="D11" s="314">
        <v>43062.683333333334</v>
      </c>
      <c r="E11" s="314">
        <v>42786.216666666667</v>
      </c>
      <c r="F11" s="314">
        <v>42588.48333333333</v>
      </c>
      <c r="G11" s="314">
        <v>42312.016666666663</v>
      </c>
      <c r="H11" s="314">
        <v>43260.416666666672</v>
      </c>
      <c r="I11" s="314">
        <v>43536.883333333346</v>
      </c>
      <c r="J11" s="314">
        <v>43734.616666666676</v>
      </c>
      <c r="K11" s="314">
        <v>43339.15</v>
      </c>
      <c r="L11" s="314">
        <v>42864.95</v>
      </c>
      <c r="M11" s="315"/>
      <c r="N11" s="1"/>
      <c r="O11" s="1"/>
    </row>
    <row r="12" spans="1:15" ht="12.75" customHeight="1">
      <c r="A12" s="227">
        <v>3</v>
      </c>
      <c r="B12" s="259" t="s">
        <v>232</v>
      </c>
      <c r="C12" s="260">
        <v>2857.7</v>
      </c>
      <c r="D12" s="260">
        <v>2850.1833333333329</v>
      </c>
      <c r="E12" s="260">
        <v>2831.266666666666</v>
      </c>
      <c r="F12" s="260">
        <v>2804.833333333333</v>
      </c>
      <c r="G12" s="260">
        <v>2785.9166666666661</v>
      </c>
      <c r="H12" s="260">
        <v>2876.6166666666659</v>
      </c>
      <c r="I12" s="260">
        <v>2895.5333333333328</v>
      </c>
      <c r="J12" s="260">
        <v>2921.9666666666658</v>
      </c>
      <c r="K12" s="260">
        <v>2869.1</v>
      </c>
      <c r="L12" s="260">
        <v>2823.75</v>
      </c>
      <c r="M12" s="315"/>
      <c r="N12" s="1"/>
      <c r="O12" s="1"/>
    </row>
    <row r="13" spans="1:15" ht="12.75" customHeight="1">
      <c r="A13" s="227">
        <v>4</v>
      </c>
      <c r="B13" s="259" t="s">
        <v>233</v>
      </c>
      <c r="C13" s="260">
        <v>5352.8</v>
      </c>
      <c r="D13" s="260">
        <v>5342.75</v>
      </c>
      <c r="E13" s="260">
        <v>5327.55</v>
      </c>
      <c r="F13" s="260">
        <v>5302.3</v>
      </c>
      <c r="G13" s="260">
        <v>5287.1</v>
      </c>
      <c r="H13" s="260">
        <v>5368</v>
      </c>
      <c r="I13" s="260">
        <v>5383.2000000000007</v>
      </c>
      <c r="J13" s="260">
        <v>5408.45</v>
      </c>
      <c r="K13" s="260">
        <v>5357.95</v>
      </c>
      <c r="L13" s="260">
        <v>5317.5</v>
      </c>
      <c r="M13" s="315"/>
      <c r="N13" s="1"/>
      <c r="O13" s="1"/>
    </row>
    <row r="14" spans="1:15" ht="12.75" customHeight="1">
      <c r="A14" s="227">
        <v>5</v>
      </c>
      <c r="B14" s="259" t="s">
        <v>234</v>
      </c>
      <c r="C14" s="260">
        <v>30334.6</v>
      </c>
      <c r="D14" s="260">
        <v>30238.7</v>
      </c>
      <c r="E14" s="260">
        <v>30077.050000000003</v>
      </c>
      <c r="F14" s="260">
        <v>29819.500000000004</v>
      </c>
      <c r="G14" s="260">
        <v>29657.850000000006</v>
      </c>
      <c r="H14" s="260">
        <v>30496.25</v>
      </c>
      <c r="I14" s="260">
        <v>30657.9</v>
      </c>
      <c r="J14" s="260">
        <v>30915.449999999997</v>
      </c>
      <c r="K14" s="260">
        <v>30400.35</v>
      </c>
      <c r="L14" s="260">
        <v>29981.15</v>
      </c>
      <c r="M14" s="315"/>
      <c r="N14" s="1"/>
      <c r="O14" s="1"/>
    </row>
    <row r="15" spans="1:15" ht="12.75" customHeight="1">
      <c r="A15" s="227">
        <v>6</v>
      </c>
      <c r="B15" s="259" t="s">
        <v>235</v>
      </c>
      <c r="C15" s="260">
        <v>4404.75</v>
      </c>
      <c r="D15" s="260">
        <v>4384.9833333333336</v>
      </c>
      <c r="E15" s="260">
        <v>4354.3166666666675</v>
      </c>
      <c r="F15" s="260">
        <v>4303.8833333333341</v>
      </c>
      <c r="G15" s="260">
        <v>4273.2166666666681</v>
      </c>
      <c r="H15" s="260">
        <v>4435.416666666667</v>
      </c>
      <c r="I15" s="260">
        <v>4466.083333333333</v>
      </c>
      <c r="J15" s="260">
        <v>4516.5166666666664</v>
      </c>
      <c r="K15" s="260">
        <v>4415.6499999999996</v>
      </c>
      <c r="L15" s="260">
        <v>4334.55</v>
      </c>
      <c r="M15" s="315"/>
      <c r="N15" s="1"/>
      <c r="O15" s="1"/>
    </row>
    <row r="16" spans="1:15" ht="12.75" customHeight="1">
      <c r="A16" s="227">
        <v>7</v>
      </c>
      <c r="B16" s="259" t="s">
        <v>236</v>
      </c>
      <c r="C16" s="260">
        <v>8758.5</v>
      </c>
      <c r="D16" s="260">
        <v>8737.15</v>
      </c>
      <c r="E16" s="260">
        <v>8704.6999999999989</v>
      </c>
      <c r="F16" s="260">
        <v>8650.9</v>
      </c>
      <c r="G16" s="260">
        <v>8618.4499999999989</v>
      </c>
      <c r="H16" s="260">
        <v>8790.9499999999989</v>
      </c>
      <c r="I16" s="260">
        <v>8823.4</v>
      </c>
      <c r="J16" s="260">
        <v>8877.1999999999989</v>
      </c>
      <c r="K16" s="260">
        <v>8769.6</v>
      </c>
      <c r="L16" s="260">
        <v>8683.35</v>
      </c>
      <c r="M16" s="315"/>
      <c r="N16" s="1"/>
      <c r="O16" s="1"/>
    </row>
    <row r="17" spans="1:15" ht="12.75" customHeight="1">
      <c r="A17" s="227">
        <v>8</v>
      </c>
      <c r="B17" s="269" t="s">
        <v>288</v>
      </c>
      <c r="C17" s="259">
        <v>3090.85</v>
      </c>
      <c r="D17" s="260">
        <v>3109.9500000000003</v>
      </c>
      <c r="E17" s="260">
        <v>3060.9000000000005</v>
      </c>
      <c r="F17" s="260">
        <v>3030.9500000000003</v>
      </c>
      <c r="G17" s="260">
        <v>2981.9000000000005</v>
      </c>
      <c r="H17" s="260">
        <v>3139.9000000000005</v>
      </c>
      <c r="I17" s="260">
        <v>3188.9500000000007</v>
      </c>
      <c r="J17" s="260">
        <v>3218.9000000000005</v>
      </c>
      <c r="K17" s="259">
        <v>3159</v>
      </c>
      <c r="L17" s="259">
        <v>3080</v>
      </c>
      <c r="M17" s="259">
        <v>3.40177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2507.25</v>
      </c>
      <c r="D18" s="260">
        <v>2492.6333333333332</v>
      </c>
      <c r="E18" s="260">
        <v>2470.2666666666664</v>
      </c>
      <c r="F18" s="260">
        <v>2433.2833333333333</v>
      </c>
      <c r="G18" s="260">
        <v>2410.9166666666665</v>
      </c>
      <c r="H18" s="260">
        <v>2529.6166666666663</v>
      </c>
      <c r="I18" s="260">
        <v>2551.9833333333331</v>
      </c>
      <c r="J18" s="260">
        <v>2588.9666666666662</v>
      </c>
      <c r="K18" s="259">
        <v>2515</v>
      </c>
      <c r="L18" s="259">
        <v>2455.65</v>
      </c>
      <c r="M18" s="259">
        <v>4.5073699999999999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637.75</v>
      </c>
      <c r="D19" s="260">
        <v>635.41666666666663</v>
      </c>
      <c r="E19" s="260">
        <v>630.83333333333326</v>
      </c>
      <c r="F19" s="260">
        <v>623.91666666666663</v>
      </c>
      <c r="G19" s="260">
        <v>619.33333333333326</v>
      </c>
      <c r="H19" s="260">
        <v>642.33333333333326</v>
      </c>
      <c r="I19" s="260">
        <v>646.91666666666652</v>
      </c>
      <c r="J19" s="260">
        <v>653.83333333333326</v>
      </c>
      <c r="K19" s="259">
        <v>640</v>
      </c>
      <c r="L19" s="259">
        <v>628.5</v>
      </c>
      <c r="M19" s="259">
        <v>10.83395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20267.5</v>
      </c>
      <c r="D20" s="260">
        <v>20176.816666666666</v>
      </c>
      <c r="E20" s="260">
        <v>20028.633333333331</v>
      </c>
      <c r="F20" s="260">
        <v>19789.766666666666</v>
      </c>
      <c r="G20" s="260">
        <v>19641.583333333332</v>
      </c>
      <c r="H20" s="260">
        <v>20415.683333333331</v>
      </c>
      <c r="I20" s="260">
        <v>20563.866666666665</v>
      </c>
      <c r="J20" s="260">
        <v>20802.73333333333</v>
      </c>
      <c r="K20" s="259">
        <v>20325</v>
      </c>
      <c r="L20" s="259">
        <v>19937.95</v>
      </c>
      <c r="M20" s="259">
        <v>0.11978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3901.1</v>
      </c>
      <c r="D21" s="260">
        <v>3898.7666666666664</v>
      </c>
      <c r="E21" s="260">
        <v>3847.6333333333328</v>
      </c>
      <c r="F21" s="260">
        <v>3794.1666666666665</v>
      </c>
      <c r="G21" s="260">
        <v>3743.0333333333328</v>
      </c>
      <c r="H21" s="260">
        <v>3952.2333333333327</v>
      </c>
      <c r="I21" s="260">
        <v>4003.3666666666659</v>
      </c>
      <c r="J21" s="260">
        <v>4056.8333333333326</v>
      </c>
      <c r="K21" s="259">
        <v>3949.9</v>
      </c>
      <c r="L21" s="259">
        <v>3845.3</v>
      </c>
      <c r="M21" s="259">
        <v>25.063459999999999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2023.95</v>
      </c>
      <c r="D22" s="260">
        <v>2021.7</v>
      </c>
      <c r="E22" s="260">
        <v>1993.8000000000002</v>
      </c>
      <c r="F22" s="260">
        <v>1963.65</v>
      </c>
      <c r="G22" s="260">
        <v>1935.7500000000002</v>
      </c>
      <c r="H22" s="260">
        <v>2051.8500000000004</v>
      </c>
      <c r="I22" s="260">
        <v>2079.75</v>
      </c>
      <c r="J22" s="260">
        <v>2109.9</v>
      </c>
      <c r="K22" s="259">
        <v>2049.6</v>
      </c>
      <c r="L22" s="259">
        <v>1991.55</v>
      </c>
      <c r="M22" s="259">
        <v>6.5572600000000003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879.6</v>
      </c>
      <c r="D23" s="260">
        <v>877.56666666666661</v>
      </c>
      <c r="E23" s="260">
        <v>874.13333333333321</v>
      </c>
      <c r="F23" s="260">
        <v>868.66666666666663</v>
      </c>
      <c r="G23" s="260">
        <v>865.23333333333323</v>
      </c>
      <c r="H23" s="260">
        <v>883.03333333333319</v>
      </c>
      <c r="I23" s="260">
        <v>886.46666666666658</v>
      </c>
      <c r="J23" s="260">
        <v>891.93333333333317</v>
      </c>
      <c r="K23" s="259">
        <v>881</v>
      </c>
      <c r="L23" s="259">
        <v>872.1</v>
      </c>
      <c r="M23" s="259">
        <v>50.790990000000001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3664.75</v>
      </c>
      <c r="D24" s="260">
        <v>3680.25</v>
      </c>
      <c r="E24" s="260">
        <v>3615.5</v>
      </c>
      <c r="F24" s="260">
        <v>3566.25</v>
      </c>
      <c r="G24" s="260">
        <v>3501.5</v>
      </c>
      <c r="H24" s="260">
        <v>3729.5</v>
      </c>
      <c r="I24" s="260">
        <v>3794.25</v>
      </c>
      <c r="J24" s="260">
        <v>3843.5</v>
      </c>
      <c r="K24" s="259">
        <v>3745</v>
      </c>
      <c r="L24" s="259">
        <v>3631</v>
      </c>
      <c r="M24" s="259">
        <v>2.2437499999999999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2739.6</v>
      </c>
      <c r="D25" s="260">
        <v>2753.2000000000003</v>
      </c>
      <c r="E25" s="260">
        <v>2711.4000000000005</v>
      </c>
      <c r="F25" s="260">
        <v>2683.2000000000003</v>
      </c>
      <c r="G25" s="260">
        <v>2641.4000000000005</v>
      </c>
      <c r="H25" s="260">
        <v>2781.4000000000005</v>
      </c>
      <c r="I25" s="260">
        <v>2823.2000000000007</v>
      </c>
      <c r="J25" s="260">
        <v>2851.4000000000005</v>
      </c>
      <c r="K25" s="259">
        <v>2795</v>
      </c>
      <c r="L25" s="259">
        <v>2725</v>
      </c>
      <c r="M25" s="259">
        <v>5.62296</v>
      </c>
      <c r="N25" s="1"/>
      <c r="O25" s="1"/>
    </row>
    <row r="26" spans="1:15" ht="12.75" customHeight="1">
      <c r="A26" s="227">
        <v>17</v>
      </c>
      <c r="B26" s="269" t="s">
        <v>861</v>
      </c>
      <c r="C26" s="259">
        <v>631.5</v>
      </c>
      <c r="D26" s="260">
        <v>634.5333333333333</v>
      </c>
      <c r="E26" s="260">
        <v>627.06666666666661</v>
      </c>
      <c r="F26" s="260">
        <v>622.63333333333333</v>
      </c>
      <c r="G26" s="260">
        <v>615.16666666666663</v>
      </c>
      <c r="H26" s="260">
        <v>638.96666666666658</v>
      </c>
      <c r="I26" s="260">
        <v>646.43333333333328</v>
      </c>
      <c r="J26" s="260">
        <v>650.86666666666656</v>
      </c>
      <c r="K26" s="259">
        <v>642</v>
      </c>
      <c r="L26" s="259">
        <v>630.1</v>
      </c>
      <c r="M26" s="259">
        <v>13.280139999999999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135.30000000000001</v>
      </c>
      <c r="D27" s="260">
        <v>133.41666666666666</v>
      </c>
      <c r="E27" s="260">
        <v>130.83333333333331</v>
      </c>
      <c r="F27" s="260">
        <v>126.36666666666665</v>
      </c>
      <c r="G27" s="260">
        <v>123.7833333333333</v>
      </c>
      <c r="H27" s="260">
        <v>137.88333333333333</v>
      </c>
      <c r="I27" s="260">
        <v>140.46666666666664</v>
      </c>
      <c r="J27" s="260">
        <v>144.93333333333334</v>
      </c>
      <c r="K27" s="259">
        <v>136</v>
      </c>
      <c r="L27" s="259">
        <v>128.94999999999999</v>
      </c>
      <c r="M27" s="259">
        <v>132.45307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310.60000000000002</v>
      </c>
      <c r="D28" s="260">
        <v>309.83333333333331</v>
      </c>
      <c r="E28" s="260">
        <v>307.01666666666665</v>
      </c>
      <c r="F28" s="260">
        <v>303.43333333333334</v>
      </c>
      <c r="G28" s="260">
        <v>300.61666666666667</v>
      </c>
      <c r="H28" s="260">
        <v>313.41666666666663</v>
      </c>
      <c r="I28" s="260">
        <v>316.23333333333335</v>
      </c>
      <c r="J28" s="260">
        <v>319.81666666666661</v>
      </c>
      <c r="K28" s="259">
        <v>312.64999999999998</v>
      </c>
      <c r="L28" s="259">
        <v>306.25</v>
      </c>
      <c r="M28" s="259">
        <v>21.125520000000002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3068.35</v>
      </c>
      <c r="D29" s="260">
        <v>3077.3166666666671</v>
      </c>
      <c r="E29" s="260">
        <v>3052.0333333333342</v>
      </c>
      <c r="F29" s="260">
        <v>3035.7166666666672</v>
      </c>
      <c r="G29" s="260">
        <v>3010.4333333333343</v>
      </c>
      <c r="H29" s="260">
        <v>3093.6333333333341</v>
      </c>
      <c r="I29" s="260">
        <v>3118.916666666667</v>
      </c>
      <c r="J29" s="260">
        <v>3135.233333333334</v>
      </c>
      <c r="K29" s="259">
        <v>3102.6</v>
      </c>
      <c r="L29" s="259">
        <v>3061</v>
      </c>
      <c r="M29" s="259">
        <v>0.38974999999999999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564.65</v>
      </c>
      <c r="D30" s="260">
        <v>562.86666666666667</v>
      </c>
      <c r="E30" s="260">
        <v>558.33333333333337</v>
      </c>
      <c r="F30" s="260">
        <v>552.01666666666665</v>
      </c>
      <c r="G30" s="260">
        <v>547.48333333333335</v>
      </c>
      <c r="H30" s="260">
        <v>569.18333333333339</v>
      </c>
      <c r="I30" s="260">
        <v>573.7166666666667</v>
      </c>
      <c r="J30" s="260">
        <v>580.03333333333342</v>
      </c>
      <c r="K30" s="259">
        <v>567.4</v>
      </c>
      <c r="L30" s="259">
        <v>556.54999999999995</v>
      </c>
      <c r="M30" s="259">
        <v>40.108919999999998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4789.45</v>
      </c>
      <c r="D31" s="260">
        <v>4808.5</v>
      </c>
      <c r="E31" s="260">
        <v>4732</v>
      </c>
      <c r="F31" s="260">
        <v>4674.55</v>
      </c>
      <c r="G31" s="260">
        <v>4598.05</v>
      </c>
      <c r="H31" s="260">
        <v>4865.95</v>
      </c>
      <c r="I31" s="260">
        <v>4942.45</v>
      </c>
      <c r="J31" s="260">
        <v>4999.8999999999996</v>
      </c>
      <c r="K31" s="259">
        <v>4885</v>
      </c>
      <c r="L31" s="259">
        <v>4751.05</v>
      </c>
      <c r="M31" s="259">
        <v>10.69669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148.75</v>
      </c>
      <c r="D32" s="260">
        <v>148.08333333333334</v>
      </c>
      <c r="E32" s="260">
        <v>146.36666666666667</v>
      </c>
      <c r="F32" s="260">
        <v>143.98333333333332</v>
      </c>
      <c r="G32" s="260">
        <v>142.26666666666665</v>
      </c>
      <c r="H32" s="260">
        <v>150.4666666666667</v>
      </c>
      <c r="I32" s="260">
        <v>152.18333333333334</v>
      </c>
      <c r="J32" s="260">
        <v>154.56666666666672</v>
      </c>
      <c r="K32" s="259">
        <v>149.80000000000001</v>
      </c>
      <c r="L32" s="259">
        <v>145.69999999999999</v>
      </c>
      <c r="M32" s="259">
        <v>101.54485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3108.15</v>
      </c>
      <c r="D33" s="260">
        <v>3101.0666666666671</v>
      </c>
      <c r="E33" s="260">
        <v>3082.3333333333339</v>
      </c>
      <c r="F33" s="260">
        <v>3056.5166666666669</v>
      </c>
      <c r="G33" s="260">
        <v>3037.7833333333338</v>
      </c>
      <c r="H33" s="260">
        <v>3126.8833333333341</v>
      </c>
      <c r="I33" s="260">
        <v>3145.6166666666668</v>
      </c>
      <c r="J33" s="260">
        <v>3171.4333333333343</v>
      </c>
      <c r="K33" s="259">
        <v>3119.8</v>
      </c>
      <c r="L33" s="259">
        <v>3075.25</v>
      </c>
      <c r="M33" s="259">
        <v>8.9876900000000006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1894</v>
      </c>
      <c r="D34" s="260">
        <v>1890.7</v>
      </c>
      <c r="E34" s="260">
        <v>1879</v>
      </c>
      <c r="F34" s="260">
        <v>1864</v>
      </c>
      <c r="G34" s="260">
        <v>1852.3</v>
      </c>
      <c r="H34" s="260">
        <v>1905.7</v>
      </c>
      <c r="I34" s="260">
        <v>1917.4000000000003</v>
      </c>
      <c r="J34" s="260">
        <v>1932.4</v>
      </c>
      <c r="K34" s="259">
        <v>1902.4</v>
      </c>
      <c r="L34" s="259">
        <v>1875.7</v>
      </c>
      <c r="M34" s="259">
        <v>2.6099299999999999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464.05</v>
      </c>
      <c r="D35" s="260">
        <v>461.56666666666666</v>
      </c>
      <c r="E35" s="260">
        <v>457.7833333333333</v>
      </c>
      <c r="F35" s="260">
        <v>451.51666666666665</v>
      </c>
      <c r="G35" s="260">
        <v>447.73333333333329</v>
      </c>
      <c r="H35" s="260">
        <v>467.83333333333331</v>
      </c>
      <c r="I35" s="260">
        <v>471.61666666666673</v>
      </c>
      <c r="J35" s="260">
        <v>477.88333333333333</v>
      </c>
      <c r="K35" s="259">
        <v>465.35</v>
      </c>
      <c r="L35" s="259">
        <v>455.3</v>
      </c>
      <c r="M35" s="259">
        <v>13.313980000000001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3904.45</v>
      </c>
      <c r="D36" s="260">
        <v>3927.5</v>
      </c>
      <c r="E36" s="260">
        <v>3877.95</v>
      </c>
      <c r="F36" s="260">
        <v>3851.45</v>
      </c>
      <c r="G36" s="260">
        <v>3801.8999999999996</v>
      </c>
      <c r="H36" s="260">
        <v>3954</v>
      </c>
      <c r="I36" s="260">
        <v>4003.55</v>
      </c>
      <c r="J36" s="260">
        <v>4030.05</v>
      </c>
      <c r="K36" s="259">
        <v>3977.05</v>
      </c>
      <c r="L36" s="259">
        <v>3901</v>
      </c>
      <c r="M36" s="259">
        <v>2.9184999999999999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887.75</v>
      </c>
      <c r="D37" s="260">
        <v>886.81666666666661</v>
      </c>
      <c r="E37" s="260">
        <v>881.83333333333326</v>
      </c>
      <c r="F37" s="260">
        <v>875.91666666666663</v>
      </c>
      <c r="G37" s="260">
        <v>870.93333333333328</v>
      </c>
      <c r="H37" s="260">
        <v>892.73333333333323</v>
      </c>
      <c r="I37" s="260">
        <v>897.71666666666658</v>
      </c>
      <c r="J37" s="260">
        <v>903.63333333333321</v>
      </c>
      <c r="K37" s="259">
        <v>891.8</v>
      </c>
      <c r="L37" s="259">
        <v>880.9</v>
      </c>
      <c r="M37" s="259">
        <v>76.140469999999993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3640.25</v>
      </c>
      <c r="D38" s="260">
        <v>3631.3166666666671</v>
      </c>
      <c r="E38" s="260">
        <v>3609.9333333333343</v>
      </c>
      <c r="F38" s="260">
        <v>3579.6166666666672</v>
      </c>
      <c r="G38" s="260">
        <v>3558.2333333333345</v>
      </c>
      <c r="H38" s="260">
        <v>3661.6333333333341</v>
      </c>
      <c r="I38" s="260">
        <v>3683.0166666666664</v>
      </c>
      <c r="J38" s="260">
        <v>3713.3333333333339</v>
      </c>
      <c r="K38" s="259">
        <v>3652.7</v>
      </c>
      <c r="L38" s="259">
        <v>3601</v>
      </c>
      <c r="M38" s="259">
        <v>2.24797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6747.5</v>
      </c>
      <c r="D39" s="260">
        <v>6733.5</v>
      </c>
      <c r="E39" s="260">
        <v>6689</v>
      </c>
      <c r="F39" s="260">
        <v>6630.5</v>
      </c>
      <c r="G39" s="260">
        <v>6586</v>
      </c>
      <c r="H39" s="260">
        <v>6792</v>
      </c>
      <c r="I39" s="260">
        <v>6836.5</v>
      </c>
      <c r="J39" s="260">
        <v>6895</v>
      </c>
      <c r="K39" s="259">
        <v>6778</v>
      </c>
      <c r="L39" s="259">
        <v>6675</v>
      </c>
      <c r="M39" s="259">
        <v>8.5905799999999992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1633.7</v>
      </c>
      <c r="D40" s="260">
        <v>1635.05</v>
      </c>
      <c r="E40" s="260">
        <v>1623.1499999999999</v>
      </c>
      <c r="F40" s="260">
        <v>1612.6</v>
      </c>
      <c r="G40" s="260">
        <v>1600.6999999999998</v>
      </c>
      <c r="H40" s="260">
        <v>1645.6</v>
      </c>
      <c r="I40" s="260">
        <v>1657.5</v>
      </c>
      <c r="J40" s="260">
        <v>1668.05</v>
      </c>
      <c r="K40" s="259">
        <v>1646.95</v>
      </c>
      <c r="L40" s="259">
        <v>1624.5</v>
      </c>
      <c r="M40" s="259">
        <v>11.40578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6371.8</v>
      </c>
      <c r="D41" s="260">
        <v>6434.4666666666672</v>
      </c>
      <c r="E41" s="260">
        <v>6288.9333333333343</v>
      </c>
      <c r="F41" s="260">
        <v>6206.0666666666675</v>
      </c>
      <c r="G41" s="260">
        <v>6060.5333333333347</v>
      </c>
      <c r="H41" s="260">
        <v>6517.3333333333339</v>
      </c>
      <c r="I41" s="260">
        <v>6662.8666666666668</v>
      </c>
      <c r="J41" s="260">
        <v>6745.7333333333336</v>
      </c>
      <c r="K41" s="259">
        <v>6580</v>
      </c>
      <c r="L41" s="259">
        <v>6351.6</v>
      </c>
      <c r="M41" s="259">
        <v>1.0990800000000001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2026.35</v>
      </c>
      <c r="D42" s="260">
        <v>2008.8</v>
      </c>
      <c r="E42" s="260">
        <v>1985.6</v>
      </c>
      <c r="F42" s="260">
        <v>1944.85</v>
      </c>
      <c r="G42" s="260">
        <v>1921.6499999999999</v>
      </c>
      <c r="H42" s="260">
        <v>2049.5500000000002</v>
      </c>
      <c r="I42" s="260">
        <v>2072.75</v>
      </c>
      <c r="J42" s="260">
        <v>2113.5</v>
      </c>
      <c r="K42" s="259">
        <v>2032</v>
      </c>
      <c r="L42" s="259">
        <v>1968.05</v>
      </c>
      <c r="M42" s="259">
        <v>5.1977900000000004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219.15</v>
      </c>
      <c r="D43" s="260">
        <v>217.16666666666666</v>
      </c>
      <c r="E43" s="260">
        <v>213.98333333333332</v>
      </c>
      <c r="F43" s="260">
        <v>208.81666666666666</v>
      </c>
      <c r="G43" s="260">
        <v>205.63333333333333</v>
      </c>
      <c r="H43" s="260">
        <v>222.33333333333331</v>
      </c>
      <c r="I43" s="260">
        <v>225.51666666666665</v>
      </c>
      <c r="J43" s="260">
        <v>230.68333333333331</v>
      </c>
      <c r="K43" s="259">
        <v>220.35</v>
      </c>
      <c r="L43" s="259">
        <v>212</v>
      </c>
      <c r="M43" s="259">
        <v>129.98732999999999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167.85</v>
      </c>
      <c r="D44" s="260">
        <v>169.11666666666665</v>
      </c>
      <c r="E44" s="260">
        <v>165.5333333333333</v>
      </c>
      <c r="F44" s="260">
        <v>163.21666666666667</v>
      </c>
      <c r="G44" s="260">
        <v>159.63333333333333</v>
      </c>
      <c r="H44" s="260">
        <v>171.43333333333328</v>
      </c>
      <c r="I44" s="260">
        <v>175.01666666666659</v>
      </c>
      <c r="J44" s="260">
        <v>177.33333333333326</v>
      </c>
      <c r="K44" s="259">
        <v>172.7</v>
      </c>
      <c r="L44" s="259">
        <v>166.8</v>
      </c>
      <c r="M44" s="259">
        <v>264.29948000000002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81.8</v>
      </c>
      <c r="D45" s="260">
        <v>82.466666666666654</v>
      </c>
      <c r="E45" s="260">
        <v>80.333333333333314</v>
      </c>
      <c r="F45" s="260">
        <v>78.86666666666666</v>
      </c>
      <c r="G45" s="260">
        <v>76.73333333333332</v>
      </c>
      <c r="H45" s="260">
        <v>83.933333333333309</v>
      </c>
      <c r="I45" s="260">
        <v>86.066666666666663</v>
      </c>
      <c r="J45" s="260">
        <v>87.533333333333303</v>
      </c>
      <c r="K45" s="259">
        <v>84.6</v>
      </c>
      <c r="L45" s="259">
        <v>81</v>
      </c>
      <c r="M45" s="259">
        <v>174.24428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1710.3</v>
      </c>
      <c r="D46" s="260">
        <v>1701.8500000000001</v>
      </c>
      <c r="E46" s="260">
        <v>1691.4500000000003</v>
      </c>
      <c r="F46" s="260">
        <v>1672.6000000000001</v>
      </c>
      <c r="G46" s="260">
        <v>1662.2000000000003</v>
      </c>
      <c r="H46" s="260">
        <v>1720.7000000000003</v>
      </c>
      <c r="I46" s="260">
        <v>1731.1000000000004</v>
      </c>
      <c r="J46" s="260">
        <v>1749.9500000000003</v>
      </c>
      <c r="K46" s="259">
        <v>1712.25</v>
      </c>
      <c r="L46" s="259">
        <v>1683</v>
      </c>
      <c r="M46" s="259">
        <v>1.9591700000000001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616.70000000000005</v>
      </c>
      <c r="D47" s="260">
        <v>614.11666666666667</v>
      </c>
      <c r="E47" s="260">
        <v>610.58333333333337</v>
      </c>
      <c r="F47" s="260">
        <v>604.4666666666667</v>
      </c>
      <c r="G47" s="260">
        <v>600.93333333333339</v>
      </c>
      <c r="H47" s="260">
        <v>620.23333333333335</v>
      </c>
      <c r="I47" s="260">
        <v>623.76666666666665</v>
      </c>
      <c r="J47" s="260">
        <v>629.88333333333333</v>
      </c>
      <c r="K47" s="259">
        <v>617.65</v>
      </c>
      <c r="L47" s="259">
        <v>608</v>
      </c>
      <c r="M47" s="259">
        <v>4.8479200000000002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107.15</v>
      </c>
      <c r="D48" s="260">
        <v>107.26666666666667</v>
      </c>
      <c r="E48" s="260">
        <v>106.53333333333333</v>
      </c>
      <c r="F48" s="260">
        <v>105.91666666666667</v>
      </c>
      <c r="G48" s="260">
        <v>105.18333333333334</v>
      </c>
      <c r="H48" s="260">
        <v>107.88333333333333</v>
      </c>
      <c r="I48" s="260">
        <v>108.61666666666665</v>
      </c>
      <c r="J48" s="260">
        <v>109.23333333333332</v>
      </c>
      <c r="K48" s="259">
        <v>108</v>
      </c>
      <c r="L48" s="259">
        <v>106.65</v>
      </c>
      <c r="M48" s="259">
        <v>88.345839999999995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847.05</v>
      </c>
      <c r="D49" s="260">
        <v>844.86666666666667</v>
      </c>
      <c r="E49" s="260">
        <v>839.83333333333337</v>
      </c>
      <c r="F49" s="260">
        <v>832.61666666666667</v>
      </c>
      <c r="G49" s="260">
        <v>827.58333333333337</v>
      </c>
      <c r="H49" s="260">
        <v>852.08333333333337</v>
      </c>
      <c r="I49" s="260">
        <v>857.11666666666667</v>
      </c>
      <c r="J49" s="260">
        <v>864.33333333333337</v>
      </c>
      <c r="K49" s="259">
        <v>849.9</v>
      </c>
      <c r="L49" s="259">
        <v>837.65</v>
      </c>
      <c r="M49" s="259">
        <v>8.1598000000000006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81.95</v>
      </c>
      <c r="D50" s="260">
        <v>79.833333333333329</v>
      </c>
      <c r="E50" s="260">
        <v>77.416666666666657</v>
      </c>
      <c r="F50" s="260">
        <v>72.883333333333326</v>
      </c>
      <c r="G50" s="260">
        <v>70.466666666666654</v>
      </c>
      <c r="H50" s="260">
        <v>84.36666666666666</v>
      </c>
      <c r="I50" s="260">
        <v>86.783333333333317</v>
      </c>
      <c r="J50" s="260">
        <v>91.316666666666663</v>
      </c>
      <c r="K50" s="259">
        <v>82.25</v>
      </c>
      <c r="L50" s="259">
        <v>75.3</v>
      </c>
      <c r="M50" s="259">
        <v>1250.76142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324.45</v>
      </c>
      <c r="D51" s="260">
        <v>322.36666666666667</v>
      </c>
      <c r="E51" s="260">
        <v>318.48333333333335</v>
      </c>
      <c r="F51" s="260">
        <v>312.51666666666665</v>
      </c>
      <c r="G51" s="260">
        <v>308.63333333333333</v>
      </c>
      <c r="H51" s="260">
        <v>328.33333333333337</v>
      </c>
      <c r="I51" s="260">
        <v>332.2166666666667</v>
      </c>
      <c r="J51" s="260">
        <v>338.18333333333339</v>
      </c>
      <c r="K51" s="259">
        <v>326.25</v>
      </c>
      <c r="L51" s="259">
        <v>316.39999999999998</v>
      </c>
      <c r="M51" s="259">
        <v>42.967779999999998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846.85</v>
      </c>
      <c r="D52" s="260">
        <v>849.48333333333323</v>
      </c>
      <c r="E52" s="260">
        <v>838.96666666666647</v>
      </c>
      <c r="F52" s="260">
        <v>831.08333333333326</v>
      </c>
      <c r="G52" s="260">
        <v>820.56666666666649</v>
      </c>
      <c r="H52" s="260">
        <v>857.36666666666645</v>
      </c>
      <c r="I52" s="260">
        <v>867.8833333333331</v>
      </c>
      <c r="J52" s="260">
        <v>875.76666666666642</v>
      </c>
      <c r="K52" s="259">
        <v>860</v>
      </c>
      <c r="L52" s="259">
        <v>841.6</v>
      </c>
      <c r="M52" s="259">
        <v>29.91065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282.14999999999998</v>
      </c>
      <c r="D53" s="260">
        <v>280</v>
      </c>
      <c r="E53" s="260">
        <v>277.25</v>
      </c>
      <c r="F53" s="260">
        <v>272.35000000000002</v>
      </c>
      <c r="G53" s="260">
        <v>269.60000000000002</v>
      </c>
      <c r="H53" s="260">
        <v>284.89999999999998</v>
      </c>
      <c r="I53" s="260">
        <v>287.64999999999998</v>
      </c>
      <c r="J53" s="260">
        <v>292.54999999999995</v>
      </c>
      <c r="K53" s="259">
        <v>282.75</v>
      </c>
      <c r="L53" s="259">
        <v>275.10000000000002</v>
      </c>
      <c r="M53" s="259">
        <v>19.72475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16936.599999999999</v>
      </c>
      <c r="D54" s="260">
        <v>16842.383333333331</v>
      </c>
      <c r="E54" s="260">
        <v>16696.766666666663</v>
      </c>
      <c r="F54" s="260">
        <v>16456.933333333331</v>
      </c>
      <c r="G54" s="260">
        <v>16311.316666666662</v>
      </c>
      <c r="H54" s="260">
        <v>17082.216666666664</v>
      </c>
      <c r="I54" s="260">
        <v>17227.833333333332</v>
      </c>
      <c r="J54" s="260">
        <v>17467.666666666664</v>
      </c>
      <c r="K54" s="259">
        <v>16988</v>
      </c>
      <c r="L54" s="259">
        <v>16602.55</v>
      </c>
      <c r="M54" s="259">
        <v>0.27789000000000003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4183.7</v>
      </c>
      <c r="D55" s="260">
        <v>4181.333333333333</v>
      </c>
      <c r="E55" s="260">
        <v>4150.6666666666661</v>
      </c>
      <c r="F55" s="260">
        <v>4117.6333333333332</v>
      </c>
      <c r="G55" s="260">
        <v>4086.9666666666662</v>
      </c>
      <c r="H55" s="260">
        <v>4214.3666666666659</v>
      </c>
      <c r="I55" s="260">
        <v>4245.0333333333319</v>
      </c>
      <c r="J55" s="260">
        <v>4278.0666666666657</v>
      </c>
      <c r="K55" s="259">
        <v>4212</v>
      </c>
      <c r="L55" s="259">
        <v>4148.3</v>
      </c>
      <c r="M55" s="259">
        <v>2.44021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326.85000000000002</v>
      </c>
      <c r="D56" s="260">
        <v>328.46666666666664</v>
      </c>
      <c r="E56" s="260">
        <v>322.98333333333329</v>
      </c>
      <c r="F56" s="260">
        <v>319.11666666666667</v>
      </c>
      <c r="G56" s="260">
        <v>313.63333333333333</v>
      </c>
      <c r="H56" s="260">
        <v>332.33333333333326</v>
      </c>
      <c r="I56" s="260">
        <v>337.81666666666661</v>
      </c>
      <c r="J56" s="260">
        <v>341.68333333333322</v>
      </c>
      <c r="K56" s="259">
        <v>333.95</v>
      </c>
      <c r="L56" s="259">
        <v>324.60000000000002</v>
      </c>
      <c r="M56" s="259">
        <v>110.923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720.75</v>
      </c>
      <c r="D57" s="260">
        <v>722.58333333333337</v>
      </c>
      <c r="E57" s="260">
        <v>716.41666666666674</v>
      </c>
      <c r="F57" s="260">
        <v>712.08333333333337</v>
      </c>
      <c r="G57" s="260">
        <v>705.91666666666674</v>
      </c>
      <c r="H57" s="260">
        <v>726.91666666666674</v>
      </c>
      <c r="I57" s="260">
        <v>733.08333333333348</v>
      </c>
      <c r="J57" s="260">
        <v>737.41666666666674</v>
      </c>
      <c r="K57" s="259">
        <v>728.75</v>
      </c>
      <c r="L57" s="259">
        <v>718.25</v>
      </c>
      <c r="M57" s="259">
        <v>7.72119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1105.3499999999999</v>
      </c>
      <c r="D58" s="260">
        <v>1096.95</v>
      </c>
      <c r="E58" s="260">
        <v>1086.9000000000001</v>
      </c>
      <c r="F58" s="260">
        <v>1068.45</v>
      </c>
      <c r="G58" s="260">
        <v>1058.4000000000001</v>
      </c>
      <c r="H58" s="260">
        <v>1115.4000000000001</v>
      </c>
      <c r="I58" s="260">
        <v>1125.4499999999998</v>
      </c>
      <c r="J58" s="260">
        <v>1143.9000000000001</v>
      </c>
      <c r="K58" s="259">
        <v>1107</v>
      </c>
      <c r="L58" s="259">
        <v>1078.5</v>
      </c>
      <c r="M58" s="259">
        <v>14.54838</v>
      </c>
      <c r="N58" s="1"/>
      <c r="O58" s="1"/>
    </row>
    <row r="59" spans="1:15" ht="12.75" customHeight="1">
      <c r="A59" s="227">
        <v>50</v>
      </c>
      <c r="B59" s="269" t="s">
        <v>810</v>
      </c>
      <c r="C59" s="259">
        <v>1512.45</v>
      </c>
      <c r="D59" s="260">
        <v>1513.1666666666667</v>
      </c>
      <c r="E59" s="260">
        <v>1491.3333333333335</v>
      </c>
      <c r="F59" s="260">
        <v>1470.2166666666667</v>
      </c>
      <c r="G59" s="260">
        <v>1448.3833333333334</v>
      </c>
      <c r="H59" s="260">
        <v>1534.2833333333335</v>
      </c>
      <c r="I59" s="260">
        <v>1556.116666666667</v>
      </c>
      <c r="J59" s="260">
        <v>1577.2333333333336</v>
      </c>
      <c r="K59" s="259">
        <v>1535</v>
      </c>
      <c r="L59" s="259">
        <v>1492.05</v>
      </c>
      <c r="M59" s="259">
        <v>1.0591900000000001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231.4</v>
      </c>
      <c r="D60" s="260">
        <v>230.95000000000002</v>
      </c>
      <c r="E60" s="260">
        <v>228.25000000000003</v>
      </c>
      <c r="F60" s="260">
        <v>225.10000000000002</v>
      </c>
      <c r="G60" s="260">
        <v>222.40000000000003</v>
      </c>
      <c r="H60" s="260">
        <v>234.10000000000002</v>
      </c>
      <c r="I60" s="260">
        <v>236.8</v>
      </c>
      <c r="J60" s="260">
        <v>239.95000000000002</v>
      </c>
      <c r="K60" s="259">
        <v>233.65</v>
      </c>
      <c r="L60" s="259">
        <v>227.8</v>
      </c>
      <c r="M60" s="259">
        <v>100.46362999999999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3944.8</v>
      </c>
      <c r="D61" s="260">
        <v>3953.2666666666664</v>
      </c>
      <c r="E61" s="260">
        <v>3916.5333333333328</v>
      </c>
      <c r="F61" s="260">
        <v>3888.2666666666664</v>
      </c>
      <c r="G61" s="260">
        <v>3851.5333333333328</v>
      </c>
      <c r="H61" s="260">
        <v>3981.5333333333328</v>
      </c>
      <c r="I61" s="260">
        <v>4018.2666666666664</v>
      </c>
      <c r="J61" s="260">
        <v>4046.5333333333328</v>
      </c>
      <c r="K61" s="259">
        <v>3990</v>
      </c>
      <c r="L61" s="259">
        <v>3925</v>
      </c>
      <c r="M61" s="259">
        <v>1.5836699999999999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1580</v>
      </c>
      <c r="D62" s="260">
        <v>1579.7166666666665</v>
      </c>
      <c r="E62" s="260">
        <v>1575.383333333333</v>
      </c>
      <c r="F62" s="260">
        <v>1570.7666666666664</v>
      </c>
      <c r="G62" s="260">
        <v>1566.4333333333329</v>
      </c>
      <c r="H62" s="260">
        <v>1584.333333333333</v>
      </c>
      <c r="I62" s="260">
        <v>1588.6666666666665</v>
      </c>
      <c r="J62" s="260">
        <v>1593.2833333333331</v>
      </c>
      <c r="K62" s="259">
        <v>1584.05</v>
      </c>
      <c r="L62" s="259">
        <v>1575.1</v>
      </c>
      <c r="M62" s="259">
        <v>1.22058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762.95</v>
      </c>
      <c r="D63" s="260">
        <v>759.94999999999993</v>
      </c>
      <c r="E63" s="260">
        <v>752.99999999999989</v>
      </c>
      <c r="F63" s="260">
        <v>743.05</v>
      </c>
      <c r="G63" s="260">
        <v>736.09999999999991</v>
      </c>
      <c r="H63" s="260">
        <v>769.89999999999986</v>
      </c>
      <c r="I63" s="260">
        <v>776.84999999999991</v>
      </c>
      <c r="J63" s="260">
        <v>786.79999999999984</v>
      </c>
      <c r="K63" s="259">
        <v>766.9</v>
      </c>
      <c r="L63" s="259">
        <v>750</v>
      </c>
      <c r="M63" s="259">
        <v>14.15497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920.35</v>
      </c>
      <c r="D64" s="260">
        <v>915.88333333333321</v>
      </c>
      <c r="E64" s="260">
        <v>905.76666666666642</v>
      </c>
      <c r="F64" s="260">
        <v>891.18333333333317</v>
      </c>
      <c r="G64" s="260">
        <v>881.06666666666638</v>
      </c>
      <c r="H64" s="260">
        <v>930.46666666666647</v>
      </c>
      <c r="I64" s="260">
        <v>940.58333333333326</v>
      </c>
      <c r="J64" s="260">
        <v>955.16666666666652</v>
      </c>
      <c r="K64" s="259">
        <v>926</v>
      </c>
      <c r="L64" s="259">
        <v>901.3</v>
      </c>
      <c r="M64" s="259">
        <v>10.291779999999999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365.2</v>
      </c>
      <c r="D65" s="260">
        <v>364.95</v>
      </c>
      <c r="E65" s="260">
        <v>362.75</v>
      </c>
      <c r="F65" s="260">
        <v>360.3</v>
      </c>
      <c r="G65" s="260">
        <v>358.1</v>
      </c>
      <c r="H65" s="260">
        <v>367.4</v>
      </c>
      <c r="I65" s="260">
        <v>369.59999999999991</v>
      </c>
      <c r="J65" s="260">
        <v>372.04999999999995</v>
      </c>
      <c r="K65" s="259">
        <v>367.15</v>
      </c>
      <c r="L65" s="259">
        <v>362.5</v>
      </c>
      <c r="M65" s="259">
        <v>6.8769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1379.25</v>
      </c>
      <c r="D66" s="260">
        <v>1381.2</v>
      </c>
      <c r="E66" s="260">
        <v>1371.0500000000002</v>
      </c>
      <c r="F66" s="260">
        <v>1362.8500000000001</v>
      </c>
      <c r="G66" s="260">
        <v>1352.7000000000003</v>
      </c>
      <c r="H66" s="260">
        <v>1389.4</v>
      </c>
      <c r="I66" s="260">
        <v>1399.5500000000002</v>
      </c>
      <c r="J66" s="260">
        <v>1407.75</v>
      </c>
      <c r="K66" s="259">
        <v>1391.35</v>
      </c>
      <c r="L66" s="259">
        <v>1373</v>
      </c>
      <c r="M66" s="259">
        <v>5.50007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396.6</v>
      </c>
      <c r="D67" s="260">
        <v>396.65000000000003</v>
      </c>
      <c r="E67" s="260">
        <v>392.40000000000009</v>
      </c>
      <c r="F67" s="260">
        <v>388.20000000000005</v>
      </c>
      <c r="G67" s="260">
        <v>383.9500000000001</v>
      </c>
      <c r="H67" s="260">
        <v>400.85000000000008</v>
      </c>
      <c r="I67" s="260">
        <v>405.09999999999997</v>
      </c>
      <c r="J67" s="260">
        <v>409.30000000000007</v>
      </c>
      <c r="K67" s="259">
        <v>400.9</v>
      </c>
      <c r="L67" s="259">
        <v>392.45</v>
      </c>
      <c r="M67" s="259">
        <v>35.84507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556.54999999999995</v>
      </c>
      <c r="D68" s="260">
        <v>553.91666666666663</v>
      </c>
      <c r="E68" s="260">
        <v>550.33333333333326</v>
      </c>
      <c r="F68" s="260">
        <v>544.11666666666667</v>
      </c>
      <c r="G68" s="260">
        <v>540.5333333333333</v>
      </c>
      <c r="H68" s="260">
        <v>560.13333333333321</v>
      </c>
      <c r="I68" s="260">
        <v>563.71666666666647</v>
      </c>
      <c r="J68" s="260">
        <v>569.93333333333317</v>
      </c>
      <c r="K68" s="259">
        <v>557.5</v>
      </c>
      <c r="L68" s="259">
        <v>547.70000000000005</v>
      </c>
      <c r="M68" s="259">
        <v>8.1528500000000008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1742.15</v>
      </c>
      <c r="D69" s="260">
        <v>1742.3666666666668</v>
      </c>
      <c r="E69" s="260">
        <v>1724.7833333333335</v>
      </c>
      <c r="F69" s="260">
        <v>1707.4166666666667</v>
      </c>
      <c r="G69" s="260">
        <v>1689.8333333333335</v>
      </c>
      <c r="H69" s="260">
        <v>1759.7333333333336</v>
      </c>
      <c r="I69" s="260">
        <v>1777.3166666666666</v>
      </c>
      <c r="J69" s="260">
        <v>1794.6833333333336</v>
      </c>
      <c r="K69" s="259">
        <v>1759.95</v>
      </c>
      <c r="L69" s="259">
        <v>1725</v>
      </c>
      <c r="M69" s="259">
        <v>1.65367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2108.5500000000002</v>
      </c>
      <c r="D70" s="260">
        <v>2110.65</v>
      </c>
      <c r="E70" s="260">
        <v>2097.9</v>
      </c>
      <c r="F70" s="260">
        <v>2087.25</v>
      </c>
      <c r="G70" s="260">
        <v>2074.5</v>
      </c>
      <c r="H70" s="260">
        <v>2121.3000000000002</v>
      </c>
      <c r="I70" s="260">
        <v>2134.0500000000002</v>
      </c>
      <c r="J70" s="260">
        <v>2144.7000000000003</v>
      </c>
      <c r="K70" s="259">
        <v>2123.4</v>
      </c>
      <c r="L70" s="259">
        <v>2100</v>
      </c>
      <c r="M70" s="259">
        <v>2.49776</v>
      </c>
      <c r="N70" s="1"/>
      <c r="O70" s="1"/>
    </row>
    <row r="71" spans="1:15" ht="12.75" customHeight="1">
      <c r="A71" s="227">
        <v>62</v>
      </c>
      <c r="B71" s="269" t="s">
        <v>862</v>
      </c>
      <c r="C71" s="259">
        <v>331.7</v>
      </c>
      <c r="D71" s="260">
        <v>332.56666666666666</v>
      </c>
      <c r="E71" s="260">
        <v>329.13333333333333</v>
      </c>
      <c r="F71" s="260">
        <v>326.56666666666666</v>
      </c>
      <c r="G71" s="260">
        <v>323.13333333333333</v>
      </c>
      <c r="H71" s="260">
        <v>335.13333333333333</v>
      </c>
      <c r="I71" s="260">
        <v>338.56666666666661</v>
      </c>
      <c r="J71" s="260">
        <v>341.13333333333333</v>
      </c>
      <c r="K71" s="259">
        <v>336</v>
      </c>
      <c r="L71" s="259">
        <v>330</v>
      </c>
      <c r="M71" s="259">
        <v>38.814720000000001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3342.65</v>
      </c>
      <c r="D72" s="260">
        <v>3321.8833333333332</v>
      </c>
      <c r="E72" s="260">
        <v>3296.7666666666664</v>
      </c>
      <c r="F72" s="260">
        <v>3250.8833333333332</v>
      </c>
      <c r="G72" s="260">
        <v>3225.7666666666664</v>
      </c>
      <c r="H72" s="260">
        <v>3367.7666666666664</v>
      </c>
      <c r="I72" s="260">
        <v>3392.8833333333332</v>
      </c>
      <c r="J72" s="260">
        <v>3438.7666666666664</v>
      </c>
      <c r="K72" s="259">
        <v>3347</v>
      </c>
      <c r="L72" s="259">
        <v>3276</v>
      </c>
      <c r="M72" s="259">
        <v>3.8513600000000001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4368.3</v>
      </c>
      <c r="D73" s="260">
        <v>4391.9000000000005</v>
      </c>
      <c r="E73" s="260">
        <v>4329.6000000000013</v>
      </c>
      <c r="F73" s="260">
        <v>4290.9000000000005</v>
      </c>
      <c r="G73" s="260">
        <v>4228.6000000000013</v>
      </c>
      <c r="H73" s="260">
        <v>4430.6000000000013</v>
      </c>
      <c r="I73" s="260">
        <v>4492.9000000000005</v>
      </c>
      <c r="J73" s="260">
        <v>4531.6000000000013</v>
      </c>
      <c r="K73" s="259">
        <v>4454.2</v>
      </c>
      <c r="L73" s="259">
        <v>4353.2</v>
      </c>
      <c r="M73" s="259">
        <v>1.4470000000000001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2428.0500000000002</v>
      </c>
      <c r="D74" s="260">
        <v>2412.6000000000004</v>
      </c>
      <c r="E74" s="260">
        <v>2385.5500000000006</v>
      </c>
      <c r="F74" s="260">
        <v>2343.0500000000002</v>
      </c>
      <c r="G74" s="260">
        <v>2316.0000000000005</v>
      </c>
      <c r="H74" s="260">
        <v>2455.1000000000008</v>
      </c>
      <c r="I74" s="260">
        <v>2482.15</v>
      </c>
      <c r="J74" s="260">
        <v>2524.650000000001</v>
      </c>
      <c r="K74" s="259">
        <v>2439.65</v>
      </c>
      <c r="L74" s="259">
        <v>2370.1</v>
      </c>
      <c r="M74" s="259">
        <v>1.3410599999999999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4418.1000000000004</v>
      </c>
      <c r="D75" s="260">
        <v>4414.0166666666664</v>
      </c>
      <c r="E75" s="260">
        <v>4393.083333333333</v>
      </c>
      <c r="F75" s="260">
        <v>4368.0666666666666</v>
      </c>
      <c r="G75" s="260">
        <v>4347.1333333333332</v>
      </c>
      <c r="H75" s="260">
        <v>4439.0333333333328</v>
      </c>
      <c r="I75" s="260">
        <v>4459.9666666666672</v>
      </c>
      <c r="J75" s="260">
        <v>4484.9833333333327</v>
      </c>
      <c r="K75" s="259">
        <v>4434.95</v>
      </c>
      <c r="L75" s="259">
        <v>4389</v>
      </c>
      <c r="M75" s="259">
        <v>2.9540899999999999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3414.1</v>
      </c>
      <c r="D76" s="260">
        <v>3395.4500000000003</v>
      </c>
      <c r="E76" s="260">
        <v>3368.6500000000005</v>
      </c>
      <c r="F76" s="260">
        <v>3323.2000000000003</v>
      </c>
      <c r="G76" s="260">
        <v>3296.4000000000005</v>
      </c>
      <c r="H76" s="260">
        <v>3440.9000000000005</v>
      </c>
      <c r="I76" s="260">
        <v>3467.7000000000007</v>
      </c>
      <c r="J76" s="260">
        <v>3513.1500000000005</v>
      </c>
      <c r="K76" s="259">
        <v>3422.25</v>
      </c>
      <c r="L76" s="259">
        <v>3350</v>
      </c>
      <c r="M76" s="259">
        <v>5.1269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433.7</v>
      </c>
      <c r="D77" s="260">
        <v>434.5333333333333</v>
      </c>
      <c r="E77" s="260">
        <v>430.26666666666659</v>
      </c>
      <c r="F77" s="260">
        <v>426.83333333333331</v>
      </c>
      <c r="G77" s="260">
        <v>422.56666666666661</v>
      </c>
      <c r="H77" s="260">
        <v>437.96666666666658</v>
      </c>
      <c r="I77" s="260">
        <v>442.23333333333323</v>
      </c>
      <c r="J77" s="260">
        <v>445.66666666666657</v>
      </c>
      <c r="K77" s="259">
        <v>438.8</v>
      </c>
      <c r="L77" s="259">
        <v>431.1</v>
      </c>
      <c r="M77" s="259">
        <v>1.00888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2288.35</v>
      </c>
      <c r="D78" s="260">
        <v>2258.1166666666668</v>
      </c>
      <c r="E78" s="260">
        <v>2216.2333333333336</v>
      </c>
      <c r="F78" s="260">
        <v>2144.1166666666668</v>
      </c>
      <c r="G78" s="260">
        <v>2102.2333333333336</v>
      </c>
      <c r="H78" s="260">
        <v>2330.2333333333336</v>
      </c>
      <c r="I78" s="260">
        <v>2372.1166666666668</v>
      </c>
      <c r="J78" s="260">
        <v>2444.2333333333336</v>
      </c>
      <c r="K78" s="259">
        <v>2300</v>
      </c>
      <c r="L78" s="259">
        <v>2186</v>
      </c>
      <c r="M78" s="259">
        <v>16.747599999999998</v>
      </c>
      <c r="N78" s="1"/>
      <c r="O78" s="1"/>
    </row>
    <row r="79" spans="1:15" ht="12.75" customHeight="1">
      <c r="A79" s="227">
        <v>70</v>
      </c>
      <c r="B79" s="269" t="s">
        <v>811</v>
      </c>
      <c r="C79" s="259">
        <v>176.05</v>
      </c>
      <c r="D79" s="260">
        <v>175.63333333333335</v>
      </c>
      <c r="E79" s="260">
        <v>172.3666666666667</v>
      </c>
      <c r="F79" s="260">
        <v>168.68333333333334</v>
      </c>
      <c r="G79" s="260">
        <v>165.41666666666669</v>
      </c>
      <c r="H79" s="260">
        <v>179.31666666666672</v>
      </c>
      <c r="I79" s="260">
        <v>182.58333333333337</v>
      </c>
      <c r="J79" s="260">
        <v>186.26666666666674</v>
      </c>
      <c r="K79" s="259">
        <v>178.9</v>
      </c>
      <c r="L79" s="259">
        <v>171.95</v>
      </c>
      <c r="M79" s="259">
        <v>170.68031999999999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132.55000000000001</v>
      </c>
      <c r="D80" s="260">
        <v>133.21666666666667</v>
      </c>
      <c r="E80" s="260">
        <v>131.33333333333334</v>
      </c>
      <c r="F80" s="260">
        <v>130.11666666666667</v>
      </c>
      <c r="G80" s="260">
        <v>128.23333333333335</v>
      </c>
      <c r="H80" s="260">
        <v>134.43333333333334</v>
      </c>
      <c r="I80" s="260">
        <v>136.31666666666666</v>
      </c>
      <c r="J80" s="260">
        <v>137.53333333333333</v>
      </c>
      <c r="K80" s="259">
        <v>135.1</v>
      </c>
      <c r="L80" s="259">
        <v>132</v>
      </c>
      <c r="M80" s="259">
        <v>77.015259999999998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287.55</v>
      </c>
      <c r="D81" s="260">
        <v>287.73333333333335</v>
      </c>
      <c r="E81" s="260">
        <v>284.66666666666669</v>
      </c>
      <c r="F81" s="260">
        <v>281.78333333333336</v>
      </c>
      <c r="G81" s="260">
        <v>278.7166666666667</v>
      </c>
      <c r="H81" s="260">
        <v>290.61666666666667</v>
      </c>
      <c r="I81" s="260">
        <v>293.68333333333328</v>
      </c>
      <c r="J81" s="260">
        <v>296.56666666666666</v>
      </c>
      <c r="K81" s="259">
        <v>290.8</v>
      </c>
      <c r="L81" s="259">
        <v>284.85000000000002</v>
      </c>
      <c r="M81" s="259">
        <v>10.09233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93.25</v>
      </c>
      <c r="D82" s="260">
        <v>92.95</v>
      </c>
      <c r="E82" s="260">
        <v>92.050000000000011</v>
      </c>
      <c r="F82" s="260">
        <v>90.850000000000009</v>
      </c>
      <c r="G82" s="260">
        <v>89.950000000000017</v>
      </c>
      <c r="H82" s="260">
        <v>94.15</v>
      </c>
      <c r="I82" s="260">
        <v>95.050000000000011</v>
      </c>
      <c r="J82" s="260">
        <v>96.25</v>
      </c>
      <c r="K82" s="259">
        <v>93.85</v>
      </c>
      <c r="L82" s="259">
        <v>91.75</v>
      </c>
      <c r="M82" s="259">
        <v>122.492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1693.1</v>
      </c>
      <c r="D83" s="260">
        <v>1695.8666666666668</v>
      </c>
      <c r="E83" s="260">
        <v>1682.7333333333336</v>
      </c>
      <c r="F83" s="260">
        <v>1672.3666666666668</v>
      </c>
      <c r="G83" s="260">
        <v>1659.2333333333336</v>
      </c>
      <c r="H83" s="260">
        <v>1706.2333333333336</v>
      </c>
      <c r="I83" s="260">
        <v>1719.3666666666668</v>
      </c>
      <c r="J83" s="260">
        <v>1729.7333333333336</v>
      </c>
      <c r="K83" s="259">
        <v>1709</v>
      </c>
      <c r="L83" s="259">
        <v>1685.5</v>
      </c>
      <c r="M83" s="259">
        <v>0.98763999999999996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859.35</v>
      </c>
      <c r="D84" s="260">
        <v>858.80000000000007</v>
      </c>
      <c r="E84" s="260">
        <v>850.65000000000009</v>
      </c>
      <c r="F84" s="260">
        <v>841.95</v>
      </c>
      <c r="G84" s="260">
        <v>833.80000000000007</v>
      </c>
      <c r="H84" s="260">
        <v>867.50000000000011</v>
      </c>
      <c r="I84" s="260">
        <v>875.65</v>
      </c>
      <c r="J84" s="260">
        <v>884.35000000000014</v>
      </c>
      <c r="K84" s="259">
        <v>866.95</v>
      </c>
      <c r="L84" s="259">
        <v>850.1</v>
      </c>
      <c r="M84" s="259">
        <v>5.8593500000000001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1287.45</v>
      </c>
      <c r="D85" s="260">
        <v>1282.8166666666666</v>
      </c>
      <c r="E85" s="260">
        <v>1268.6833333333332</v>
      </c>
      <c r="F85" s="260">
        <v>1249.9166666666665</v>
      </c>
      <c r="G85" s="260">
        <v>1235.7833333333331</v>
      </c>
      <c r="H85" s="260">
        <v>1301.5833333333333</v>
      </c>
      <c r="I85" s="260">
        <v>1315.7166666666665</v>
      </c>
      <c r="J85" s="260">
        <v>1334.4833333333333</v>
      </c>
      <c r="K85" s="259">
        <v>1296.95</v>
      </c>
      <c r="L85" s="259">
        <v>1264.05</v>
      </c>
      <c r="M85" s="259">
        <v>5.0875300000000001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1735.15</v>
      </c>
      <c r="D86" s="260">
        <v>1726.7</v>
      </c>
      <c r="E86" s="260">
        <v>1714.4</v>
      </c>
      <c r="F86" s="260">
        <v>1693.65</v>
      </c>
      <c r="G86" s="260">
        <v>1681.3500000000001</v>
      </c>
      <c r="H86" s="260">
        <v>1747.45</v>
      </c>
      <c r="I86" s="260">
        <v>1759.7499999999998</v>
      </c>
      <c r="J86" s="260">
        <v>1780.5</v>
      </c>
      <c r="K86" s="259">
        <v>1739</v>
      </c>
      <c r="L86" s="259">
        <v>1705.95</v>
      </c>
      <c r="M86" s="259">
        <v>5.8185500000000001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492.1</v>
      </c>
      <c r="D87" s="260">
        <v>491.88333333333338</v>
      </c>
      <c r="E87" s="260">
        <v>486.81666666666678</v>
      </c>
      <c r="F87" s="260">
        <v>481.53333333333342</v>
      </c>
      <c r="G87" s="260">
        <v>476.46666666666681</v>
      </c>
      <c r="H87" s="260">
        <v>497.16666666666674</v>
      </c>
      <c r="I87" s="260">
        <v>502.23333333333335</v>
      </c>
      <c r="J87" s="260">
        <v>507.51666666666671</v>
      </c>
      <c r="K87" s="259">
        <v>496.95</v>
      </c>
      <c r="L87" s="259">
        <v>486.6</v>
      </c>
      <c r="M87" s="259">
        <v>15.0008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278.8</v>
      </c>
      <c r="D88" s="260">
        <v>274.38333333333333</v>
      </c>
      <c r="E88" s="260">
        <v>265.06666666666666</v>
      </c>
      <c r="F88" s="260">
        <v>251.33333333333331</v>
      </c>
      <c r="G88" s="260">
        <v>242.01666666666665</v>
      </c>
      <c r="H88" s="260">
        <v>288.11666666666667</v>
      </c>
      <c r="I88" s="260">
        <v>297.43333333333328</v>
      </c>
      <c r="J88" s="260">
        <v>311.16666666666669</v>
      </c>
      <c r="K88" s="259">
        <v>283.7</v>
      </c>
      <c r="L88" s="259">
        <v>260.64999999999998</v>
      </c>
      <c r="M88" s="259">
        <v>123.18797000000001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1128.2</v>
      </c>
      <c r="D89" s="260">
        <v>1128.8</v>
      </c>
      <c r="E89" s="260">
        <v>1120.05</v>
      </c>
      <c r="F89" s="260">
        <v>1111.9000000000001</v>
      </c>
      <c r="G89" s="260">
        <v>1103.1500000000001</v>
      </c>
      <c r="H89" s="260">
        <v>1136.9499999999998</v>
      </c>
      <c r="I89" s="260">
        <v>1145.6999999999998</v>
      </c>
      <c r="J89" s="260">
        <v>1153.8499999999997</v>
      </c>
      <c r="K89" s="259">
        <v>1137.55</v>
      </c>
      <c r="L89" s="259">
        <v>1120.6500000000001</v>
      </c>
      <c r="M89" s="259">
        <v>19.77441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2162.9499999999998</v>
      </c>
      <c r="D90" s="260">
        <v>2151.6</v>
      </c>
      <c r="E90" s="260">
        <v>2136.1999999999998</v>
      </c>
      <c r="F90" s="260">
        <v>2109.4499999999998</v>
      </c>
      <c r="G90" s="260">
        <v>2094.0499999999997</v>
      </c>
      <c r="H90" s="260">
        <v>2178.35</v>
      </c>
      <c r="I90" s="260">
        <v>2193.7500000000005</v>
      </c>
      <c r="J90" s="260">
        <v>2220.5</v>
      </c>
      <c r="K90" s="259">
        <v>2167</v>
      </c>
      <c r="L90" s="259">
        <v>2124.85</v>
      </c>
      <c r="M90" s="259">
        <v>3.0950600000000001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1617.65</v>
      </c>
      <c r="D91" s="260">
        <v>1621.1500000000003</v>
      </c>
      <c r="E91" s="260">
        <v>1610.6000000000006</v>
      </c>
      <c r="F91" s="260">
        <v>1603.5500000000002</v>
      </c>
      <c r="G91" s="260">
        <v>1593.0000000000005</v>
      </c>
      <c r="H91" s="260">
        <v>1628.2000000000007</v>
      </c>
      <c r="I91" s="260">
        <v>1638.7500000000005</v>
      </c>
      <c r="J91" s="260">
        <v>1645.8000000000009</v>
      </c>
      <c r="K91" s="259">
        <v>1631.7</v>
      </c>
      <c r="L91" s="259">
        <v>1614.1</v>
      </c>
      <c r="M91" s="259">
        <v>42.052480000000003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586.6</v>
      </c>
      <c r="D92" s="260">
        <v>583.5333333333333</v>
      </c>
      <c r="E92" s="260">
        <v>577.06666666666661</v>
      </c>
      <c r="F92" s="260">
        <v>567.5333333333333</v>
      </c>
      <c r="G92" s="260">
        <v>561.06666666666661</v>
      </c>
      <c r="H92" s="260">
        <v>593.06666666666661</v>
      </c>
      <c r="I92" s="260">
        <v>599.5333333333333</v>
      </c>
      <c r="J92" s="260">
        <v>609.06666666666661</v>
      </c>
      <c r="K92" s="259">
        <v>590</v>
      </c>
      <c r="L92" s="259">
        <v>574</v>
      </c>
      <c r="M92" s="259">
        <v>95.563299999999998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1246.5</v>
      </c>
      <c r="D93" s="260">
        <v>1245.8</v>
      </c>
      <c r="E93" s="260">
        <v>1236.6999999999998</v>
      </c>
      <c r="F93" s="260">
        <v>1226.8999999999999</v>
      </c>
      <c r="G93" s="260">
        <v>1217.7999999999997</v>
      </c>
      <c r="H93" s="260">
        <v>1255.5999999999999</v>
      </c>
      <c r="I93" s="260">
        <v>1264.6999999999998</v>
      </c>
      <c r="J93" s="260">
        <v>1274.5</v>
      </c>
      <c r="K93" s="259">
        <v>1254.9000000000001</v>
      </c>
      <c r="L93" s="259">
        <v>1236</v>
      </c>
      <c r="M93" s="259">
        <v>3.2911899999999998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2708.15</v>
      </c>
      <c r="D94" s="260">
        <v>2696.1333333333332</v>
      </c>
      <c r="E94" s="260">
        <v>2675.5166666666664</v>
      </c>
      <c r="F94" s="260">
        <v>2642.8833333333332</v>
      </c>
      <c r="G94" s="260">
        <v>2622.2666666666664</v>
      </c>
      <c r="H94" s="260">
        <v>2728.7666666666664</v>
      </c>
      <c r="I94" s="260">
        <v>2749.3833333333332</v>
      </c>
      <c r="J94" s="260">
        <v>2782.0166666666664</v>
      </c>
      <c r="K94" s="259">
        <v>2716.75</v>
      </c>
      <c r="L94" s="259">
        <v>2663.5</v>
      </c>
      <c r="M94" s="259">
        <v>4.2363400000000002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440.65</v>
      </c>
      <c r="D95" s="260">
        <v>438.93333333333339</v>
      </c>
      <c r="E95" s="260">
        <v>436.06666666666678</v>
      </c>
      <c r="F95" s="260">
        <v>431.48333333333341</v>
      </c>
      <c r="G95" s="260">
        <v>428.61666666666679</v>
      </c>
      <c r="H95" s="260">
        <v>443.51666666666677</v>
      </c>
      <c r="I95" s="260">
        <v>446.38333333333333</v>
      </c>
      <c r="J95" s="260">
        <v>450.96666666666675</v>
      </c>
      <c r="K95" s="259">
        <v>441.8</v>
      </c>
      <c r="L95" s="259">
        <v>434.35</v>
      </c>
      <c r="M95" s="259">
        <v>48.000300000000003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2731.55</v>
      </c>
      <c r="D96" s="260">
        <v>2743.1666666666665</v>
      </c>
      <c r="E96" s="260">
        <v>2711.3833333333332</v>
      </c>
      <c r="F96" s="260">
        <v>2691.2166666666667</v>
      </c>
      <c r="G96" s="260">
        <v>2659.4333333333334</v>
      </c>
      <c r="H96" s="260">
        <v>2763.333333333333</v>
      </c>
      <c r="I96" s="260">
        <v>2795.1166666666668</v>
      </c>
      <c r="J96" s="260">
        <v>2815.2833333333328</v>
      </c>
      <c r="K96" s="259">
        <v>2774.95</v>
      </c>
      <c r="L96" s="259">
        <v>2723</v>
      </c>
      <c r="M96" s="259">
        <v>7.5306600000000001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226.05</v>
      </c>
      <c r="D97" s="260">
        <v>224.55000000000004</v>
      </c>
      <c r="E97" s="260">
        <v>220.70000000000007</v>
      </c>
      <c r="F97" s="260">
        <v>215.35000000000002</v>
      </c>
      <c r="G97" s="260">
        <v>211.50000000000006</v>
      </c>
      <c r="H97" s="260">
        <v>229.90000000000009</v>
      </c>
      <c r="I97" s="260">
        <v>233.75000000000006</v>
      </c>
      <c r="J97" s="260">
        <v>239.10000000000011</v>
      </c>
      <c r="K97" s="259">
        <v>228.4</v>
      </c>
      <c r="L97" s="259">
        <v>219.2</v>
      </c>
      <c r="M97" s="259">
        <v>40.564520000000002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2537.4499999999998</v>
      </c>
      <c r="D98" s="260">
        <v>2537.0166666666669</v>
      </c>
      <c r="E98" s="260">
        <v>2518.6333333333337</v>
      </c>
      <c r="F98" s="260">
        <v>2499.8166666666666</v>
      </c>
      <c r="G98" s="260">
        <v>2481.4333333333334</v>
      </c>
      <c r="H98" s="260">
        <v>2555.8333333333339</v>
      </c>
      <c r="I98" s="260">
        <v>2574.2166666666672</v>
      </c>
      <c r="J98" s="260">
        <v>2593.0333333333342</v>
      </c>
      <c r="K98" s="259">
        <v>2555.4</v>
      </c>
      <c r="L98" s="259">
        <v>2518.1999999999998</v>
      </c>
      <c r="M98" s="259">
        <v>7.8348000000000004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297.10000000000002</v>
      </c>
      <c r="D99" s="260">
        <v>296.10000000000002</v>
      </c>
      <c r="E99" s="260">
        <v>294.40000000000003</v>
      </c>
      <c r="F99" s="260">
        <v>291.7</v>
      </c>
      <c r="G99" s="260">
        <v>290</v>
      </c>
      <c r="H99" s="260">
        <v>298.80000000000007</v>
      </c>
      <c r="I99" s="260">
        <v>300.50000000000011</v>
      </c>
      <c r="J99" s="260">
        <v>303.2000000000001</v>
      </c>
      <c r="K99" s="259">
        <v>297.8</v>
      </c>
      <c r="L99" s="259">
        <v>293.39999999999998</v>
      </c>
      <c r="M99" s="259">
        <v>6.8338200000000002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42396.55</v>
      </c>
      <c r="D100" s="260">
        <v>42302.233333333337</v>
      </c>
      <c r="E100" s="260">
        <v>41879.466666666674</v>
      </c>
      <c r="F100" s="260">
        <v>41362.383333333339</v>
      </c>
      <c r="G100" s="260">
        <v>40939.616666666676</v>
      </c>
      <c r="H100" s="260">
        <v>42819.316666666673</v>
      </c>
      <c r="I100" s="260">
        <v>43242.083333333336</v>
      </c>
      <c r="J100" s="260">
        <v>43759.166666666672</v>
      </c>
      <c r="K100" s="259">
        <v>42725</v>
      </c>
      <c r="L100" s="259">
        <v>41785.15</v>
      </c>
      <c r="M100" s="259">
        <v>5.382E-2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2681.35</v>
      </c>
      <c r="D101" s="260">
        <v>2681.1166666666668</v>
      </c>
      <c r="E101" s="260">
        <v>2664.3333333333335</v>
      </c>
      <c r="F101" s="260">
        <v>2647.3166666666666</v>
      </c>
      <c r="G101" s="260">
        <v>2630.5333333333333</v>
      </c>
      <c r="H101" s="260">
        <v>2698.1333333333337</v>
      </c>
      <c r="I101" s="260">
        <v>2714.9166666666665</v>
      </c>
      <c r="J101" s="260">
        <v>2731.9333333333338</v>
      </c>
      <c r="K101" s="259">
        <v>2697.9</v>
      </c>
      <c r="L101" s="259">
        <v>2664.1</v>
      </c>
      <c r="M101" s="259">
        <v>18.108080000000001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930.3</v>
      </c>
      <c r="D102" s="260">
        <v>933.56666666666661</v>
      </c>
      <c r="E102" s="260">
        <v>924.23333333333323</v>
      </c>
      <c r="F102" s="260">
        <v>918.16666666666663</v>
      </c>
      <c r="G102" s="260">
        <v>908.83333333333326</v>
      </c>
      <c r="H102" s="260">
        <v>939.63333333333321</v>
      </c>
      <c r="I102" s="260">
        <v>948.9666666666667</v>
      </c>
      <c r="J102" s="260">
        <v>955.03333333333319</v>
      </c>
      <c r="K102" s="259">
        <v>942.9</v>
      </c>
      <c r="L102" s="259">
        <v>927.5</v>
      </c>
      <c r="M102" s="259">
        <v>98.150549999999996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1159.3499999999999</v>
      </c>
      <c r="D103" s="260">
        <v>1163.1166666666666</v>
      </c>
      <c r="E103" s="260">
        <v>1151.2333333333331</v>
      </c>
      <c r="F103" s="260">
        <v>1143.1166666666666</v>
      </c>
      <c r="G103" s="260">
        <v>1131.2333333333331</v>
      </c>
      <c r="H103" s="260">
        <v>1171.2333333333331</v>
      </c>
      <c r="I103" s="260">
        <v>1183.1166666666668</v>
      </c>
      <c r="J103" s="260">
        <v>1191.2333333333331</v>
      </c>
      <c r="K103" s="259">
        <v>1175</v>
      </c>
      <c r="L103" s="259">
        <v>1155</v>
      </c>
      <c r="M103" s="259">
        <v>4.7512100000000004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452.1</v>
      </c>
      <c r="D104" s="260">
        <v>457.16666666666669</v>
      </c>
      <c r="E104" s="260">
        <v>445.53333333333336</v>
      </c>
      <c r="F104" s="260">
        <v>438.9666666666667</v>
      </c>
      <c r="G104" s="260">
        <v>427.33333333333337</v>
      </c>
      <c r="H104" s="260">
        <v>463.73333333333335</v>
      </c>
      <c r="I104" s="260">
        <v>475.36666666666667</v>
      </c>
      <c r="J104" s="260">
        <v>481.93333333333334</v>
      </c>
      <c r="K104" s="259">
        <v>468.8</v>
      </c>
      <c r="L104" s="259">
        <v>450.6</v>
      </c>
      <c r="M104" s="259">
        <v>69.510080000000002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523.35</v>
      </c>
      <c r="D105" s="260">
        <v>524.35</v>
      </c>
      <c r="E105" s="260">
        <v>518.75</v>
      </c>
      <c r="F105" s="260">
        <v>514.15</v>
      </c>
      <c r="G105" s="260">
        <v>508.54999999999995</v>
      </c>
      <c r="H105" s="260">
        <v>528.95000000000005</v>
      </c>
      <c r="I105" s="260">
        <v>534.55000000000018</v>
      </c>
      <c r="J105" s="260">
        <v>539.15000000000009</v>
      </c>
      <c r="K105" s="259">
        <v>529.95000000000005</v>
      </c>
      <c r="L105" s="259">
        <v>519.75</v>
      </c>
      <c r="M105" s="259">
        <v>2.0702600000000002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58.05</v>
      </c>
      <c r="D106" s="260">
        <v>58</v>
      </c>
      <c r="E106" s="260">
        <v>56.8</v>
      </c>
      <c r="F106" s="260">
        <v>55.55</v>
      </c>
      <c r="G106" s="260">
        <v>54.349999999999994</v>
      </c>
      <c r="H106" s="260">
        <v>59.25</v>
      </c>
      <c r="I106" s="260">
        <v>60.45</v>
      </c>
      <c r="J106" s="260">
        <v>61.7</v>
      </c>
      <c r="K106" s="259">
        <v>59.2</v>
      </c>
      <c r="L106" s="259">
        <v>56.75</v>
      </c>
      <c r="M106" s="259">
        <v>414.81079999999997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340.3</v>
      </c>
      <c r="D107" s="260">
        <v>340</v>
      </c>
      <c r="E107" s="260">
        <v>338.1</v>
      </c>
      <c r="F107" s="260">
        <v>335.90000000000003</v>
      </c>
      <c r="G107" s="260">
        <v>334.00000000000006</v>
      </c>
      <c r="H107" s="260">
        <v>342.2</v>
      </c>
      <c r="I107" s="260">
        <v>344.09999999999997</v>
      </c>
      <c r="J107" s="260">
        <v>346.29999999999995</v>
      </c>
      <c r="K107" s="259">
        <v>341.9</v>
      </c>
      <c r="L107" s="259">
        <v>337.8</v>
      </c>
      <c r="M107" s="259">
        <v>69.332539999999995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4379.6000000000004</v>
      </c>
      <c r="D108" s="260">
        <v>4358.9000000000005</v>
      </c>
      <c r="E108" s="260">
        <v>4322.8000000000011</v>
      </c>
      <c r="F108" s="260">
        <v>4266.0000000000009</v>
      </c>
      <c r="G108" s="260">
        <v>4229.9000000000015</v>
      </c>
      <c r="H108" s="260">
        <v>4415.7000000000007</v>
      </c>
      <c r="I108" s="260">
        <v>4451.8000000000011</v>
      </c>
      <c r="J108" s="260">
        <v>4508.6000000000004</v>
      </c>
      <c r="K108" s="259">
        <v>4395</v>
      </c>
      <c r="L108" s="259">
        <v>4302.1000000000004</v>
      </c>
      <c r="M108" s="259">
        <v>0.52617999999999998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271.95</v>
      </c>
      <c r="D109" s="260">
        <v>274.06666666666666</v>
      </c>
      <c r="E109" s="260">
        <v>267.33333333333331</v>
      </c>
      <c r="F109" s="260">
        <v>262.71666666666664</v>
      </c>
      <c r="G109" s="260">
        <v>255.98333333333329</v>
      </c>
      <c r="H109" s="260">
        <v>278.68333333333334</v>
      </c>
      <c r="I109" s="260">
        <v>285.41666666666669</v>
      </c>
      <c r="J109" s="260">
        <v>290.03333333333336</v>
      </c>
      <c r="K109" s="259">
        <v>280.8</v>
      </c>
      <c r="L109" s="259">
        <v>269.45</v>
      </c>
      <c r="M109" s="259">
        <v>20.569420000000001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150.35</v>
      </c>
      <c r="D110" s="260">
        <v>149.23333333333332</v>
      </c>
      <c r="E110" s="260">
        <v>146.66666666666663</v>
      </c>
      <c r="F110" s="260">
        <v>142.98333333333332</v>
      </c>
      <c r="G110" s="260">
        <v>140.41666666666663</v>
      </c>
      <c r="H110" s="260">
        <v>152.91666666666663</v>
      </c>
      <c r="I110" s="260">
        <v>155.48333333333329</v>
      </c>
      <c r="J110" s="260">
        <v>159.16666666666663</v>
      </c>
      <c r="K110" s="259">
        <v>151.80000000000001</v>
      </c>
      <c r="L110" s="259">
        <v>145.55000000000001</v>
      </c>
      <c r="M110" s="259">
        <v>153.86976000000001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322</v>
      </c>
      <c r="D111" s="260">
        <v>321.59999999999997</v>
      </c>
      <c r="E111" s="260">
        <v>318.94999999999993</v>
      </c>
      <c r="F111" s="260">
        <v>315.89999999999998</v>
      </c>
      <c r="G111" s="260">
        <v>313.24999999999994</v>
      </c>
      <c r="H111" s="260">
        <v>324.64999999999992</v>
      </c>
      <c r="I111" s="260">
        <v>327.2999999999999</v>
      </c>
      <c r="J111" s="260">
        <v>330.34999999999991</v>
      </c>
      <c r="K111" s="259">
        <v>324.25</v>
      </c>
      <c r="L111" s="259">
        <v>318.55</v>
      </c>
      <c r="M111" s="259">
        <v>53.611330000000002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73.349999999999994</v>
      </c>
      <c r="D112" s="260">
        <v>72.983333333333334</v>
      </c>
      <c r="E112" s="260">
        <v>72.016666666666666</v>
      </c>
      <c r="F112" s="260">
        <v>70.683333333333337</v>
      </c>
      <c r="G112" s="260">
        <v>69.716666666666669</v>
      </c>
      <c r="H112" s="260">
        <v>74.316666666666663</v>
      </c>
      <c r="I112" s="260">
        <v>75.283333333333331</v>
      </c>
      <c r="J112" s="260">
        <v>76.61666666666666</v>
      </c>
      <c r="K112" s="259">
        <v>73.95</v>
      </c>
      <c r="L112" s="259">
        <v>71.650000000000006</v>
      </c>
      <c r="M112" s="259">
        <v>224.22461999999999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721.7</v>
      </c>
      <c r="D113" s="260">
        <v>723.2166666666667</v>
      </c>
      <c r="E113" s="260">
        <v>718.48333333333335</v>
      </c>
      <c r="F113" s="260">
        <v>715.26666666666665</v>
      </c>
      <c r="G113" s="260">
        <v>710.5333333333333</v>
      </c>
      <c r="H113" s="260">
        <v>726.43333333333339</v>
      </c>
      <c r="I113" s="260">
        <v>731.16666666666674</v>
      </c>
      <c r="J113" s="260">
        <v>734.38333333333344</v>
      </c>
      <c r="K113" s="259">
        <v>727.95</v>
      </c>
      <c r="L113" s="259">
        <v>720</v>
      </c>
      <c r="M113" s="259">
        <v>8.0068900000000003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430.6</v>
      </c>
      <c r="D114" s="260">
        <v>425.38333333333338</v>
      </c>
      <c r="E114" s="260">
        <v>419.21666666666675</v>
      </c>
      <c r="F114" s="260">
        <v>407.83333333333337</v>
      </c>
      <c r="G114" s="260">
        <v>401.66666666666674</v>
      </c>
      <c r="H114" s="260">
        <v>436.76666666666677</v>
      </c>
      <c r="I114" s="260">
        <v>442.93333333333339</v>
      </c>
      <c r="J114" s="260">
        <v>454.31666666666678</v>
      </c>
      <c r="K114" s="259">
        <v>431.55</v>
      </c>
      <c r="L114" s="259">
        <v>414</v>
      </c>
      <c r="M114" s="259">
        <v>25.634689999999999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203.1</v>
      </c>
      <c r="D115" s="260">
        <v>201.86666666666665</v>
      </c>
      <c r="E115" s="260">
        <v>200.0333333333333</v>
      </c>
      <c r="F115" s="260">
        <v>196.96666666666667</v>
      </c>
      <c r="G115" s="260">
        <v>195.13333333333333</v>
      </c>
      <c r="H115" s="260">
        <v>204.93333333333328</v>
      </c>
      <c r="I115" s="260">
        <v>206.76666666666659</v>
      </c>
      <c r="J115" s="260">
        <v>209.83333333333326</v>
      </c>
      <c r="K115" s="259">
        <v>203.7</v>
      </c>
      <c r="L115" s="259">
        <v>198.8</v>
      </c>
      <c r="M115" s="259">
        <v>12.37082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1187.0999999999999</v>
      </c>
      <c r="D116" s="260">
        <v>1185.6499999999999</v>
      </c>
      <c r="E116" s="260">
        <v>1177.4999999999998</v>
      </c>
      <c r="F116" s="260">
        <v>1167.8999999999999</v>
      </c>
      <c r="G116" s="260">
        <v>1159.7499999999998</v>
      </c>
      <c r="H116" s="260">
        <v>1195.2499999999998</v>
      </c>
      <c r="I116" s="260">
        <v>1203.3999999999999</v>
      </c>
      <c r="J116" s="260">
        <v>1212.9999999999998</v>
      </c>
      <c r="K116" s="259">
        <v>1193.8</v>
      </c>
      <c r="L116" s="259">
        <v>1176.05</v>
      </c>
      <c r="M116" s="259">
        <v>47.156950000000002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3954.6</v>
      </c>
      <c r="D117" s="260">
        <v>3920.7999999999997</v>
      </c>
      <c r="E117" s="260">
        <v>3876.7999999999993</v>
      </c>
      <c r="F117" s="260">
        <v>3798.9999999999995</v>
      </c>
      <c r="G117" s="260">
        <v>3754.9999999999991</v>
      </c>
      <c r="H117" s="260">
        <v>3998.5999999999995</v>
      </c>
      <c r="I117" s="260">
        <v>4042.6000000000004</v>
      </c>
      <c r="J117" s="260">
        <v>4120.3999999999996</v>
      </c>
      <c r="K117" s="259">
        <v>3964.8</v>
      </c>
      <c r="L117" s="259">
        <v>3843</v>
      </c>
      <c r="M117" s="259">
        <v>3.3484600000000002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1635.65</v>
      </c>
      <c r="D118" s="260">
        <v>1631.1499999999999</v>
      </c>
      <c r="E118" s="260">
        <v>1618.2999999999997</v>
      </c>
      <c r="F118" s="260">
        <v>1600.9499999999998</v>
      </c>
      <c r="G118" s="260">
        <v>1588.0999999999997</v>
      </c>
      <c r="H118" s="260">
        <v>1648.4999999999998</v>
      </c>
      <c r="I118" s="260">
        <v>1661.3499999999997</v>
      </c>
      <c r="J118" s="260">
        <v>1678.6999999999998</v>
      </c>
      <c r="K118" s="259">
        <v>1644</v>
      </c>
      <c r="L118" s="259">
        <v>1613.8</v>
      </c>
      <c r="M118" s="259">
        <v>45.632550000000002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1906.95</v>
      </c>
      <c r="D119" s="260">
        <v>1898.6333333333332</v>
      </c>
      <c r="E119" s="260">
        <v>1884.3166666666664</v>
      </c>
      <c r="F119" s="260">
        <v>1861.6833333333332</v>
      </c>
      <c r="G119" s="260">
        <v>1847.3666666666663</v>
      </c>
      <c r="H119" s="260">
        <v>1921.2666666666664</v>
      </c>
      <c r="I119" s="260">
        <v>1935.583333333333</v>
      </c>
      <c r="J119" s="260">
        <v>1958.2166666666665</v>
      </c>
      <c r="K119" s="259">
        <v>1912.95</v>
      </c>
      <c r="L119" s="259">
        <v>1876</v>
      </c>
      <c r="M119" s="259">
        <v>3.5552999999999999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869.05</v>
      </c>
      <c r="D120" s="260">
        <v>866.01666666666677</v>
      </c>
      <c r="E120" s="260">
        <v>852.03333333333353</v>
      </c>
      <c r="F120" s="260">
        <v>835.01666666666677</v>
      </c>
      <c r="G120" s="260">
        <v>821.03333333333353</v>
      </c>
      <c r="H120" s="260">
        <v>883.03333333333353</v>
      </c>
      <c r="I120" s="260">
        <v>897.01666666666688</v>
      </c>
      <c r="J120" s="260">
        <v>914.03333333333353</v>
      </c>
      <c r="K120" s="259">
        <v>880</v>
      </c>
      <c r="L120" s="259">
        <v>849</v>
      </c>
      <c r="M120" s="259">
        <v>3.3431000000000002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307.60000000000002</v>
      </c>
      <c r="D121" s="260">
        <v>305.23333333333335</v>
      </c>
      <c r="E121" s="260">
        <v>300.91666666666669</v>
      </c>
      <c r="F121" s="260">
        <v>294.23333333333335</v>
      </c>
      <c r="G121" s="260">
        <v>289.91666666666669</v>
      </c>
      <c r="H121" s="260">
        <v>311.91666666666669</v>
      </c>
      <c r="I121" s="260">
        <v>316.23333333333329</v>
      </c>
      <c r="J121" s="260">
        <v>322.91666666666669</v>
      </c>
      <c r="K121" s="259">
        <v>309.55</v>
      </c>
      <c r="L121" s="259">
        <v>298.55</v>
      </c>
      <c r="M121" s="259">
        <v>11.83231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726.2</v>
      </c>
      <c r="D122" s="260">
        <v>724.9666666666667</v>
      </c>
      <c r="E122" s="260">
        <v>721.33333333333337</v>
      </c>
      <c r="F122" s="260">
        <v>716.4666666666667</v>
      </c>
      <c r="G122" s="260">
        <v>712.83333333333337</v>
      </c>
      <c r="H122" s="260">
        <v>729.83333333333337</v>
      </c>
      <c r="I122" s="260">
        <v>733.46666666666658</v>
      </c>
      <c r="J122" s="260">
        <v>738.33333333333337</v>
      </c>
      <c r="K122" s="259">
        <v>728.6</v>
      </c>
      <c r="L122" s="259">
        <v>720.1</v>
      </c>
      <c r="M122" s="259">
        <v>14.666880000000001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520.79999999999995</v>
      </c>
      <c r="D123" s="260">
        <v>520.98333333333323</v>
      </c>
      <c r="E123" s="260">
        <v>517.31666666666649</v>
      </c>
      <c r="F123" s="260">
        <v>513.83333333333326</v>
      </c>
      <c r="G123" s="260">
        <v>510.16666666666652</v>
      </c>
      <c r="H123" s="260">
        <v>524.46666666666647</v>
      </c>
      <c r="I123" s="260">
        <v>528.13333333333321</v>
      </c>
      <c r="J123" s="260">
        <v>531.61666666666645</v>
      </c>
      <c r="K123" s="259">
        <v>524.65</v>
      </c>
      <c r="L123" s="259">
        <v>517.5</v>
      </c>
      <c r="M123" s="259">
        <v>17.472300000000001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556.25</v>
      </c>
      <c r="D124" s="260">
        <v>553.33333333333337</v>
      </c>
      <c r="E124" s="260">
        <v>549.16666666666674</v>
      </c>
      <c r="F124" s="260">
        <v>542.08333333333337</v>
      </c>
      <c r="G124" s="260">
        <v>537.91666666666674</v>
      </c>
      <c r="H124" s="260">
        <v>560.41666666666674</v>
      </c>
      <c r="I124" s="260">
        <v>564.58333333333348</v>
      </c>
      <c r="J124" s="260">
        <v>571.66666666666674</v>
      </c>
      <c r="K124" s="259">
        <v>557.5</v>
      </c>
      <c r="L124" s="259">
        <v>546.25</v>
      </c>
      <c r="M124" s="259">
        <v>18.673200000000001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1928.4</v>
      </c>
      <c r="D125" s="260">
        <v>1932.4666666666665</v>
      </c>
      <c r="E125" s="260">
        <v>1915.9333333333329</v>
      </c>
      <c r="F125" s="260">
        <v>1903.4666666666665</v>
      </c>
      <c r="G125" s="260">
        <v>1886.9333333333329</v>
      </c>
      <c r="H125" s="260">
        <v>1944.9333333333329</v>
      </c>
      <c r="I125" s="260">
        <v>1961.4666666666662</v>
      </c>
      <c r="J125" s="260">
        <v>1973.9333333333329</v>
      </c>
      <c r="K125" s="259">
        <v>1949</v>
      </c>
      <c r="L125" s="259">
        <v>1920</v>
      </c>
      <c r="M125" s="259">
        <v>20.97541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86.9</v>
      </c>
      <c r="D126" s="260">
        <v>85.63333333333334</v>
      </c>
      <c r="E126" s="260">
        <v>83.816666666666677</v>
      </c>
      <c r="F126" s="260">
        <v>80.733333333333334</v>
      </c>
      <c r="G126" s="260">
        <v>78.916666666666671</v>
      </c>
      <c r="H126" s="260">
        <v>88.716666666666683</v>
      </c>
      <c r="I126" s="260">
        <v>90.533333333333346</v>
      </c>
      <c r="J126" s="260">
        <v>93.616666666666688</v>
      </c>
      <c r="K126" s="259">
        <v>87.45</v>
      </c>
      <c r="L126" s="259">
        <v>82.55</v>
      </c>
      <c r="M126" s="259">
        <v>234.27873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3885.85</v>
      </c>
      <c r="D127" s="260">
        <v>3893.2833333333333</v>
      </c>
      <c r="E127" s="260">
        <v>3852.5666666666666</v>
      </c>
      <c r="F127" s="260">
        <v>3819.2833333333333</v>
      </c>
      <c r="G127" s="260">
        <v>3778.5666666666666</v>
      </c>
      <c r="H127" s="260">
        <v>3926.5666666666666</v>
      </c>
      <c r="I127" s="260">
        <v>3967.2833333333328</v>
      </c>
      <c r="J127" s="260">
        <v>4000.5666666666666</v>
      </c>
      <c r="K127" s="259">
        <v>3934</v>
      </c>
      <c r="L127" s="259">
        <v>3860</v>
      </c>
      <c r="M127" s="259">
        <v>2.21265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383.25</v>
      </c>
      <c r="D128" s="260">
        <v>379.5</v>
      </c>
      <c r="E128" s="260">
        <v>374.95</v>
      </c>
      <c r="F128" s="260">
        <v>366.65</v>
      </c>
      <c r="G128" s="260">
        <v>362.09999999999997</v>
      </c>
      <c r="H128" s="260">
        <v>387.8</v>
      </c>
      <c r="I128" s="260">
        <v>392.34999999999997</v>
      </c>
      <c r="J128" s="260">
        <v>400.65000000000003</v>
      </c>
      <c r="K128" s="259">
        <v>384.05</v>
      </c>
      <c r="L128" s="259">
        <v>371.2</v>
      </c>
      <c r="M128" s="259">
        <v>26.887810000000002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4938.3</v>
      </c>
      <c r="D129" s="260">
        <v>4938.416666666667</v>
      </c>
      <c r="E129" s="260">
        <v>4904.8833333333341</v>
      </c>
      <c r="F129" s="260">
        <v>4871.4666666666672</v>
      </c>
      <c r="G129" s="260">
        <v>4837.9333333333343</v>
      </c>
      <c r="H129" s="260">
        <v>4971.8333333333339</v>
      </c>
      <c r="I129" s="260">
        <v>5005.3666666666668</v>
      </c>
      <c r="J129" s="260">
        <v>5038.7833333333338</v>
      </c>
      <c r="K129" s="259">
        <v>4971.95</v>
      </c>
      <c r="L129" s="259">
        <v>4905</v>
      </c>
      <c r="M129" s="259">
        <v>2.5907200000000001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2062.75</v>
      </c>
      <c r="D130" s="260">
        <v>2072.3333333333335</v>
      </c>
      <c r="E130" s="260">
        <v>2048.8666666666668</v>
      </c>
      <c r="F130" s="260">
        <v>2034.9833333333331</v>
      </c>
      <c r="G130" s="260">
        <v>2011.5166666666664</v>
      </c>
      <c r="H130" s="260">
        <v>2086.2166666666672</v>
      </c>
      <c r="I130" s="260">
        <v>2109.6833333333334</v>
      </c>
      <c r="J130" s="260">
        <v>2123.5666666666675</v>
      </c>
      <c r="K130" s="259">
        <v>2095.8000000000002</v>
      </c>
      <c r="L130" s="259">
        <v>2058.4499999999998</v>
      </c>
      <c r="M130" s="259">
        <v>26.527609999999999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455.2</v>
      </c>
      <c r="D131" s="260">
        <v>454.8</v>
      </c>
      <c r="E131" s="260">
        <v>449.85</v>
      </c>
      <c r="F131" s="260">
        <v>444.5</v>
      </c>
      <c r="G131" s="260">
        <v>439.55</v>
      </c>
      <c r="H131" s="260">
        <v>460.15000000000003</v>
      </c>
      <c r="I131" s="260">
        <v>465.09999999999997</v>
      </c>
      <c r="J131" s="260">
        <v>470.45000000000005</v>
      </c>
      <c r="K131" s="259">
        <v>459.75</v>
      </c>
      <c r="L131" s="259">
        <v>449.45</v>
      </c>
      <c r="M131" s="259">
        <v>20.168289999999999</v>
      </c>
      <c r="N131" s="1"/>
      <c r="O131" s="1"/>
    </row>
    <row r="132" spans="1:15" ht="12.75" customHeight="1">
      <c r="A132" s="227">
        <v>123</v>
      </c>
      <c r="B132" s="269" t="s">
        <v>863</v>
      </c>
      <c r="C132" s="259">
        <v>627.75</v>
      </c>
      <c r="D132" s="260">
        <v>628.4</v>
      </c>
      <c r="E132" s="260">
        <v>626.04999999999995</v>
      </c>
      <c r="F132" s="260">
        <v>624.35</v>
      </c>
      <c r="G132" s="260">
        <v>622</v>
      </c>
      <c r="H132" s="260">
        <v>630.09999999999991</v>
      </c>
      <c r="I132" s="260">
        <v>632.45000000000005</v>
      </c>
      <c r="J132" s="260">
        <v>634.14999999999986</v>
      </c>
      <c r="K132" s="259">
        <v>630.75</v>
      </c>
      <c r="L132" s="259">
        <v>626.70000000000005</v>
      </c>
      <c r="M132" s="259">
        <v>8.0395800000000008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3042.2</v>
      </c>
      <c r="D133" s="260">
        <v>3036</v>
      </c>
      <c r="E133" s="260">
        <v>3005.2</v>
      </c>
      <c r="F133" s="260">
        <v>2968.2</v>
      </c>
      <c r="G133" s="260">
        <v>2937.3999999999996</v>
      </c>
      <c r="H133" s="260">
        <v>3073</v>
      </c>
      <c r="I133" s="260">
        <v>3103.8</v>
      </c>
      <c r="J133" s="260">
        <v>3140.8</v>
      </c>
      <c r="K133" s="259">
        <v>3066.8</v>
      </c>
      <c r="L133" s="259">
        <v>2999</v>
      </c>
      <c r="M133" s="259">
        <v>0.21004999999999999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719.75</v>
      </c>
      <c r="D134" s="260">
        <v>716.81666666666661</v>
      </c>
      <c r="E134" s="260">
        <v>710.98333333333323</v>
      </c>
      <c r="F134" s="260">
        <v>702.21666666666658</v>
      </c>
      <c r="G134" s="260">
        <v>696.38333333333321</v>
      </c>
      <c r="H134" s="260">
        <v>725.58333333333326</v>
      </c>
      <c r="I134" s="260">
        <v>731.41666666666674</v>
      </c>
      <c r="J134" s="260">
        <v>740.18333333333328</v>
      </c>
      <c r="K134" s="259">
        <v>722.65</v>
      </c>
      <c r="L134" s="259">
        <v>708.05</v>
      </c>
      <c r="M134" s="259">
        <v>8.5162399999999998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89904.6</v>
      </c>
      <c r="D135" s="260">
        <v>89764.533333333326</v>
      </c>
      <c r="E135" s="260">
        <v>89141.066666666651</v>
      </c>
      <c r="F135" s="260">
        <v>88377.533333333326</v>
      </c>
      <c r="G135" s="260">
        <v>87754.066666666651</v>
      </c>
      <c r="H135" s="260">
        <v>90528.066666666651</v>
      </c>
      <c r="I135" s="260">
        <v>91151.533333333326</v>
      </c>
      <c r="J135" s="260">
        <v>91915.066666666651</v>
      </c>
      <c r="K135" s="259">
        <v>90388</v>
      </c>
      <c r="L135" s="259">
        <v>89001</v>
      </c>
      <c r="M135" s="259">
        <v>9.2600000000000002E-2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212.65</v>
      </c>
      <c r="D136" s="260">
        <v>211.16666666666666</v>
      </c>
      <c r="E136" s="260">
        <v>208.23333333333332</v>
      </c>
      <c r="F136" s="260">
        <v>203.81666666666666</v>
      </c>
      <c r="G136" s="260">
        <v>200.88333333333333</v>
      </c>
      <c r="H136" s="260">
        <v>215.58333333333331</v>
      </c>
      <c r="I136" s="260">
        <v>218.51666666666665</v>
      </c>
      <c r="J136" s="260">
        <v>222.93333333333331</v>
      </c>
      <c r="K136" s="259">
        <v>214.1</v>
      </c>
      <c r="L136" s="259">
        <v>206.75</v>
      </c>
      <c r="M136" s="259">
        <v>30.87209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1260.8</v>
      </c>
      <c r="D137" s="260">
        <v>1258.1666666666667</v>
      </c>
      <c r="E137" s="260">
        <v>1248.6333333333334</v>
      </c>
      <c r="F137" s="260">
        <v>1236.4666666666667</v>
      </c>
      <c r="G137" s="260">
        <v>1226.9333333333334</v>
      </c>
      <c r="H137" s="260">
        <v>1270.3333333333335</v>
      </c>
      <c r="I137" s="260">
        <v>1279.8666666666668</v>
      </c>
      <c r="J137" s="260">
        <v>1292.0333333333335</v>
      </c>
      <c r="K137" s="259">
        <v>1267.7</v>
      </c>
      <c r="L137" s="259">
        <v>1246</v>
      </c>
      <c r="M137" s="259">
        <v>13.70326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486.25</v>
      </c>
      <c r="D138" s="260">
        <v>487.35000000000008</v>
      </c>
      <c r="E138" s="260">
        <v>483.00000000000017</v>
      </c>
      <c r="F138" s="260">
        <v>479.75000000000011</v>
      </c>
      <c r="G138" s="260">
        <v>475.4000000000002</v>
      </c>
      <c r="H138" s="260">
        <v>490.60000000000014</v>
      </c>
      <c r="I138" s="260">
        <v>494.95000000000005</v>
      </c>
      <c r="J138" s="260">
        <v>498.2000000000001</v>
      </c>
      <c r="K138" s="259">
        <v>491.7</v>
      </c>
      <c r="L138" s="259">
        <v>484.1</v>
      </c>
      <c r="M138" s="259">
        <v>15.125389999999999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9019.5</v>
      </c>
      <c r="D139" s="260">
        <v>9015.6666666666661</v>
      </c>
      <c r="E139" s="260">
        <v>8951.3333333333321</v>
      </c>
      <c r="F139" s="260">
        <v>8883.1666666666661</v>
      </c>
      <c r="G139" s="260">
        <v>8818.8333333333321</v>
      </c>
      <c r="H139" s="260">
        <v>9083.8333333333321</v>
      </c>
      <c r="I139" s="260">
        <v>9148.1666666666642</v>
      </c>
      <c r="J139" s="260">
        <v>9216.3333333333321</v>
      </c>
      <c r="K139" s="259">
        <v>9080</v>
      </c>
      <c r="L139" s="259">
        <v>8947.5</v>
      </c>
      <c r="M139" s="259">
        <v>5.4543900000000001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665.75</v>
      </c>
      <c r="D140" s="260">
        <v>665.31666666666672</v>
      </c>
      <c r="E140" s="260">
        <v>657.68333333333339</v>
      </c>
      <c r="F140" s="260">
        <v>649.61666666666667</v>
      </c>
      <c r="G140" s="260">
        <v>641.98333333333335</v>
      </c>
      <c r="H140" s="260">
        <v>673.38333333333344</v>
      </c>
      <c r="I140" s="260">
        <v>681.01666666666688</v>
      </c>
      <c r="J140" s="260">
        <v>689.08333333333348</v>
      </c>
      <c r="K140" s="259">
        <v>672.95</v>
      </c>
      <c r="L140" s="259">
        <v>657.25</v>
      </c>
      <c r="M140" s="259">
        <v>8.1542899999999996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431.05</v>
      </c>
      <c r="D141" s="260">
        <v>436.2166666666667</v>
      </c>
      <c r="E141" s="260">
        <v>420.98333333333341</v>
      </c>
      <c r="F141" s="260">
        <v>410.91666666666669</v>
      </c>
      <c r="G141" s="260">
        <v>395.68333333333339</v>
      </c>
      <c r="H141" s="260">
        <v>446.28333333333342</v>
      </c>
      <c r="I141" s="260">
        <v>461.51666666666677</v>
      </c>
      <c r="J141" s="260">
        <v>471.58333333333343</v>
      </c>
      <c r="K141" s="259">
        <v>451.45</v>
      </c>
      <c r="L141" s="259">
        <v>426.15</v>
      </c>
      <c r="M141" s="259">
        <v>23.236560000000001</v>
      </c>
      <c r="N141" s="1"/>
      <c r="O141" s="1"/>
    </row>
    <row r="142" spans="1:15" ht="12.75" customHeight="1">
      <c r="A142" s="227">
        <v>133</v>
      </c>
      <c r="B142" s="269" t="s">
        <v>864</v>
      </c>
      <c r="C142" s="259">
        <v>57.05</v>
      </c>
      <c r="D142" s="260">
        <v>57.449999999999996</v>
      </c>
      <c r="E142" s="260">
        <v>56.499999999999993</v>
      </c>
      <c r="F142" s="260">
        <v>55.949999999999996</v>
      </c>
      <c r="G142" s="260">
        <v>54.999999999999993</v>
      </c>
      <c r="H142" s="260">
        <v>57.999999999999993</v>
      </c>
      <c r="I142" s="260">
        <v>58.949999999999996</v>
      </c>
      <c r="J142" s="260">
        <v>59.499999999999993</v>
      </c>
      <c r="K142" s="259">
        <v>58.4</v>
      </c>
      <c r="L142" s="259">
        <v>56.9</v>
      </c>
      <c r="M142" s="259">
        <v>19.186340000000001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1989.55</v>
      </c>
      <c r="D143" s="260">
        <v>1973.3333333333333</v>
      </c>
      <c r="E143" s="260">
        <v>1946.7166666666665</v>
      </c>
      <c r="F143" s="260">
        <v>1903.8833333333332</v>
      </c>
      <c r="G143" s="260">
        <v>1877.2666666666664</v>
      </c>
      <c r="H143" s="260">
        <v>2016.1666666666665</v>
      </c>
      <c r="I143" s="260">
        <v>2042.7833333333333</v>
      </c>
      <c r="J143" s="260">
        <v>2085.6166666666668</v>
      </c>
      <c r="K143" s="259">
        <v>1999.95</v>
      </c>
      <c r="L143" s="259">
        <v>1930.5</v>
      </c>
      <c r="M143" s="259">
        <v>5.8257599999999998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1078</v>
      </c>
      <c r="D144" s="260">
        <v>1075.5</v>
      </c>
      <c r="E144" s="260">
        <v>1067.0999999999999</v>
      </c>
      <c r="F144" s="260">
        <v>1056.1999999999998</v>
      </c>
      <c r="G144" s="260">
        <v>1047.7999999999997</v>
      </c>
      <c r="H144" s="260">
        <v>1086.4000000000001</v>
      </c>
      <c r="I144" s="260">
        <v>1094.8000000000002</v>
      </c>
      <c r="J144" s="260">
        <v>1105.7000000000003</v>
      </c>
      <c r="K144" s="259">
        <v>1083.9000000000001</v>
      </c>
      <c r="L144" s="259">
        <v>1064.5999999999999</v>
      </c>
      <c r="M144" s="259">
        <v>3.4245700000000001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169.75</v>
      </c>
      <c r="D145" s="260">
        <v>169.86666666666667</v>
      </c>
      <c r="E145" s="260">
        <v>168.48333333333335</v>
      </c>
      <c r="F145" s="260">
        <v>167.21666666666667</v>
      </c>
      <c r="G145" s="260">
        <v>165.83333333333334</v>
      </c>
      <c r="H145" s="260">
        <v>171.13333333333335</v>
      </c>
      <c r="I145" s="260">
        <v>172.51666666666668</v>
      </c>
      <c r="J145" s="260">
        <v>173.78333333333336</v>
      </c>
      <c r="K145" s="259">
        <v>171.25</v>
      </c>
      <c r="L145" s="259">
        <v>168.6</v>
      </c>
      <c r="M145" s="259">
        <v>123.58833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75.400000000000006</v>
      </c>
      <c r="D146" s="260">
        <v>75.183333333333337</v>
      </c>
      <c r="E146" s="260">
        <v>74.666666666666671</v>
      </c>
      <c r="F146" s="260">
        <v>73.933333333333337</v>
      </c>
      <c r="G146" s="260">
        <v>73.416666666666671</v>
      </c>
      <c r="H146" s="260">
        <v>75.916666666666671</v>
      </c>
      <c r="I146" s="260">
        <v>76.433333333333323</v>
      </c>
      <c r="J146" s="260">
        <v>77.166666666666671</v>
      </c>
      <c r="K146" s="259">
        <v>75.7</v>
      </c>
      <c r="L146" s="259">
        <v>74.45</v>
      </c>
      <c r="M146" s="259">
        <v>67.447109999999995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4351.6000000000004</v>
      </c>
      <c r="D147" s="260">
        <v>4357.166666666667</v>
      </c>
      <c r="E147" s="260">
        <v>4314.4333333333343</v>
      </c>
      <c r="F147" s="260">
        <v>4277.2666666666673</v>
      </c>
      <c r="G147" s="260">
        <v>4234.5333333333347</v>
      </c>
      <c r="H147" s="260">
        <v>4394.3333333333339</v>
      </c>
      <c r="I147" s="260">
        <v>4437.0666666666657</v>
      </c>
      <c r="J147" s="260">
        <v>4474.2333333333336</v>
      </c>
      <c r="K147" s="259">
        <v>4399.8999999999996</v>
      </c>
      <c r="L147" s="259">
        <v>4320</v>
      </c>
      <c r="M147" s="259">
        <v>0.75954999999999995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19529.349999999999</v>
      </c>
      <c r="D148" s="260">
        <v>19597.783333333333</v>
      </c>
      <c r="E148" s="260">
        <v>19371.566666666666</v>
      </c>
      <c r="F148" s="260">
        <v>19213.783333333333</v>
      </c>
      <c r="G148" s="260">
        <v>18987.566666666666</v>
      </c>
      <c r="H148" s="260">
        <v>19755.566666666666</v>
      </c>
      <c r="I148" s="260">
        <v>19981.783333333333</v>
      </c>
      <c r="J148" s="260">
        <v>20139.566666666666</v>
      </c>
      <c r="K148" s="259">
        <v>19824</v>
      </c>
      <c r="L148" s="259">
        <v>19440</v>
      </c>
      <c r="M148" s="259">
        <v>0.57857999999999998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260.45</v>
      </c>
      <c r="D149" s="260">
        <v>260.01666666666665</v>
      </c>
      <c r="E149" s="260">
        <v>258.48333333333329</v>
      </c>
      <c r="F149" s="260">
        <v>256.51666666666665</v>
      </c>
      <c r="G149" s="260">
        <v>254.98333333333329</v>
      </c>
      <c r="H149" s="260">
        <v>261.98333333333329</v>
      </c>
      <c r="I149" s="260">
        <v>263.51666666666659</v>
      </c>
      <c r="J149" s="260">
        <v>265.48333333333329</v>
      </c>
      <c r="K149" s="259">
        <v>261.55</v>
      </c>
      <c r="L149" s="259">
        <v>258.05</v>
      </c>
      <c r="M149" s="259">
        <v>3.1538400000000002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894.5</v>
      </c>
      <c r="D150" s="260">
        <v>893.18333333333339</v>
      </c>
      <c r="E150" s="260">
        <v>881.36666666666679</v>
      </c>
      <c r="F150" s="260">
        <v>868.23333333333335</v>
      </c>
      <c r="G150" s="260">
        <v>856.41666666666674</v>
      </c>
      <c r="H150" s="260">
        <v>906.31666666666683</v>
      </c>
      <c r="I150" s="260">
        <v>918.13333333333344</v>
      </c>
      <c r="J150" s="260">
        <v>931.26666666666688</v>
      </c>
      <c r="K150" s="259">
        <v>905</v>
      </c>
      <c r="L150" s="259">
        <v>880.05</v>
      </c>
      <c r="M150" s="259">
        <v>5.1079299999999996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140.55000000000001</v>
      </c>
      <c r="D151" s="260">
        <v>139.86666666666667</v>
      </c>
      <c r="E151" s="260">
        <v>138.43333333333334</v>
      </c>
      <c r="F151" s="260">
        <v>136.31666666666666</v>
      </c>
      <c r="G151" s="260">
        <v>134.88333333333333</v>
      </c>
      <c r="H151" s="260">
        <v>141.98333333333335</v>
      </c>
      <c r="I151" s="260">
        <v>143.41666666666669</v>
      </c>
      <c r="J151" s="260">
        <v>145.53333333333336</v>
      </c>
      <c r="K151" s="259">
        <v>141.30000000000001</v>
      </c>
      <c r="L151" s="259">
        <v>137.75</v>
      </c>
      <c r="M151" s="259">
        <v>97.890979999999999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199.9</v>
      </c>
      <c r="D152" s="260">
        <v>199.35</v>
      </c>
      <c r="E152" s="260">
        <v>197.7</v>
      </c>
      <c r="F152" s="260">
        <v>195.5</v>
      </c>
      <c r="G152" s="260">
        <v>193.85</v>
      </c>
      <c r="H152" s="260">
        <v>201.54999999999998</v>
      </c>
      <c r="I152" s="260">
        <v>203.20000000000002</v>
      </c>
      <c r="J152" s="260">
        <v>205.39999999999998</v>
      </c>
      <c r="K152" s="259">
        <v>201</v>
      </c>
      <c r="L152" s="259">
        <v>197.15</v>
      </c>
      <c r="M152" s="259">
        <v>6.4178199999999999</v>
      </c>
      <c r="N152" s="1"/>
      <c r="O152" s="1"/>
    </row>
    <row r="153" spans="1:15" ht="12.75" customHeight="1">
      <c r="A153" s="227">
        <v>144</v>
      </c>
      <c r="B153" s="269" t="s">
        <v>812</v>
      </c>
      <c r="C153" s="259">
        <v>465.2</v>
      </c>
      <c r="D153" s="260">
        <v>462.83333333333331</v>
      </c>
      <c r="E153" s="260">
        <v>450.36666666666662</v>
      </c>
      <c r="F153" s="260">
        <v>435.5333333333333</v>
      </c>
      <c r="G153" s="260">
        <v>423.06666666666661</v>
      </c>
      <c r="H153" s="260">
        <v>477.66666666666663</v>
      </c>
      <c r="I153" s="260">
        <v>490.13333333333333</v>
      </c>
      <c r="J153" s="260">
        <v>504.96666666666664</v>
      </c>
      <c r="K153" s="259">
        <v>475.3</v>
      </c>
      <c r="L153" s="259">
        <v>448</v>
      </c>
      <c r="M153" s="259">
        <v>199.70739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3049.35</v>
      </c>
      <c r="D154" s="260">
        <v>3051.3833333333332</v>
      </c>
      <c r="E154" s="260">
        <v>3037.2166666666662</v>
      </c>
      <c r="F154" s="260">
        <v>3025.083333333333</v>
      </c>
      <c r="G154" s="260">
        <v>3010.9166666666661</v>
      </c>
      <c r="H154" s="260">
        <v>3063.5166666666664</v>
      </c>
      <c r="I154" s="260">
        <v>3077.6833333333334</v>
      </c>
      <c r="J154" s="260">
        <v>3089.8166666666666</v>
      </c>
      <c r="K154" s="259">
        <v>3065.55</v>
      </c>
      <c r="L154" s="259">
        <v>3039.25</v>
      </c>
      <c r="M154" s="259">
        <v>0.81318000000000001</v>
      </c>
      <c r="N154" s="1"/>
      <c r="O154" s="1"/>
    </row>
    <row r="155" spans="1:15" ht="12.75" customHeight="1">
      <c r="A155" s="227">
        <v>146</v>
      </c>
      <c r="B155" s="269" t="s">
        <v>813</v>
      </c>
      <c r="C155" s="259">
        <v>460.55</v>
      </c>
      <c r="D155" s="260">
        <v>454.81666666666666</v>
      </c>
      <c r="E155" s="260">
        <v>442.73333333333335</v>
      </c>
      <c r="F155" s="260">
        <v>424.91666666666669</v>
      </c>
      <c r="G155" s="260">
        <v>412.83333333333337</v>
      </c>
      <c r="H155" s="260">
        <v>472.63333333333333</v>
      </c>
      <c r="I155" s="260">
        <v>484.7166666666667</v>
      </c>
      <c r="J155" s="260">
        <v>502.5333333333333</v>
      </c>
      <c r="K155" s="259">
        <v>466.9</v>
      </c>
      <c r="L155" s="259">
        <v>437</v>
      </c>
      <c r="M155" s="259">
        <v>110.76526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3384.05</v>
      </c>
      <c r="D156" s="260">
        <v>3389.2999999999997</v>
      </c>
      <c r="E156" s="260">
        <v>3368.9999999999995</v>
      </c>
      <c r="F156" s="260">
        <v>3353.95</v>
      </c>
      <c r="G156" s="260">
        <v>3333.6499999999996</v>
      </c>
      <c r="H156" s="260">
        <v>3404.3499999999995</v>
      </c>
      <c r="I156" s="260">
        <v>3424.6499999999996</v>
      </c>
      <c r="J156" s="260">
        <v>3439.6999999999994</v>
      </c>
      <c r="K156" s="259">
        <v>3409.6</v>
      </c>
      <c r="L156" s="259">
        <v>3374.25</v>
      </c>
      <c r="M156" s="259">
        <v>1.2644899999999999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47233.4</v>
      </c>
      <c r="D157" s="260">
        <v>47052.25</v>
      </c>
      <c r="E157" s="260">
        <v>46767.25</v>
      </c>
      <c r="F157" s="260">
        <v>46301.1</v>
      </c>
      <c r="G157" s="260">
        <v>46016.1</v>
      </c>
      <c r="H157" s="260">
        <v>47518.400000000001</v>
      </c>
      <c r="I157" s="260">
        <v>47803.4</v>
      </c>
      <c r="J157" s="260">
        <v>48269.55</v>
      </c>
      <c r="K157" s="259">
        <v>47337.25</v>
      </c>
      <c r="L157" s="259">
        <v>46586.1</v>
      </c>
      <c r="M157" s="259">
        <v>0.10743999999999999</v>
      </c>
      <c r="N157" s="1"/>
      <c r="O157" s="1"/>
    </row>
    <row r="158" spans="1:15" ht="12.75" customHeight="1">
      <c r="A158" s="227">
        <v>149</v>
      </c>
      <c r="B158" s="269" t="s">
        <v>865</v>
      </c>
      <c r="C158" s="259">
        <v>1266.8499999999999</v>
      </c>
      <c r="D158" s="260">
        <v>1261.6166666666666</v>
      </c>
      <c r="E158" s="260">
        <v>1247.2333333333331</v>
      </c>
      <c r="F158" s="260">
        <v>1227.6166666666666</v>
      </c>
      <c r="G158" s="260">
        <v>1213.2333333333331</v>
      </c>
      <c r="H158" s="260">
        <v>1281.2333333333331</v>
      </c>
      <c r="I158" s="260">
        <v>1295.6166666666668</v>
      </c>
      <c r="J158" s="260">
        <v>1315.2333333333331</v>
      </c>
      <c r="K158" s="259">
        <v>1276</v>
      </c>
      <c r="L158" s="259">
        <v>1242</v>
      </c>
      <c r="M158" s="259">
        <v>1.95001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3970.8</v>
      </c>
      <c r="D159" s="260">
        <v>3942.6833333333329</v>
      </c>
      <c r="E159" s="260">
        <v>3906.3666666666659</v>
      </c>
      <c r="F159" s="260">
        <v>3841.9333333333329</v>
      </c>
      <c r="G159" s="260">
        <v>3805.6166666666659</v>
      </c>
      <c r="H159" s="260">
        <v>4007.1166666666659</v>
      </c>
      <c r="I159" s="260">
        <v>4043.4333333333325</v>
      </c>
      <c r="J159" s="260">
        <v>4107.8666666666659</v>
      </c>
      <c r="K159" s="259">
        <v>3979</v>
      </c>
      <c r="L159" s="259">
        <v>3878.25</v>
      </c>
      <c r="M159" s="259">
        <v>4.8126300000000004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209</v>
      </c>
      <c r="D160" s="260">
        <v>208.29999999999998</v>
      </c>
      <c r="E160" s="260">
        <v>206.89999999999998</v>
      </c>
      <c r="F160" s="260">
        <v>204.79999999999998</v>
      </c>
      <c r="G160" s="260">
        <v>203.39999999999998</v>
      </c>
      <c r="H160" s="260">
        <v>210.39999999999998</v>
      </c>
      <c r="I160" s="260">
        <v>211.8</v>
      </c>
      <c r="J160" s="260">
        <v>213.89999999999998</v>
      </c>
      <c r="K160" s="259">
        <v>209.7</v>
      </c>
      <c r="L160" s="259">
        <v>206.2</v>
      </c>
      <c r="M160" s="259">
        <v>14.867039999999999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2662.1</v>
      </c>
      <c r="D161" s="260">
        <v>2674.1</v>
      </c>
      <c r="E161" s="260">
        <v>2641.2</v>
      </c>
      <c r="F161" s="260">
        <v>2620.2999999999997</v>
      </c>
      <c r="G161" s="260">
        <v>2587.3999999999996</v>
      </c>
      <c r="H161" s="260">
        <v>2695</v>
      </c>
      <c r="I161" s="260">
        <v>2727.9000000000005</v>
      </c>
      <c r="J161" s="260">
        <v>2748.8</v>
      </c>
      <c r="K161" s="259">
        <v>2707</v>
      </c>
      <c r="L161" s="259">
        <v>2653.2</v>
      </c>
      <c r="M161" s="259">
        <v>2.6675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2550.1</v>
      </c>
      <c r="D162" s="260">
        <v>2544.3333333333335</v>
      </c>
      <c r="E162" s="260">
        <v>2526.7666666666669</v>
      </c>
      <c r="F162" s="260">
        <v>2503.4333333333334</v>
      </c>
      <c r="G162" s="260">
        <v>2485.8666666666668</v>
      </c>
      <c r="H162" s="260">
        <v>2567.666666666667</v>
      </c>
      <c r="I162" s="260">
        <v>2585.2333333333336</v>
      </c>
      <c r="J162" s="260">
        <v>2608.5666666666671</v>
      </c>
      <c r="K162" s="259">
        <v>2561.9</v>
      </c>
      <c r="L162" s="259">
        <v>2521</v>
      </c>
      <c r="M162" s="259">
        <v>2.7941400000000001</v>
      </c>
      <c r="N162" s="1"/>
      <c r="O162" s="1"/>
    </row>
    <row r="163" spans="1:15" ht="12.75" customHeight="1">
      <c r="A163" s="227">
        <v>154</v>
      </c>
      <c r="B163" s="269" t="s">
        <v>789</v>
      </c>
      <c r="C163" s="259">
        <v>311.89999999999998</v>
      </c>
      <c r="D163" s="260">
        <v>312.01666666666665</v>
      </c>
      <c r="E163" s="260">
        <v>309.38333333333333</v>
      </c>
      <c r="F163" s="260">
        <v>306.86666666666667</v>
      </c>
      <c r="G163" s="260">
        <v>304.23333333333335</v>
      </c>
      <c r="H163" s="260">
        <v>314.5333333333333</v>
      </c>
      <c r="I163" s="260">
        <v>317.16666666666663</v>
      </c>
      <c r="J163" s="260">
        <v>319.68333333333328</v>
      </c>
      <c r="K163" s="259">
        <v>314.64999999999998</v>
      </c>
      <c r="L163" s="259">
        <v>309.5</v>
      </c>
      <c r="M163" s="259">
        <v>15.548719999999999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136.5</v>
      </c>
      <c r="D164" s="260">
        <v>133.83333333333334</v>
      </c>
      <c r="E164" s="260">
        <v>130.7166666666667</v>
      </c>
      <c r="F164" s="260">
        <v>124.93333333333337</v>
      </c>
      <c r="G164" s="260">
        <v>121.81666666666672</v>
      </c>
      <c r="H164" s="260">
        <v>139.61666666666667</v>
      </c>
      <c r="I164" s="260">
        <v>142.73333333333329</v>
      </c>
      <c r="J164" s="260">
        <v>148.51666666666665</v>
      </c>
      <c r="K164" s="259">
        <v>136.94999999999999</v>
      </c>
      <c r="L164" s="259">
        <v>128.05000000000001</v>
      </c>
      <c r="M164" s="259">
        <v>244.79971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220.6</v>
      </c>
      <c r="D165" s="260">
        <v>219.36666666666667</v>
      </c>
      <c r="E165" s="260">
        <v>217.83333333333334</v>
      </c>
      <c r="F165" s="260">
        <v>215.06666666666666</v>
      </c>
      <c r="G165" s="260">
        <v>213.53333333333333</v>
      </c>
      <c r="H165" s="260">
        <v>222.13333333333335</v>
      </c>
      <c r="I165" s="260">
        <v>223.66666666666666</v>
      </c>
      <c r="J165" s="260">
        <v>226.43333333333337</v>
      </c>
      <c r="K165" s="259">
        <v>220.9</v>
      </c>
      <c r="L165" s="259">
        <v>216.6</v>
      </c>
      <c r="M165" s="259">
        <v>82.422539999999998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460</v>
      </c>
      <c r="D166" s="260">
        <v>461.13333333333338</v>
      </c>
      <c r="E166" s="260">
        <v>454.26666666666677</v>
      </c>
      <c r="F166" s="260">
        <v>448.53333333333336</v>
      </c>
      <c r="G166" s="260">
        <v>441.66666666666674</v>
      </c>
      <c r="H166" s="260">
        <v>466.86666666666679</v>
      </c>
      <c r="I166" s="260">
        <v>473.73333333333346</v>
      </c>
      <c r="J166" s="260">
        <v>479.46666666666681</v>
      </c>
      <c r="K166" s="259">
        <v>468</v>
      </c>
      <c r="L166" s="259">
        <v>455.4</v>
      </c>
      <c r="M166" s="259">
        <v>4.0676500000000004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13957.05</v>
      </c>
      <c r="D167" s="260">
        <v>13955.683333333334</v>
      </c>
      <c r="E167" s="260">
        <v>13892.366666666669</v>
      </c>
      <c r="F167" s="260">
        <v>13827.683333333334</v>
      </c>
      <c r="G167" s="260">
        <v>13764.366666666669</v>
      </c>
      <c r="H167" s="260">
        <v>14020.366666666669</v>
      </c>
      <c r="I167" s="260">
        <v>14083.683333333334</v>
      </c>
      <c r="J167" s="260">
        <v>14148.366666666669</v>
      </c>
      <c r="K167" s="259">
        <v>14019</v>
      </c>
      <c r="L167" s="259">
        <v>13891</v>
      </c>
      <c r="M167" s="259">
        <v>0.13963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53.6</v>
      </c>
      <c r="D168" s="260">
        <v>53.5</v>
      </c>
      <c r="E168" s="260">
        <v>51.35</v>
      </c>
      <c r="F168" s="260">
        <v>49.1</v>
      </c>
      <c r="G168" s="260">
        <v>46.95</v>
      </c>
      <c r="H168" s="260">
        <v>55.75</v>
      </c>
      <c r="I168" s="260">
        <v>57.900000000000006</v>
      </c>
      <c r="J168" s="260">
        <v>60.15</v>
      </c>
      <c r="K168" s="259">
        <v>55.65</v>
      </c>
      <c r="L168" s="259">
        <v>51.25</v>
      </c>
      <c r="M168" s="259">
        <v>3746.8576400000002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109.05</v>
      </c>
      <c r="D169" s="260">
        <v>107.36666666666667</v>
      </c>
      <c r="E169" s="260">
        <v>104.78333333333335</v>
      </c>
      <c r="F169" s="260">
        <v>100.51666666666667</v>
      </c>
      <c r="G169" s="260">
        <v>97.933333333333337</v>
      </c>
      <c r="H169" s="260">
        <v>111.63333333333335</v>
      </c>
      <c r="I169" s="260">
        <v>114.21666666666667</v>
      </c>
      <c r="J169" s="260">
        <v>118.48333333333336</v>
      </c>
      <c r="K169" s="259">
        <v>109.95</v>
      </c>
      <c r="L169" s="259">
        <v>103.1</v>
      </c>
      <c r="M169" s="259">
        <v>298.77175999999997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2617.6</v>
      </c>
      <c r="D170" s="260">
        <v>2608.2000000000003</v>
      </c>
      <c r="E170" s="260">
        <v>2591.5000000000005</v>
      </c>
      <c r="F170" s="260">
        <v>2565.4</v>
      </c>
      <c r="G170" s="260">
        <v>2548.7000000000003</v>
      </c>
      <c r="H170" s="260">
        <v>2634.3000000000006</v>
      </c>
      <c r="I170" s="260">
        <v>2651.0000000000005</v>
      </c>
      <c r="J170" s="260">
        <v>2677.1000000000008</v>
      </c>
      <c r="K170" s="259">
        <v>2624.9</v>
      </c>
      <c r="L170" s="259">
        <v>2582.1</v>
      </c>
      <c r="M170" s="259">
        <v>33.919879999999999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806.85</v>
      </c>
      <c r="D171" s="260">
        <v>805.23333333333346</v>
      </c>
      <c r="E171" s="260">
        <v>801.01666666666688</v>
      </c>
      <c r="F171" s="260">
        <v>795.18333333333339</v>
      </c>
      <c r="G171" s="260">
        <v>790.96666666666681</v>
      </c>
      <c r="H171" s="260">
        <v>811.06666666666695</v>
      </c>
      <c r="I171" s="260">
        <v>815.28333333333342</v>
      </c>
      <c r="J171" s="260">
        <v>821.11666666666702</v>
      </c>
      <c r="K171" s="259">
        <v>809.45</v>
      </c>
      <c r="L171" s="259">
        <v>799.4</v>
      </c>
      <c r="M171" s="259">
        <v>11.717969999999999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1235.25</v>
      </c>
      <c r="D172" s="260">
        <v>1239.7666666666667</v>
      </c>
      <c r="E172" s="260">
        <v>1224.5833333333333</v>
      </c>
      <c r="F172" s="260">
        <v>1213.9166666666665</v>
      </c>
      <c r="G172" s="260">
        <v>1198.7333333333331</v>
      </c>
      <c r="H172" s="260">
        <v>1250.4333333333334</v>
      </c>
      <c r="I172" s="260">
        <v>1265.6166666666668</v>
      </c>
      <c r="J172" s="260">
        <v>1276.2833333333335</v>
      </c>
      <c r="K172" s="259">
        <v>1254.95</v>
      </c>
      <c r="L172" s="259">
        <v>1229.0999999999999</v>
      </c>
      <c r="M172" s="259">
        <v>14.29364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2278.6999999999998</v>
      </c>
      <c r="D173" s="260">
        <v>2270.7833333333333</v>
      </c>
      <c r="E173" s="260">
        <v>2250.2666666666664</v>
      </c>
      <c r="F173" s="260">
        <v>2221.833333333333</v>
      </c>
      <c r="G173" s="260">
        <v>2201.3166666666662</v>
      </c>
      <c r="H173" s="260">
        <v>2299.2166666666667</v>
      </c>
      <c r="I173" s="260">
        <v>2319.733333333334</v>
      </c>
      <c r="J173" s="260">
        <v>2348.166666666667</v>
      </c>
      <c r="K173" s="259">
        <v>2291.3000000000002</v>
      </c>
      <c r="L173" s="259">
        <v>2242.35</v>
      </c>
      <c r="M173" s="259">
        <v>3.2691499999999998</v>
      </c>
      <c r="N173" s="1"/>
      <c r="O173" s="1"/>
    </row>
    <row r="174" spans="1:15" ht="12.75" customHeight="1">
      <c r="A174" s="227">
        <v>165</v>
      </c>
      <c r="B174" s="269" t="s">
        <v>809</v>
      </c>
      <c r="C174" s="259">
        <v>73.400000000000006</v>
      </c>
      <c r="D174" s="260">
        <v>72.95</v>
      </c>
      <c r="E174" s="260">
        <v>72.100000000000009</v>
      </c>
      <c r="F174" s="260">
        <v>70.800000000000011</v>
      </c>
      <c r="G174" s="260">
        <v>69.950000000000017</v>
      </c>
      <c r="H174" s="260">
        <v>74.25</v>
      </c>
      <c r="I174" s="260">
        <v>75.099999999999994</v>
      </c>
      <c r="J174" s="260">
        <v>76.399999999999991</v>
      </c>
      <c r="K174" s="259">
        <v>73.8</v>
      </c>
      <c r="L174" s="259">
        <v>71.650000000000006</v>
      </c>
      <c r="M174" s="259">
        <v>65.790019999999998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23204.35</v>
      </c>
      <c r="D175" s="260">
        <v>23136.116666666669</v>
      </c>
      <c r="E175" s="260">
        <v>22968.233333333337</v>
      </c>
      <c r="F175" s="260">
        <v>22732.116666666669</v>
      </c>
      <c r="G175" s="260">
        <v>22564.233333333337</v>
      </c>
      <c r="H175" s="260">
        <v>23372.233333333337</v>
      </c>
      <c r="I175" s="260">
        <v>23540.116666666669</v>
      </c>
      <c r="J175" s="260">
        <v>23776.233333333337</v>
      </c>
      <c r="K175" s="259">
        <v>23304</v>
      </c>
      <c r="L175" s="259">
        <v>22900</v>
      </c>
      <c r="M175" s="259">
        <v>0.44114999999999999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1280.1500000000001</v>
      </c>
      <c r="D176" s="260">
        <v>1292.45</v>
      </c>
      <c r="E176" s="260">
        <v>1262.9000000000001</v>
      </c>
      <c r="F176" s="260">
        <v>1245.6500000000001</v>
      </c>
      <c r="G176" s="260">
        <v>1216.1000000000001</v>
      </c>
      <c r="H176" s="260">
        <v>1309.7</v>
      </c>
      <c r="I176" s="260">
        <v>1339.2499999999998</v>
      </c>
      <c r="J176" s="260">
        <v>1356.5</v>
      </c>
      <c r="K176" s="259">
        <v>1322</v>
      </c>
      <c r="L176" s="259">
        <v>1275.2</v>
      </c>
      <c r="M176" s="259">
        <v>8.6510499999999997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2778.55</v>
      </c>
      <c r="D177" s="260">
        <v>2790.7999999999997</v>
      </c>
      <c r="E177" s="260">
        <v>2737.7499999999995</v>
      </c>
      <c r="F177" s="260">
        <v>2696.95</v>
      </c>
      <c r="G177" s="260">
        <v>2643.8999999999996</v>
      </c>
      <c r="H177" s="260">
        <v>2831.5999999999995</v>
      </c>
      <c r="I177" s="260">
        <v>2884.6499999999996</v>
      </c>
      <c r="J177" s="260">
        <v>2925.4499999999994</v>
      </c>
      <c r="K177" s="259">
        <v>2843.85</v>
      </c>
      <c r="L177" s="259">
        <v>2750</v>
      </c>
      <c r="M177" s="259">
        <v>4.9278399999999998</v>
      </c>
      <c r="N177" s="1"/>
      <c r="O177" s="1"/>
    </row>
    <row r="178" spans="1:15" ht="12.75" customHeight="1">
      <c r="A178" s="227">
        <v>169</v>
      </c>
      <c r="B178" s="269" t="s">
        <v>804</v>
      </c>
      <c r="C178" s="259">
        <v>442.55</v>
      </c>
      <c r="D178" s="260">
        <v>442.48333333333329</v>
      </c>
      <c r="E178" s="260">
        <v>438.46666666666658</v>
      </c>
      <c r="F178" s="260">
        <v>434.38333333333327</v>
      </c>
      <c r="G178" s="260">
        <v>430.36666666666656</v>
      </c>
      <c r="H178" s="260">
        <v>446.56666666666661</v>
      </c>
      <c r="I178" s="260">
        <v>450.58333333333337</v>
      </c>
      <c r="J178" s="260">
        <v>454.66666666666663</v>
      </c>
      <c r="K178" s="259">
        <v>446.5</v>
      </c>
      <c r="L178" s="259">
        <v>438.4</v>
      </c>
      <c r="M178" s="259">
        <v>7.3008199999999999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607.4</v>
      </c>
      <c r="D179" s="260">
        <v>609.11666666666667</v>
      </c>
      <c r="E179" s="260">
        <v>604.5333333333333</v>
      </c>
      <c r="F179" s="260">
        <v>601.66666666666663</v>
      </c>
      <c r="G179" s="260">
        <v>597.08333333333326</v>
      </c>
      <c r="H179" s="260">
        <v>611.98333333333335</v>
      </c>
      <c r="I179" s="260">
        <v>616.56666666666661</v>
      </c>
      <c r="J179" s="260">
        <v>619.43333333333339</v>
      </c>
      <c r="K179" s="259">
        <v>613.70000000000005</v>
      </c>
      <c r="L179" s="259">
        <v>606.25</v>
      </c>
      <c r="M179" s="259">
        <v>99.945130000000006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83.35</v>
      </c>
      <c r="D180" s="260">
        <v>83.05</v>
      </c>
      <c r="E180" s="260">
        <v>82.35</v>
      </c>
      <c r="F180" s="260">
        <v>81.349999999999994</v>
      </c>
      <c r="G180" s="260">
        <v>80.649999999999991</v>
      </c>
      <c r="H180" s="260">
        <v>84.05</v>
      </c>
      <c r="I180" s="260">
        <v>84.750000000000014</v>
      </c>
      <c r="J180" s="260">
        <v>85.75</v>
      </c>
      <c r="K180" s="259">
        <v>83.75</v>
      </c>
      <c r="L180" s="259">
        <v>82.05</v>
      </c>
      <c r="M180" s="259">
        <v>107.34377000000001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1033.8499999999999</v>
      </c>
      <c r="D181" s="260">
        <v>1032.9166666666667</v>
      </c>
      <c r="E181" s="260">
        <v>1027.8833333333334</v>
      </c>
      <c r="F181" s="260">
        <v>1021.9166666666667</v>
      </c>
      <c r="G181" s="260">
        <v>1016.8833333333334</v>
      </c>
      <c r="H181" s="260">
        <v>1038.8833333333334</v>
      </c>
      <c r="I181" s="260">
        <v>1043.9166666666667</v>
      </c>
      <c r="J181" s="260">
        <v>1049.8833333333334</v>
      </c>
      <c r="K181" s="259">
        <v>1037.95</v>
      </c>
      <c r="L181" s="259">
        <v>1026.95</v>
      </c>
      <c r="M181" s="259">
        <v>19.485959999999999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486.05</v>
      </c>
      <c r="D182" s="260">
        <v>485.15000000000003</v>
      </c>
      <c r="E182" s="260">
        <v>482.70000000000005</v>
      </c>
      <c r="F182" s="260">
        <v>479.35</v>
      </c>
      <c r="G182" s="260">
        <v>476.90000000000003</v>
      </c>
      <c r="H182" s="260">
        <v>488.50000000000006</v>
      </c>
      <c r="I182" s="260">
        <v>490.95</v>
      </c>
      <c r="J182" s="260">
        <v>494.30000000000007</v>
      </c>
      <c r="K182" s="259">
        <v>487.6</v>
      </c>
      <c r="L182" s="259">
        <v>481.8</v>
      </c>
      <c r="M182" s="259">
        <v>6.6658400000000002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608.75</v>
      </c>
      <c r="D183" s="260">
        <v>610.16666666666663</v>
      </c>
      <c r="E183" s="260">
        <v>606.0333333333333</v>
      </c>
      <c r="F183" s="260">
        <v>603.31666666666672</v>
      </c>
      <c r="G183" s="260">
        <v>599.18333333333339</v>
      </c>
      <c r="H183" s="260">
        <v>612.88333333333321</v>
      </c>
      <c r="I183" s="260">
        <v>617.01666666666665</v>
      </c>
      <c r="J183" s="260">
        <v>619.73333333333312</v>
      </c>
      <c r="K183" s="259">
        <v>614.29999999999995</v>
      </c>
      <c r="L183" s="259">
        <v>607.45000000000005</v>
      </c>
      <c r="M183" s="259">
        <v>1.89378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1037.45</v>
      </c>
      <c r="D184" s="260">
        <v>1042.7</v>
      </c>
      <c r="E184" s="260">
        <v>1029.75</v>
      </c>
      <c r="F184" s="260">
        <v>1022.05</v>
      </c>
      <c r="G184" s="260">
        <v>1009.0999999999999</v>
      </c>
      <c r="H184" s="260">
        <v>1050.4000000000001</v>
      </c>
      <c r="I184" s="260">
        <v>1063.3500000000004</v>
      </c>
      <c r="J184" s="260">
        <v>1071.0500000000002</v>
      </c>
      <c r="K184" s="259">
        <v>1055.6500000000001</v>
      </c>
      <c r="L184" s="259">
        <v>1035</v>
      </c>
      <c r="M184" s="259">
        <v>14.61816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1032.0999999999999</v>
      </c>
      <c r="D185" s="260">
        <v>1032.3333333333333</v>
      </c>
      <c r="E185" s="260">
        <v>1024.3666666666666</v>
      </c>
      <c r="F185" s="260">
        <v>1016.6333333333332</v>
      </c>
      <c r="G185" s="260">
        <v>1008.6666666666665</v>
      </c>
      <c r="H185" s="260">
        <v>1040.0666666666666</v>
      </c>
      <c r="I185" s="260">
        <v>1048.0333333333333</v>
      </c>
      <c r="J185" s="260">
        <v>1055.7666666666667</v>
      </c>
      <c r="K185" s="259">
        <v>1040.3</v>
      </c>
      <c r="L185" s="259">
        <v>1024.5999999999999</v>
      </c>
      <c r="M185" s="259">
        <v>6.3673799999999998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1296.1500000000001</v>
      </c>
      <c r="D186" s="260">
        <v>1293.5500000000002</v>
      </c>
      <c r="E186" s="260">
        <v>1283.4000000000003</v>
      </c>
      <c r="F186" s="260">
        <v>1270.6500000000001</v>
      </c>
      <c r="G186" s="260">
        <v>1260.5000000000002</v>
      </c>
      <c r="H186" s="260">
        <v>1306.3000000000004</v>
      </c>
      <c r="I186" s="260">
        <v>1316.45</v>
      </c>
      <c r="J186" s="260">
        <v>1329.2000000000005</v>
      </c>
      <c r="K186" s="259">
        <v>1303.7</v>
      </c>
      <c r="L186" s="259">
        <v>1280.8</v>
      </c>
      <c r="M186" s="259">
        <v>2.6850700000000001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3389.65</v>
      </c>
      <c r="D187" s="260">
        <v>3380.3333333333335</v>
      </c>
      <c r="E187" s="260">
        <v>3357.3166666666671</v>
      </c>
      <c r="F187" s="260">
        <v>3324.9833333333336</v>
      </c>
      <c r="G187" s="260">
        <v>3301.9666666666672</v>
      </c>
      <c r="H187" s="260">
        <v>3412.666666666667</v>
      </c>
      <c r="I187" s="260">
        <v>3435.6833333333334</v>
      </c>
      <c r="J187" s="260">
        <v>3468.0166666666669</v>
      </c>
      <c r="K187" s="259">
        <v>3403.35</v>
      </c>
      <c r="L187" s="259">
        <v>3348</v>
      </c>
      <c r="M187" s="259">
        <v>15.889810000000001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789.15</v>
      </c>
      <c r="D188" s="260">
        <v>789.55000000000007</v>
      </c>
      <c r="E188" s="260">
        <v>779.60000000000014</v>
      </c>
      <c r="F188" s="260">
        <v>770.05000000000007</v>
      </c>
      <c r="G188" s="260">
        <v>760.10000000000014</v>
      </c>
      <c r="H188" s="260">
        <v>799.10000000000014</v>
      </c>
      <c r="I188" s="260">
        <v>809.05000000000018</v>
      </c>
      <c r="J188" s="260">
        <v>818.60000000000014</v>
      </c>
      <c r="K188" s="259">
        <v>799.5</v>
      </c>
      <c r="L188" s="259">
        <v>780</v>
      </c>
      <c r="M188" s="259">
        <v>23.856120000000001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6779.95</v>
      </c>
      <c r="D189" s="260">
        <v>6736.6500000000005</v>
      </c>
      <c r="E189" s="260">
        <v>6662.3000000000011</v>
      </c>
      <c r="F189" s="260">
        <v>6544.6500000000005</v>
      </c>
      <c r="G189" s="260">
        <v>6470.3000000000011</v>
      </c>
      <c r="H189" s="260">
        <v>6854.3000000000011</v>
      </c>
      <c r="I189" s="260">
        <v>6928.6500000000015</v>
      </c>
      <c r="J189" s="260">
        <v>7046.3000000000011</v>
      </c>
      <c r="K189" s="259">
        <v>6811</v>
      </c>
      <c r="L189" s="259">
        <v>6619</v>
      </c>
      <c r="M189" s="259">
        <v>3.71997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433.2</v>
      </c>
      <c r="D190" s="260">
        <v>430.7833333333333</v>
      </c>
      <c r="E190" s="260">
        <v>426.41666666666663</v>
      </c>
      <c r="F190" s="260">
        <v>419.63333333333333</v>
      </c>
      <c r="G190" s="260">
        <v>415.26666666666665</v>
      </c>
      <c r="H190" s="260">
        <v>437.56666666666661</v>
      </c>
      <c r="I190" s="260">
        <v>441.93333333333328</v>
      </c>
      <c r="J190" s="260">
        <v>448.71666666666658</v>
      </c>
      <c r="K190" s="259">
        <v>435.15</v>
      </c>
      <c r="L190" s="259">
        <v>424</v>
      </c>
      <c r="M190" s="259">
        <v>187.64072999999999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224.1</v>
      </c>
      <c r="D191" s="260">
        <v>223.1</v>
      </c>
      <c r="E191" s="260">
        <v>221.35</v>
      </c>
      <c r="F191" s="260">
        <v>218.6</v>
      </c>
      <c r="G191" s="260">
        <v>216.85</v>
      </c>
      <c r="H191" s="260">
        <v>225.85</v>
      </c>
      <c r="I191" s="260">
        <v>227.6</v>
      </c>
      <c r="J191" s="260">
        <v>230.35</v>
      </c>
      <c r="K191" s="259">
        <v>224.85</v>
      </c>
      <c r="L191" s="259">
        <v>220.35</v>
      </c>
      <c r="M191" s="259">
        <v>80.627660000000006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106.2</v>
      </c>
      <c r="D192" s="260">
        <v>105.93333333333332</v>
      </c>
      <c r="E192" s="260">
        <v>105.36666666666665</v>
      </c>
      <c r="F192" s="260">
        <v>104.53333333333332</v>
      </c>
      <c r="G192" s="260">
        <v>103.96666666666664</v>
      </c>
      <c r="H192" s="260">
        <v>106.76666666666665</v>
      </c>
      <c r="I192" s="260">
        <v>107.33333333333334</v>
      </c>
      <c r="J192" s="260">
        <v>108.16666666666666</v>
      </c>
      <c r="K192" s="259">
        <v>106.5</v>
      </c>
      <c r="L192" s="259">
        <v>105.1</v>
      </c>
      <c r="M192" s="259">
        <v>273.61784999999998</v>
      </c>
      <c r="N192" s="1"/>
      <c r="O192" s="1"/>
    </row>
    <row r="193" spans="1:15" ht="12.75" customHeight="1">
      <c r="A193" s="227">
        <v>184</v>
      </c>
      <c r="B193" s="269" t="s">
        <v>792</v>
      </c>
      <c r="C193" s="259">
        <v>100.3</v>
      </c>
      <c r="D193" s="260">
        <v>100.19999999999999</v>
      </c>
      <c r="E193" s="260">
        <v>98.299999999999983</v>
      </c>
      <c r="F193" s="260">
        <v>96.3</v>
      </c>
      <c r="G193" s="260">
        <v>94.399999999999991</v>
      </c>
      <c r="H193" s="260">
        <v>102.19999999999997</v>
      </c>
      <c r="I193" s="260">
        <v>104.09999999999998</v>
      </c>
      <c r="J193" s="260">
        <v>106.09999999999997</v>
      </c>
      <c r="K193" s="259">
        <v>102.1</v>
      </c>
      <c r="L193" s="259">
        <v>98.2</v>
      </c>
      <c r="M193" s="259">
        <v>10.34071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1080.1500000000001</v>
      </c>
      <c r="D194" s="260">
        <v>1074.3500000000001</v>
      </c>
      <c r="E194" s="260">
        <v>1065.8000000000002</v>
      </c>
      <c r="F194" s="260">
        <v>1051.45</v>
      </c>
      <c r="G194" s="260">
        <v>1042.9000000000001</v>
      </c>
      <c r="H194" s="260">
        <v>1088.7000000000003</v>
      </c>
      <c r="I194" s="260">
        <v>1097.25</v>
      </c>
      <c r="J194" s="260">
        <v>1111.6000000000004</v>
      </c>
      <c r="K194" s="259">
        <v>1082.9000000000001</v>
      </c>
      <c r="L194" s="259">
        <v>1060</v>
      </c>
      <c r="M194" s="259">
        <v>19.432459999999999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656.75</v>
      </c>
      <c r="D195" s="260">
        <v>658.56666666666661</v>
      </c>
      <c r="E195" s="260">
        <v>652.58333333333326</v>
      </c>
      <c r="F195" s="260">
        <v>648.41666666666663</v>
      </c>
      <c r="G195" s="260">
        <v>642.43333333333328</v>
      </c>
      <c r="H195" s="260">
        <v>662.73333333333323</v>
      </c>
      <c r="I195" s="260">
        <v>668.71666666666658</v>
      </c>
      <c r="J195" s="260">
        <v>672.88333333333321</v>
      </c>
      <c r="K195" s="259">
        <v>664.55</v>
      </c>
      <c r="L195" s="259">
        <v>654.4</v>
      </c>
      <c r="M195" s="259">
        <v>6.7841399999999998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2595.4</v>
      </c>
      <c r="D196" s="260">
        <v>2600.4666666666667</v>
      </c>
      <c r="E196" s="260">
        <v>2580.9333333333334</v>
      </c>
      <c r="F196" s="260">
        <v>2566.4666666666667</v>
      </c>
      <c r="G196" s="260">
        <v>2546.9333333333334</v>
      </c>
      <c r="H196" s="260">
        <v>2614.9333333333334</v>
      </c>
      <c r="I196" s="260">
        <v>2634.4666666666672</v>
      </c>
      <c r="J196" s="260">
        <v>2648.9333333333334</v>
      </c>
      <c r="K196" s="259">
        <v>2620</v>
      </c>
      <c r="L196" s="259">
        <v>2586</v>
      </c>
      <c r="M196" s="259">
        <v>6.33047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1629.55</v>
      </c>
      <c r="D197" s="260">
        <v>1624.5166666666664</v>
      </c>
      <c r="E197" s="260">
        <v>1611.1333333333328</v>
      </c>
      <c r="F197" s="260">
        <v>1592.7166666666662</v>
      </c>
      <c r="G197" s="260">
        <v>1579.3333333333326</v>
      </c>
      <c r="H197" s="260">
        <v>1642.9333333333329</v>
      </c>
      <c r="I197" s="260">
        <v>1656.3166666666666</v>
      </c>
      <c r="J197" s="260">
        <v>1674.7333333333331</v>
      </c>
      <c r="K197" s="259">
        <v>1637.9</v>
      </c>
      <c r="L197" s="259">
        <v>1606.1</v>
      </c>
      <c r="M197" s="259">
        <v>1.1647400000000001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546.5</v>
      </c>
      <c r="D198" s="260">
        <v>544.73333333333335</v>
      </c>
      <c r="E198" s="260">
        <v>539.76666666666665</v>
      </c>
      <c r="F198" s="260">
        <v>533.0333333333333</v>
      </c>
      <c r="G198" s="260">
        <v>528.06666666666661</v>
      </c>
      <c r="H198" s="260">
        <v>551.4666666666667</v>
      </c>
      <c r="I198" s="260">
        <v>556.43333333333339</v>
      </c>
      <c r="J198" s="260">
        <v>563.16666666666674</v>
      </c>
      <c r="K198" s="259">
        <v>549.70000000000005</v>
      </c>
      <c r="L198" s="259">
        <v>538</v>
      </c>
      <c r="M198" s="259">
        <v>5.5498799999999999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1432.4</v>
      </c>
      <c r="D199" s="260">
        <v>1434.8666666666668</v>
      </c>
      <c r="E199" s="260">
        <v>1421.7333333333336</v>
      </c>
      <c r="F199" s="260">
        <v>1411.0666666666668</v>
      </c>
      <c r="G199" s="260">
        <v>1397.9333333333336</v>
      </c>
      <c r="H199" s="260">
        <v>1445.5333333333335</v>
      </c>
      <c r="I199" s="260">
        <v>1458.6666666666667</v>
      </c>
      <c r="J199" s="260">
        <v>1469.3333333333335</v>
      </c>
      <c r="K199" s="259">
        <v>1448</v>
      </c>
      <c r="L199" s="259">
        <v>1424.2</v>
      </c>
      <c r="M199" s="259">
        <v>5.4151300000000004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34.9</v>
      </c>
      <c r="D200" s="260">
        <v>34.783333333333339</v>
      </c>
      <c r="E200" s="260">
        <v>34.316666666666677</v>
      </c>
      <c r="F200" s="260">
        <v>33.733333333333341</v>
      </c>
      <c r="G200" s="260">
        <v>33.26666666666668</v>
      </c>
      <c r="H200" s="260">
        <v>35.366666666666674</v>
      </c>
      <c r="I200" s="260">
        <v>35.833333333333329</v>
      </c>
      <c r="J200" s="260">
        <v>36.416666666666671</v>
      </c>
      <c r="K200" s="259">
        <v>35.25</v>
      </c>
      <c r="L200" s="259">
        <v>34.200000000000003</v>
      </c>
      <c r="M200" s="259">
        <v>52.144159999999999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2588.3000000000002</v>
      </c>
      <c r="D201" s="260">
        <v>2624.4833333333336</v>
      </c>
      <c r="E201" s="260">
        <v>2523.9666666666672</v>
      </c>
      <c r="F201" s="260">
        <v>2459.6333333333337</v>
      </c>
      <c r="G201" s="260">
        <v>2359.1166666666672</v>
      </c>
      <c r="H201" s="260">
        <v>2688.8166666666671</v>
      </c>
      <c r="I201" s="260">
        <v>2789.3333333333335</v>
      </c>
      <c r="J201" s="260">
        <v>2853.666666666667</v>
      </c>
      <c r="K201" s="259">
        <v>2725</v>
      </c>
      <c r="L201" s="259">
        <v>2560.15</v>
      </c>
      <c r="M201" s="259">
        <v>6.8550700000000004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777.15</v>
      </c>
      <c r="D202" s="260">
        <v>776.23333333333323</v>
      </c>
      <c r="E202" s="260">
        <v>771.51666666666642</v>
      </c>
      <c r="F202" s="260">
        <v>765.88333333333321</v>
      </c>
      <c r="G202" s="260">
        <v>761.1666666666664</v>
      </c>
      <c r="H202" s="260">
        <v>781.86666666666645</v>
      </c>
      <c r="I202" s="260">
        <v>786.58333333333337</v>
      </c>
      <c r="J202" s="260">
        <v>792.21666666666647</v>
      </c>
      <c r="K202" s="259">
        <v>780.95</v>
      </c>
      <c r="L202" s="259">
        <v>770.6</v>
      </c>
      <c r="M202" s="259">
        <v>8.6712399999999992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6874</v>
      </c>
      <c r="D203" s="260">
        <v>6889</v>
      </c>
      <c r="E203" s="260">
        <v>6835</v>
      </c>
      <c r="F203" s="260">
        <v>6796</v>
      </c>
      <c r="G203" s="260">
        <v>6742</v>
      </c>
      <c r="H203" s="260">
        <v>6928</v>
      </c>
      <c r="I203" s="260">
        <v>6982</v>
      </c>
      <c r="J203" s="260">
        <v>7021</v>
      </c>
      <c r="K203" s="259">
        <v>6943</v>
      </c>
      <c r="L203" s="259">
        <v>6850</v>
      </c>
      <c r="M203" s="259">
        <v>3.7789299999999999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76.5</v>
      </c>
      <c r="D204" s="260">
        <v>77.783333333333346</v>
      </c>
      <c r="E204" s="260">
        <v>74.916666666666686</v>
      </c>
      <c r="F204" s="260">
        <v>73.333333333333343</v>
      </c>
      <c r="G204" s="260">
        <v>70.466666666666683</v>
      </c>
      <c r="H204" s="260">
        <v>79.366666666666688</v>
      </c>
      <c r="I204" s="260">
        <v>82.233333333333334</v>
      </c>
      <c r="J204" s="260">
        <v>83.816666666666691</v>
      </c>
      <c r="K204" s="259">
        <v>80.650000000000006</v>
      </c>
      <c r="L204" s="259">
        <v>76.2</v>
      </c>
      <c r="M204" s="259">
        <v>315.13909999999998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1656.1</v>
      </c>
      <c r="D205" s="260">
        <v>1660.5333333333335</v>
      </c>
      <c r="E205" s="260">
        <v>1647.116666666667</v>
      </c>
      <c r="F205" s="260">
        <v>1638.1333333333334</v>
      </c>
      <c r="G205" s="260">
        <v>1624.7166666666669</v>
      </c>
      <c r="H205" s="260">
        <v>1669.5166666666671</v>
      </c>
      <c r="I205" s="260">
        <v>1682.9333333333336</v>
      </c>
      <c r="J205" s="260">
        <v>1691.9166666666672</v>
      </c>
      <c r="K205" s="259">
        <v>1673.95</v>
      </c>
      <c r="L205" s="259">
        <v>1651.55</v>
      </c>
      <c r="M205" s="259">
        <v>1.0803799999999999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889.35</v>
      </c>
      <c r="D206" s="260">
        <v>888.4666666666667</v>
      </c>
      <c r="E206" s="260">
        <v>877.03333333333342</v>
      </c>
      <c r="F206" s="260">
        <v>864.7166666666667</v>
      </c>
      <c r="G206" s="260">
        <v>853.28333333333342</v>
      </c>
      <c r="H206" s="260">
        <v>900.78333333333342</v>
      </c>
      <c r="I206" s="260">
        <v>912.21666666666681</v>
      </c>
      <c r="J206" s="260">
        <v>924.53333333333342</v>
      </c>
      <c r="K206" s="259">
        <v>899.9</v>
      </c>
      <c r="L206" s="259">
        <v>876.15</v>
      </c>
      <c r="M206" s="259">
        <v>12.61861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1151.95</v>
      </c>
      <c r="D207" s="260">
        <v>1160.5666666666666</v>
      </c>
      <c r="E207" s="260">
        <v>1136.1333333333332</v>
      </c>
      <c r="F207" s="260">
        <v>1120.3166666666666</v>
      </c>
      <c r="G207" s="260">
        <v>1095.8833333333332</v>
      </c>
      <c r="H207" s="260">
        <v>1176.3833333333332</v>
      </c>
      <c r="I207" s="260">
        <v>1200.8166666666666</v>
      </c>
      <c r="J207" s="260">
        <v>1216.6333333333332</v>
      </c>
      <c r="K207" s="259">
        <v>1185</v>
      </c>
      <c r="L207" s="259">
        <v>1144.75</v>
      </c>
      <c r="M207" s="259">
        <v>11.12867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316.55</v>
      </c>
      <c r="D208" s="260">
        <v>314.50000000000006</v>
      </c>
      <c r="E208" s="260">
        <v>311.65000000000009</v>
      </c>
      <c r="F208" s="260">
        <v>306.75000000000006</v>
      </c>
      <c r="G208" s="260">
        <v>303.90000000000009</v>
      </c>
      <c r="H208" s="260">
        <v>319.40000000000009</v>
      </c>
      <c r="I208" s="260">
        <v>322.25000000000011</v>
      </c>
      <c r="J208" s="260">
        <v>327.15000000000009</v>
      </c>
      <c r="K208" s="259">
        <v>317.35000000000002</v>
      </c>
      <c r="L208" s="259">
        <v>309.60000000000002</v>
      </c>
      <c r="M208" s="259">
        <v>115.46335000000001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8.0500000000000007</v>
      </c>
      <c r="D209" s="260">
        <v>8.0333333333333332</v>
      </c>
      <c r="E209" s="260">
        <v>7.9666666666666668</v>
      </c>
      <c r="F209" s="260">
        <v>7.8833333333333337</v>
      </c>
      <c r="G209" s="260">
        <v>7.8166666666666673</v>
      </c>
      <c r="H209" s="260">
        <v>8.1166666666666671</v>
      </c>
      <c r="I209" s="260">
        <v>8.1833333333333336</v>
      </c>
      <c r="J209" s="260">
        <v>8.2666666666666657</v>
      </c>
      <c r="K209" s="259">
        <v>8.1</v>
      </c>
      <c r="L209" s="259">
        <v>7.95</v>
      </c>
      <c r="M209" s="259">
        <v>767.71472000000006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829.4</v>
      </c>
      <c r="D210" s="260">
        <v>825.83333333333337</v>
      </c>
      <c r="E210" s="260">
        <v>820.66666666666674</v>
      </c>
      <c r="F210" s="260">
        <v>811.93333333333339</v>
      </c>
      <c r="G210" s="260">
        <v>806.76666666666677</v>
      </c>
      <c r="H210" s="260">
        <v>834.56666666666672</v>
      </c>
      <c r="I210" s="260">
        <v>839.73333333333346</v>
      </c>
      <c r="J210" s="260">
        <v>848.4666666666667</v>
      </c>
      <c r="K210" s="259">
        <v>831</v>
      </c>
      <c r="L210" s="259">
        <v>817.1</v>
      </c>
      <c r="M210" s="259">
        <v>19.760899999999999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1511.45</v>
      </c>
      <c r="D211" s="260">
        <v>1506.4833333333336</v>
      </c>
      <c r="E211" s="260">
        <v>1491.8166666666671</v>
      </c>
      <c r="F211" s="260">
        <v>1472.1833333333334</v>
      </c>
      <c r="G211" s="260">
        <v>1457.5166666666669</v>
      </c>
      <c r="H211" s="260">
        <v>1526.1166666666672</v>
      </c>
      <c r="I211" s="260">
        <v>1540.7833333333338</v>
      </c>
      <c r="J211" s="260">
        <v>1560.4166666666674</v>
      </c>
      <c r="K211" s="259">
        <v>1521.15</v>
      </c>
      <c r="L211" s="259">
        <v>1486.85</v>
      </c>
      <c r="M211" s="259">
        <v>3.2147100000000002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402.8</v>
      </c>
      <c r="D212" s="260">
        <v>401.0333333333333</v>
      </c>
      <c r="E212" s="260">
        <v>397.66666666666663</v>
      </c>
      <c r="F212" s="260">
        <v>392.5333333333333</v>
      </c>
      <c r="G212" s="260">
        <v>389.16666666666663</v>
      </c>
      <c r="H212" s="260">
        <v>406.16666666666663</v>
      </c>
      <c r="I212" s="260">
        <v>409.5333333333333</v>
      </c>
      <c r="J212" s="260">
        <v>414.66666666666663</v>
      </c>
      <c r="K212" s="259">
        <v>404.4</v>
      </c>
      <c r="L212" s="259">
        <v>395.9</v>
      </c>
      <c r="M212" s="259">
        <v>68.242750000000001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16.95</v>
      </c>
      <c r="D213" s="260">
        <v>16.966666666666665</v>
      </c>
      <c r="E213" s="260">
        <v>16.733333333333331</v>
      </c>
      <c r="F213" s="260">
        <v>16.516666666666666</v>
      </c>
      <c r="G213" s="260">
        <v>16.283333333333331</v>
      </c>
      <c r="H213" s="260">
        <v>17.18333333333333</v>
      </c>
      <c r="I213" s="260">
        <v>17.416666666666664</v>
      </c>
      <c r="J213" s="260">
        <v>17.633333333333329</v>
      </c>
      <c r="K213" s="259">
        <v>17.2</v>
      </c>
      <c r="L213" s="259">
        <v>16.75</v>
      </c>
      <c r="M213" s="259">
        <v>1030.2135000000001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259.39999999999998</v>
      </c>
      <c r="D214" s="260">
        <v>257.7</v>
      </c>
      <c r="E214" s="260">
        <v>254.39999999999998</v>
      </c>
      <c r="F214" s="260">
        <v>249.39999999999998</v>
      </c>
      <c r="G214" s="260">
        <v>246.09999999999997</v>
      </c>
      <c r="H214" s="260">
        <v>262.7</v>
      </c>
      <c r="I214" s="260">
        <v>266.00000000000006</v>
      </c>
      <c r="J214" s="260">
        <v>271</v>
      </c>
      <c r="K214" s="259">
        <v>261</v>
      </c>
      <c r="L214" s="259">
        <v>252.7</v>
      </c>
      <c r="M214" s="259">
        <v>62.147199999999998</v>
      </c>
      <c r="N214" s="1"/>
      <c r="O214" s="1"/>
    </row>
    <row r="215" spans="1:15" ht="12.75" customHeight="1">
      <c r="A215" s="227">
        <v>206</v>
      </c>
      <c r="B215" s="269" t="s">
        <v>814</v>
      </c>
      <c r="C215" s="259">
        <v>64</v>
      </c>
      <c r="D215" s="260">
        <v>63.983333333333327</v>
      </c>
      <c r="E215" s="260">
        <v>63.066666666666649</v>
      </c>
      <c r="F215" s="260">
        <v>62.133333333333319</v>
      </c>
      <c r="G215" s="260">
        <v>61.21666666666664</v>
      </c>
      <c r="H215" s="260">
        <v>64.916666666666657</v>
      </c>
      <c r="I215" s="260">
        <v>65.833333333333329</v>
      </c>
      <c r="J215" s="260">
        <v>66.766666666666666</v>
      </c>
      <c r="K215" s="259">
        <v>64.900000000000006</v>
      </c>
      <c r="L215" s="259">
        <v>63.05</v>
      </c>
      <c r="M215" s="259">
        <v>742.37526000000003</v>
      </c>
      <c r="N215" s="1"/>
      <c r="O215" s="1"/>
    </row>
    <row r="216" spans="1:15" ht="12.75" customHeight="1">
      <c r="A216" s="227">
        <v>207</v>
      </c>
      <c r="B216" s="269" t="s">
        <v>805</v>
      </c>
      <c r="C216" s="259">
        <v>402.1</v>
      </c>
      <c r="D216" s="260">
        <v>399.5</v>
      </c>
      <c r="E216" s="260">
        <v>395</v>
      </c>
      <c r="F216" s="260">
        <v>387.9</v>
      </c>
      <c r="G216" s="260">
        <v>383.4</v>
      </c>
      <c r="H216" s="260">
        <v>406.6</v>
      </c>
      <c r="I216" s="260">
        <v>411.1</v>
      </c>
      <c r="J216" s="260">
        <v>418.20000000000005</v>
      </c>
      <c r="K216" s="259">
        <v>404</v>
      </c>
      <c r="L216" s="259">
        <v>392.4</v>
      </c>
      <c r="M216" s="259">
        <v>15.77153</v>
      </c>
      <c r="N216" s="1"/>
      <c r="O216" s="1"/>
    </row>
    <row r="217" spans="1:15" ht="12.75" customHeight="1">
      <c r="A217" s="318"/>
      <c r="B217" s="319"/>
      <c r="C217" s="320"/>
      <c r="D217" s="320"/>
      <c r="E217" s="320"/>
      <c r="F217" s="320"/>
      <c r="G217" s="320"/>
      <c r="H217" s="320"/>
      <c r="I217" s="320"/>
      <c r="J217" s="320"/>
      <c r="K217" s="320"/>
      <c r="L217" s="320"/>
      <c r="M217" s="320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7"/>
      <c r="B1" s="408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44893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0" t="s">
        <v>16</v>
      </c>
      <c r="B9" s="402" t="s">
        <v>18</v>
      </c>
      <c r="C9" s="406" t="s">
        <v>20</v>
      </c>
      <c r="D9" s="406" t="s">
        <v>21</v>
      </c>
      <c r="E9" s="397" t="s">
        <v>22</v>
      </c>
      <c r="F9" s="398"/>
      <c r="G9" s="399"/>
      <c r="H9" s="397" t="s">
        <v>23</v>
      </c>
      <c r="I9" s="398"/>
      <c r="J9" s="399"/>
      <c r="K9" s="23"/>
      <c r="L9" s="24"/>
      <c r="M9" s="50"/>
      <c r="N9" s="1"/>
      <c r="O9" s="1"/>
    </row>
    <row r="10" spans="1:15" ht="42.75" customHeight="1">
      <c r="A10" s="404"/>
      <c r="B10" s="405"/>
      <c r="C10" s="405"/>
      <c r="D10" s="40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22900.799999999999</v>
      </c>
      <c r="D11" s="260">
        <v>22979.583333333332</v>
      </c>
      <c r="E11" s="260">
        <v>22771.216666666664</v>
      </c>
      <c r="F11" s="260">
        <v>22641.633333333331</v>
      </c>
      <c r="G11" s="260">
        <v>22433.266666666663</v>
      </c>
      <c r="H11" s="260">
        <v>23109.166666666664</v>
      </c>
      <c r="I11" s="260">
        <v>23317.533333333333</v>
      </c>
      <c r="J11" s="260">
        <v>23447.116666666665</v>
      </c>
      <c r="K11" s="259">
        <v>23187.95</v>
      </c>
      <c r="L11" s="259">
        <v>22850</v>
      </c>
      <c r="M11" s="259">
        <v>7.3289999999999994E-2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3090.85</v>
      </c>
      <c r="D12" s="260">
        <v>3109.9500000000003</v>
      </c>
      <c r="E12" s="260">
        <v>3060.9000000000005</v>
      </c>
      <c r="F12" s="260">
        <v>3030.9500000000003</v>
      </c>
      <c r="G12" s="260">
        <v>2981.9000000000005</v>
      </c>
      <c r="H12" s="260">
        <v>3139.9000000000005</v>
      </c>
      <c r="I12" s="260">
        <v>3188.9500000000007</v>
      </c>
      <c r="J12" s="260">
        <v>3218.9000000000005</v>
      </c>
      <c r="K12" s="259">
        <v>3159</v>
      </c>
      <c r="L12" s="259">
        <v>3080</v>
      </c>
      <c r="M12" s="259">
        <v>3.40177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2507.25</v>
      </c>
      <c r="D13" s="260">
        <v>2492.6333333333332</v>
      </c>
      <c r="E13" s="260">
        <v>2470.2666666666664</v>
      </c>
      <c r="F13" s="260">
        <v>2433.2833333333333</v>
      </c>
      <c r="G13" s="260">
        <v>2410.9166666666665</v>
      </c>
      <c r="H13" s="260">
        <v>2529.6166666666663</v>
      </c>
      <c r="I13" s="260">
        <v>2551.9833333333331</v>
      </c>
      <c r="J13" s="260">
        <v>2588.9666666666662</v>
      </c>
      <c r="K13" s="259">
        <v>2515</v>
      </c>
      <c r="L13" s="259">
        <v>2455.65</v>
      </c>
      <c r="M13" s="259">
        <v>4.5073699999999999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2639.9</v>
      </c>
      <c r="D14" s="260">
        <v>2654.5499999999997</v>
      </c>
      <c r="E14" s="260">
        <v>2612.3499999999995</v>
      </c>
      <c r="F14" s="260">
        <v>2584.7999999999997</v>
      </c>
      <c r="G14" s="260">
        <v>2542.5999999999995</v>
      </c>
      <c r="H14" s="260">
        <v>2682.0999999999995</v>
      </c>
      <c r="I14" s="260">
        <v>2724.2999999999993</v>
      </c>
      <c r="J14" s="260">
        <v>2751.8499999999995</v>
      </c>
      <c r="K14" s="259">
        <v>2696.75</v>
      </c>
      <c r="L14" s="259">
        <v>2627</v>
      </c>
      <c r="M14" s="259">
        <v>0.38478000000000001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1081.8499999999999</v>
      </c>
      <c r="D15" s="260">
        <v>1081.95</v>
      </c>
      <c r="E15" s="260">
        <v>1063.9000000000001</v>
      </c>
      <c r="F15" s="260">
        <v>1045.95</v>
      </c>
      <c r="G15" s="260">
        <v>1027.9000000000001</v>
      </c>
      <c r="H15" s="260">
        <v>1099.9000000000001</v>
      </c>
      <c r="I15" s="260">
        <v>1117.9499999999998</v>
      </c>
      <c r="J15" s="260">
        <v>1135.9000000000001</v>
      </c>
      <c r="K15" s="259">
        <v>1100</v>
      </c>
      <c r="L15" s="259">
        <v>1064</v>
      </c>
      <c r="M15" s="259">
        <v>4.1636600000000001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637.75</v>
      </c>
      <c r="D16" s="260">
        <v>635.41666666666663</v>
      </c>
      <c r="E16" s="260">
        <v>630.83333333333326</v>
      </c>
      <c r="F16" s="260">
        <v>623.91666666666663</v>
      </c>
      <c r="G16" s="260">
        <v>619.33333333333326</v>
      </c>
      <c r="H16" s="260">
        <v>642.33333333333326</v>
      </c>
      <c r="I16" s="260">
        <v>646.91666666666652</v>
      </c>
      <c r="J16" s="260">
        <v>653.83333333333326</v>
      </c>
      <c r="K16" s="259">
        <v>640</v>
      </c>
      <c r="L16" s="259">
        <v>628.5</v>
      </c>
      <c r="M16" s="259">
        <v>10.83395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450.45</v>
      </c>
      <c r="D17" s="260">
        <v>447.84999999999997</v>
      </c>
      <c r="E17" s="260">
        <v>443.09999999999991</v>
      </c>
      <c r="F17" s="260">
        <v>435.74999999999994</v>
      </c>
      <c r="G17" s="260">
        <v>430.99999999999989</v>
      </c>
      <c r="H17" s="260">
        <v>455.19999999999993</v>
      </c>
      <c r="I17" s="260">
        <v>459.95000000000005</v>
      </c>
      <c r="J17" s="260">
        <v>467.29999999999995</v>
      </c>
      <c r="K17" s="259">
        <v>452.6</v>
      </c>
      <c r="L17" s="259">
        <v>440.5</v>
      </c>
      <c r="M17" s="259">
        <v>0.76015999999999995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1905.9</v>
      </c>
      <c r="D18" s="260">
        <v>1914.95</v>
      </c>
      <c r="E18" s="260">
        <v>1884.9</v>
      </c>
      <c r="F18" s="260">
        <v>1863.9</v>
      </c>
      <c r="G18" s="260">
        <v>1833.8500000000001</v>
      </c>
      <c r="H18" s="260">
        <v>1935.95</v>
      </c>
      <c r="I18" s="260">
        <v>1965.9999999999998</v>
      </c>
      <c r="J18" s="260">
        <v>1987</v>
      </c>
      <c r="K18" s="259">
        <v>1945</v>
      </c>
      <c r="L18" s="259">
        <v>1893.95</v>
      </c>
      <c r="M18" s="259">
        <v>0.55806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20267.5</v>
      </c>
      <c r="D19" s="260">
        <v>20176.816666666666</v>
      </c>
      <c r="E19" s="260">
        <v>20028.633333333331</v>
      </c>
      <c r="F19" s="260">
        <v>19789.766666666666</v>
      </c>
      <c r="G19" s="260">
        <v>19641.583333333332</v>
      </c>
      <c r="H19" s="260">
        <v>20415.683333333331</v>
      </c>
      <c r="I19" s="260">
        <v>20563.866666666665</v>
      </c>
      <c r="J19" s="260">
        <v>20802.73333333333</v>
      </c>
      <c r="K19" s="259">
        <v>20325</v>
      </c>
      <c r="L19" s="259">
        <v>19937.95</v>
      </c>
      <c r="M19" s="259">
        <v>0.11978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3901.1</v>
      </c>
      <c r="D20" s="260">
        <v>3898.7666666666664</v>
      </c>
      <c r="E20" s="260">
        <v>3847.6333333333328</v>
      </c>
      <c r="F20" s="260">
        <v>3794.1666666666665</v>
      </c>
      <c r="G20" s="260">
        <v>3743.0333333333328</v>
      </c>
      <c r="H20" s="260">
        <v>3952.2333333333327</v>
      </c>
      <c r="I20" s="260">
        <v>4003.3666666666659</v>
      </c>
      <c r="J20" s="260">
        <v>4056.8333333333326</v>
      </c>
      <c r="K20" s="259">
        <v>3949.9</v>
      </c>
      <c r="L20" s="259">
        <v>3845.3</v>
      </c>
      <c r="M20" s="259">
        <v>25.063459999999999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2023.95</v>
      </c>
      <c r="D21" s="260">
        <v>2021.7</v>
      </c>
      <c r="E21" s="260">
        <v>1993.8000000000002</v>
      </c>
      <c r="F21" s="260">
        <v>1963.65</v>
      </c>
      <c r="G21" s="260">
        <v>1935.7500000000002</v>
      </c>
      <c r="H21" s="260">
        <v>2051.8500000000004</v>
      </c>
      <c r="I21" s="260">
        <v>2079.75</v>
      </c>
      <c r="J21" s="260">
        <v>2109.9</v>
      </c>
      <c r="K21" s="259">
        <v>2049.6</v>
      </c>
      <c r="L21" s="259">
        <v>1991.55</v>
      </c>
      <c r="M21" s="259">
        <v>6.5572600000000003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879.6</v>
      </c>
      <c r="D22" s="260">
        <v>877.56666666666661</v>
      </c>
      <c r="E22" s="260">
        <v>874.13333333333321</v>
      </c>
      <c r="F22" s="260">
        <v>868.66666666666663</v>
      </c>
      <c r="G22" s="260">
        <v>865.23333333333323</v>
      </c>
      <c r="H22" s="260">
        <v>883.03333333333319</v>
      </c>
      <c r="I22" s="260">
        <v>886.46666666666658</v>
      </c>
      <c r="J22" s="260">
        <v>891.93333333333317</v>
      </c>
      <c r="K22" s="259">
        <v>881</v>
      </c>
      <c r="L22" s="259">
        <v>872.1</v>
      </c>
      <c r="M22" s="259">
        <v>50.790990000000001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3664.75</v>
      </c>
      <c r="D23" s="260">
        <v>3680.25</v>
      </c>
      <c r="E23" s="260">
        <v>3615.5</v>
      </c>
      <c r="F23" s="260">
        <v>3566.25</v>
      </c>
      <c r="G23" s="260">
        <v>3501.5</v>
      </c>
      <c r="H23" s="260">
        <v>3729.5</v>
      </c>
      <c r="I23" s="260">
        <v>3794.25</v>
      </c>
      <c r="J23" s="260">
        <v>3843.5</v>
      </c>
      <c r="K23" s="259">
        <v>3745</v>
      </c>
      <c r="L23" s="259">
        <v>3631</v>
      </c>
      <c r="M23" s="259">
        <v>2.2437499999999999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2739.6</v>
      </c>
      <c r="D24" s="260">
        <v>2753.2000000000003</v>
      </c>
      <c r="E24" s="260">
        <v>2711.4000000000005</v>
      </c>
      <c r="F24" s="260">
        <v>2683.2000000000003</v>
      </c>
      <c r="G24" s="260">
        <v>2641.4000000000005</v>
      </c>
      <c r="H24" s="260">
        <v>2781.4000000000005</v>
      </c>
      <c r="I24" s="260">
        <v>2823.2000000000007</v>
      </c>
      <c r="J24" s="260">
        <v>2851.4000000000005</v>
      </c>
      <c r="K24" s="259">
        <v>2795</v>
      </c>
      <c r="L24" s="259">
        <v>2725</v>
      </c>
      <c r="M24" s="259">
        <v>5.62296</v>
      </c>
      <c r="N24" s="1"/>
      <c r="O24" s="1"/>
    </row>
    <row r="25" spans="1:15" ht="12.75" customHeight="1">
      <c r="A25" s="30">
        <v>15</v>
      </c>
      <c r="B25" s="269" t="s">
        <v>861</v>
      </c>
      <c r="C25" s="259">
        <v>631.5</v>
      </c>
      <c r="D25" s="260">
        <v>634.5333333333333</v>
      </c>
      <c r="E25" s="260">
        <v>627.06666666666661</v>
      </c>
      <c r="F25" s="260">
        <v>622.63333333333333</v>
      </c>
      <c r="G25" s="260">
        <v>615.16666666666663</v>
      </c>
      <c r="H25" s="260">
        <v>638.96666666666658</v>
      </c>
      <c r="I25" s="260">
        <v>646.43333333333328</v>
      </c>
      <c r="J25" s="260">
        <v>650.86666666666656</v>
      </c>
      <c r="K25" s="259">
        <v>642</v>
      </c>
      <c r="L25" s="259">
        <v>630.1</v>
      </c>
      <c r="M25" s="259">
        <v>13.280139999999999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135.30000000000001</v>
      </c>
      <c r="D26" s="260">
        <v>133.41666666666666</v>
      </c>
      <c r="E26" s="260">
        <v>130.83333333333331</v>
      </c>
      <c r="F26" s="260">
        <v>126.36666666666665</v>
      </c>
      <c r="G26" s="260">
        <v>123.7833333333333</v>
      </c>
      <c r="H26" s="260">
        <v>137.88333333333333</v>
      </c>
      <c r="I26" s="260">
        <v>140.46666666666664</v>
      </c>
      <c r="J26" s="260">
        <v>144.93333333333334</v>
      </c>
      <c r="K26" s="259">
        <v>136</v>
      </c>
      <c r="L26" s="259">
        <v>128.94999999999999</v>
      </c>
      <c r="M26" s="259">
        <v>132.45307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310.60000000000002</v>
      </c>
      <c r="D27" s="260">
        <v>309.83333333333331</v>
      </c>
      <c r="E27" s="260">
        <v>307.01666666666665</v>
      </c>
      <c r="F27" s="260">
        <v>303.43333333333334</v>
      </c>
      <c r="G27" s="260">
        <v>300.61666666666667</v>
      </c>
      <c r="H27" s="260">
        <v>313.41666666666663</v>
      </c>
      <c r="I27" s="260">
        <v>316.23333333333335</v>
      </c>
      <c r="J27" s="260">
        <v>319.81666666666661</v>
      </c>
      <c r="K27" s="259">
        <v>312.64999999999998</v>
      </c>
      <c r="L27" s="259">
        <v>306.25</v>
      </c>
      <c r="M27" s="259">
        <v>21.125520000000002</v>
      </c>
      <c r="N27" s="1"/>
      <c r="O27" s="1"/>
    </row>
    <row r="28" spans="1:15" ht="12.75" customHeight="1">
      <c r="A28" s="30">
        <v>18</v>
      </c>
      <c r="B28" s="269" t="s">
        <v>815</v>
      </c>
      <c r="C28" s="259">
        <v>418.05</v>
      </c>
      <c r="D28" s="260">
        <v>418.14999999999992</v>
      </c>
      <c r="E28" s="260">
        <v>416.29999999999984</v>
      </c>
      <c r="F28" s="260">
        <v>414.5499999999999</v>
      </c>
      <c r="G28" s="260">
        <v>412.69999999999982</v>
      </c>
      <c r="H28" s="260">
        <v>419.89999999999986</v>
      </c>
      <c r="I28" s="260">
        <v>421.74999999999989</v>
      </c>
      <c r="J28" s="260">
        <v>423.49999999999989</v>
      </c>
      <c r="K28" s="259">
        <v>420</v>
      </c>
      <c r="L28" s="259">
        <v>416.4</v>
      </c>
      <c r="M28" s="259">
        <v>2.1390699999999998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336.2</v>
      </c>
      <c r="D29" s="260">
        <v>333.1</v>
      </c>
      <c r="E29" s="260">
        <v>328.20000000000005</v>
      </c>
      <c r="F29" s="260">
        <v>320.20000000000005</v>
      </c>
      <c r="G29" s="260">
        <v>315.30000000000007</v>
      </c>
      <c r="H29" s="260">
        <v>341.1</v>
      </c>
      <c r="I29" s="260">
        <v>346</v>
      </c>
      <c r="J29" s="260">
        <v>354</v>
      </c>
      <c r="K29" s="259">
        <v>338</v>
      </c>
      <c r="L29" s="259">
        <v>325.10000000000002</v>
      </c>
      <c r="M29" s="259">
        <v>7.9792199999999998</v>
      </c>
      <c r="N29" s="1"/>
      <c r="O29" s="1"/>
    </row>
    <row r="30" spans="1:15" ht="12.75" customHeight="1">
      <c r="A30" s="30">
        <v>20</v>
      </c>
      <c r="B30" s="269" t="s">
        <v>866</v>
      </c>
      <c r="C30" s="259">
        <v>904</v>
      </c>
      <c r="D30" s="260">
        <v>906.48333333333323</v>
      </c>
      <c r="E30" s="260">
        <v>898.51666666666642</v>
      </c>
      <c r="F30" s="260">
        <v>893.03333333333319</v>
      </c>
      <c r="G30" s="260">
        <v>885.06666666666638</v>
      </c>
      <c r="H30" s="260">
        <v>911.96666666666647</v>
      </c>
      <c r="I30" s="260">
        <v>919.93333333333339</v>
      </c>
      <c r="J30" s="260">
        <v>925.41666666666652</v>
      </c>
      <c r="K30" s="259">
        <v>914.45</v>
      </c>
      <c r="L30" s="259">
        <v>901</v>
      </c>
      <c r="M30" s="259">
        <v>0.39645999999999998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1218</v>
      </c>
      <c r="D31" s="260">
        <v>1221</v>
      </c>
      <c r="E31" s="260">
        <v>1207</v>
      </c>
      <c r="F31" s="260">
        <v>1196</v>
      </c>
      <c r="G31" s="260">
        <v>1182</v>
      </c>
      <c r="H31" s="260">
        <v>1232</v>
      </c>
      <c r="I31" s="260">
        <v>1246</v>
      </c>
      <c r="J31" s="260">
        <v>1257</v>
      </c>
      <c r="K31" s="259">
        <v>1235</v>
      </c>
      <c r="L31" s="259">
        <v>1210</v>
      </c>
      <c r="M31" s="259">
        <v>0.99880000000000002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1232.1500000000001</v>
      </c>
      <c r="D32" s="260">
        <v>1230.0666666666666</v>
      </c>
      <c r="E32" s="260">
        <v>1223.1333333333332</v>
      </c>
      <c r="F32" s="260">
        <v>1214.1166666666666</v>
      </c>
      <c r="G32" s="260">
        <v>1207.1833333333332</v>
      </c>
      <c r="H32" s="260">
        <v>1239.0833333333333</v>
      </c>
      <c r="I32" s="260">
        <v>1246.0166666666667</v>
      </c>
      <c r="J32" s="260">
        <v>1255.0333333333333</v>
      </c>
      <c r="K32" s="259">
        <v>1237</v>
      </c>
      <c r="L32" s="259">
        <v>1221.05</v>
      </c>
      <c r="M32" s="259">
        <v>0.20322999999999999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597.85</v>
      </c>
      <c r="D33" s="260">
        <v>600.35</v>
      </c>
      <c r="E33" s="260">
        <v>593.65000000000009</v>
      </c>
      <c r="F33" s="260">
        <v>589.45000000000005</v>
      </c>
      <c r="G33" s="260">
        <v>582.75000000000011</v>
      </c>
      <c r="H33" s="260">
        <v>604.55000000000007</v>
      </c>
      <c r="I33" s="260">
        <v>611.25000000000011</v>
      </c>
      <c r="J33" s="260">
        <v>615.45000000000005</v>
      </c>
      <c r="K33" s="259">
        <v>607.04999999999995</v>
      </c>
      <c r="L33" s="259">
        <v>596.15</v>
      </c>
      <c r="M33" s="259">
        <v>2.1672699999999998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3068.35</v>
      </c>
      <c r="D34" s="260">
        <v>3077.3166666666671</v>
      </c>
      <c r="E34" s="260">
        <v>3052.0333333333342</v>
      </c>
      <c r="F34" s="260">
        <v>3035.7166666666672</v>
      </c>
      <c r="G34" s="260">
        <v>3010.4333333333343</v>
      </c>
      <c r="H34" s="260">
        <v>3093.6333333333341</v>
      </c>
      <c r="I34" s="260">
        <v>3118.916666666667</v>
      </c>
      <c r="J34" s="260">
        <v>3135.233333333334</v>
      </c>
      <c r="K34" s="259">
        <v>3102.6</v>
      </c>
      <c r="L34" s="259">
        <v>3061</v>
      </c>
      <c r="M34" s="259">
        <v>0.38974999999999999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2870.9</v>
      </c>
      <c r="D35" s="260">
        <v>2858.5</v>
      </c>
      <c r="E35" s="260">
        <v>2823.15</v>
      </c>
      <c r="F35" s="260">
        <v>2775.4</v>
      </c>
      <c r="G35" s="260">
        <v>2740.05</v>
      </c>
      <c r="H35" s="260">
        <v>2906.25</v>
      </c>
      <c r="I35" s="260">
        <v>2941.6000000000004</v>
      </c>
      <c r="J35" s="260">
        <v>2989.35</v>
      </c>
      <c r="K35" s="259">
        <v>2893.85</v>
      </c>
      <c r="L35" s="259">
        <v>2810.75</v>
      </c>
      <c r="M35" s="259">
        <v>0.40977000000000002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467.45</v>
      </c>
      <c r="D36" s="260">
        <v>465.25</v>
      </c>
      <c r="E36" s="260">
        <v>457.75</v>
      </c>
      <c r="F36" s="260">
        <v>448.05</v>
      </c>
      <c r="G36" s="260">
        <v>440.55</v>
      </c>
      <c r="H36" s="260">
        <v>474.95</v>
      </c>
      <c r="I36" s="260">
        <v>482.45</v>
      </c>
      <c r="J36" s="260">
        <v>492.15</v>
      </c>
      <c r="K36" s="259">
        <v>472.75</v>
      </c>
      <c r="L36" s="259">
        <v>455.55</v>
      </c>
      <c r="M36" s="259">
        <v>10.06213</v>
      </c>
      <c r="N36" s="1"/>
      <c r="O36" s="1"/>
    </row>
    <row r="37" spans="1:15" ht="12.75" customHeight="1">
      <c r="A37" s="30">
        <v>27</v>
      </c>
      <c r="B37" s="269" t="s">
        <v>843</v>
      </c>
      <c r="C37" s="259">
        <v>15.05</v>
      </c>
      <c r="D37" s="260">
        <v>15.15</v>
      </c>
      <c r="E37" s="260">
        <v>14.8</v>
      </c>
      <c r="F37" s="260">
        <v>14.55</v>
      </c>
      <c r="G37" s="260">
        <v>14.200000000000001</v>
      </c>
      <c r="H37" s="260">
        <v>15.4</v>
      </c>
      <c r="I37" s="260">
        <v>15.749999999999998</v>
      </c>
      <c r="J37" s="260">
        <v>16</v>
      </c>
      <c r="K37" s="259">
        <v>15.5</v>
      </c>
      <c r="L37" s="259">
        <v>14.9</v>
      </c>
      <c r="M37" s="259">
        <v>33.564570000000003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646.5</v>
      </c>
      <c r="D38" s="260">
        <v>644.65</v>
      </c>
      <c r="E38" s="260">
        <v>640.9</v>
      </c>
      <c r="F38" s="260">
        <v>635.29999999999995</v>
      </c>
      <c r="G38" s="260">
        <v>631.54999999999995</v>
      </c>
      <c r="H38" s="260">
        <v>650.25</v>
      </c>
      <c r="I38" s="260">
        <v>654</v>
      </c>
      <c r="J38" s="260">
        <v>659.6</v>
      </c>
      <c r="K38" s="259">
        <v>648.4</v>
      </c>
      <c r="L38" s="259">
        <v>639.04999999999995</v>
      </c>
      <c r="M38" s="259">
        <v>7.01363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1997.75</v>
      </c>
      <c r="D39" s="260">
        <v>2000.9333333333334</v>
      </c>
      <c r="E39" s="260">
        <v>1982.8666666666668</v>
      </c>
      <c r="F39" s="260">
        <v>1967.9833333333333</v>
      </c>
      <c r="G39" s="260">
        <v>1949.9166666666667</v>
      </c>
      <c r="H39" s="260">
        <v>2015.8166666666668</v>
      </c>
      <c r="I39" s="260">
        <v>2033.8833333333334</v>
      </c>
      <c r="J39" s="260">
        <v>2048.7666666666669</v>
      </c>
      <c r="K39" s="259">
        <v>2019</v>
      </c>
      <c r="L39" s="259">
        <v>1986.05</v>
      </c>
      <c r="M39" s="259">
        <v>0.42371999999999999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564.65</v>
      </c>
      <c r="D40" s="260">
        <v>562.86666666666667</v>
      </c>
      <c r="E40" s="260">
        <v>558.33333333333337</v>
      </c>
      <c r="F40" s="260">
        <v>552.01666666666665</v>
      </c>
      <c r="G40" s="260">
        <v>547.48333333333335</v>
      </c>
      <c r="H40" s="260">
        <v>569.18333333333339</v>
      </c>
      <c r="I40" s="260">
        <v>573.7166666666667</v>
      </c>
      <c r="J40" s="260">
        <v>580.03333333333342</v>
      </c>
      <c r="K40" s="259">
        <v>567.4</v>
      </c>
      <c r="L40" s="259">
        <v>556.54999999999995</v>
      </c>
      <c r="M40" s="259">
        <v>40.108919999999998</v>
      </c>
      <c r="N40" s="1"/>
      <c r="O40" s="1"/>
    </row>
    <row r="41" spans="1:15" ht="12.75" customHeight="1">
      <c r="A41" s="30">
        <v>31</v>
      </c>
      <c r="B41" s="269" t="s">
        <v>794</v>
      </c>
      <c r="C41" s="259">
        <v>1536.65</v>
      </c>
      <c r="D41" s="260">
        <v>1522.55</v>
      </c>
      <c r="E41" s="260">
        <v>1505.1</v>
      </c>
      <c r="F41" s="260">
        <v>1473.55</v>
      </c>
      <c r="G41" s="260">
        <v>1456.1</v>
      </c>
      <c r="H41" s="260">
        <v>1554.1</v>
      </c>
      <c r="I41" s="260">
        <v>1571.5500000000002</v>
      </c>
      <c r="J41" s="260">
        <v>1603.1</v>
      </c>
      <c r="K41" s="259">
        <v>1540</v>
      </c>
      <c r="L41" s="259">
        <v>1491</v>
      </c>
      <c r="M41" s="259">
        <v>4.0241899999999999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726.7</v>
      </c>
      <c r="D42" s="260">
        <v>727.23333333333323</v>
      </c>
      <c r="E42" s="260">
        <v>724.46666666666647</v>
      </c>
      <c r="F42" s="260">
        <v>722.23333333333323</v>
      </c>
      <c r="G42" s="260">
        <v>719.46666666666647</v>
      </c>
      <c r="H42" s="260">
        <v>729.46666666666647</v>
      </c>
      <c r="I42" s="260">
        <v>732.23333333333312</v>
      </c>
      <c r="J42" s="260">
        <v>734.46666666666647</v>
      </c>
      <c r="K42" s="259">
        <v>730</v>
      </c>
      <c r="L42" s="259">
        <v>725</v>
      </c>
      <c r="M42" s="259">
        <v>0.47183999999999998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4789.45</v>
      </c>
      <c r="D43" s="260">
        <v>4808.5</v>
      </c>
      <c r="E43" s="260">
        <v>4732</v>
      </c>
      <c r="F43" s="260">
        <v>4674.55</v>
      </c>
      <c r="G43" s="260">
        <v>4598.05</v>
      </c>
      <c r="H43" s="260">
        <v>4865.95</v>
      </c>
      <c r="I43" s="260">
        <v>4942.45</v>
      </c>
      <c r="J43" s="260">
        <v>4999.8999999999996</v>
      </c>
      <c r="K43" s="259">
        <v>4885</v>
      </c>
      <c r="L43" s="259">
        <v>4751.05</v>
      </c>
      <c r="M43" s="259">
        <v>10.69669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293.2</v>
      </c>
      <c r="D44" s="260">
        <v>290.2</v>
      </c>
      <c r="E44" s="260">
        <v>286.09999999999997</v>
      </c>
      <c r="F44" s="260">
        <v>279</v>
      </c>
      <c r="G44" s="260">
        <v>274.89999999999998</v>
      </c>
      <c r="H44" s="260">
        <v>297.29999999999995</v>
      </c>
      <c r="I44" s="260">
        <v>301.39999999999998</v>
      </c>
      <c r="J44" s="260">
        <v>308.49999999999994</v>
      </c>
      <c r="K44" s="259">
        <v>294.3</v>
      </c>
      <c r="L44" s="259">
        <v>283.10000000000002</v>
      </c>
      <c r="M44" s="259">
        <v>50.199840000000002</v>
      </c>
      <c r="N44" s="1"/>
      <c r="O44" s="1"/>
    </row>
    <row r="45" spans="1:15" ht="12.75" customHeight="1">
      <c r="A45" s="30">
        <v>35</v>
      </c>
      <c r="B45" s="269" t="s">
        <v>816</v>
      </c>
      <c r="C45" s="259">
        <v>313.3</v>
      </c>
      <c r="D45" s="260">
        <v>314.43333333333334</v>
      </c>
      <c r="E45" s="260">
        <v>311.36666666666667</v>
      </c>
      <c r="F45" s="260">
        <v>309.43333333333334</v>
      </c>
      <c r="G45" s="260">
        <v>306.36666666666667</v>
      </c>
      <c r="H45" s="260">
        <v>316.36666666666667</v>
      </c>
      <c r="I45" s="260">
        <v>319.43333333333339</v>
      </c>
      <c r="J45" s="260">
        <v>321.36666666666667</v>
      </c>
      <c r="K45" s="259">
        <v>317.5</v>
      </c>
      <c r="L45" s="259">
        <v>312.5</v>
      </c>
      <c r="M45" s="259">
        <v>0.52417000000000002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616.25</v>
      </c>
      <c r="D46" s="260">
        <v>620.81666666666672</v>
      </c>
      <c r="E46" s="260">
        <v>610.43333333333339</v>
      </c>
      <c r="F46" s="260">
        <v>604.61666666666667</v>
      </c>
      <c r="G46" s="260">
        <v>594.23333333333335</v>
      </c>
      <c r="H46" s="260">
        <v>626.63333333333344</v>
      </c>
      <c r="I46" s="260">
        <v>637.01666666666688</v>
      </c>
      <c r="J46" s="260">
        <v>642.83333333333348</v>
      </c>
      <c r="K46" s="259">
        <v>631.20000000000005</v>
      </c>
      <c r="L46" s="259">
        <v>615</v>
      </c>
      <c r="M46" s="259">
        <v>0.76307000000000003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148.75</v>
      </c>
      <c r="D47" s="260">
        <v>148.08333333333334</v>
      </c>
      <c r="E47" s="260">
        <v>146.36666666666667</v>
      </c>
      <c r="F47" s="260">
        <v>143.98333333333332</v>
      </c>
      <c r="G47" s="260">
        <v>142.26666666666665</v>
      </c>
      <c r="H47" s="260">
        <v>150.4666666666667</v>
      </c>
      <c r="I47" s="260">
        <v>152.18333333333334</v>
      </c>
      <c r="J47" s="260">
        <v>154.56666666666672</v>
      </c>
      <c r="K47" s="259">
        <v>149.80000000000001</v>
      </c>
      <c r="L47" s="259">
        <v>145.69999999999999</v>
      </c>
      <c r="M47" s="259">
        <v>101.54485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3108.15</v>
      </c>
      <c r="D48" s="260">
        <v>3101.0666666666671</v>
      </c>
      <c r="E48" s="260">
        <v>3082.3333333333339</v>
      </c>
      <c r="F48" s="260">
        <v>3056.5166666666669</v>
      </c>
      <c r="G48" s="260">
        <v>3037.7833333333338</v>
      </c>
      <c r="H48" s="260">
        <v>3126.8833333333341</v>
      </c>
      <c r="I48" s="260">
        <v>3145.6166666666668</v>
      </c>
      <c r="J48" s="260">
        <v>3171.4333333333343</v>
      </c>
      <c r="K48" s="259">
        <v>3119.8</v>
      </c>
      <c r="L48" s="259">
        <v>3075.25</v>
      </c>
      <c r="M48" s="259">
        <v>8.9876900000000006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232.05</v>
      </c>
      <c r="D49" s="260">
        <v>232.58333333333334</v>
      </c>
      <c r="E49" s="260">
        <v>230.91666666666669</v>
      </c>
      <c r="F49" s="260">
        <v>229.78333333333333</v>
      </c>
      <c r="G49" s="260">
        <v>228.11666666666667</v>
      </c>
      <c r="H49" s="260">
        <v>233.7166666666667</v>
      </c>
      <c r="I49" s="260">
        <v>235.38333333333338</v>
      </c>
      <c r="J49" s="260">
        <v>236.51666666666671</v>
      </c>
      <c r="K49" s="259">
        <v>234.25</v>
      </c>
      <c r="L49" s="259">
        <v>231.45</v>
      </c>
      <c r="M49" s="259">
        <v>2.2164600000000001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3359.8</v>
      </c>
      <c r="D50" s="260">
        <v>3363.7166666666672</v>
      </c>
      <c r="E50" s="260">
        <v>3346.1333333333341</v>
      </c>
      <c r="F50" s="260">
        <v>3332.4666666666672</v>
      </c>
      <c r="G50" s="260">
        <v>3314.8833333333341</v>
      </c>
      <c r="H50" s="260">
        <v>3377.3833333333341</v>
      </c>
      <c r="I50" s="260">
        <v>3394.9666666666672</v>
      </c>
      <c r="J50" s="260">
        <v>3408.6333333333341</v>
      </c>
      <c r="K50" s="259">
        <v>3381.3</v>
      </c>
      <c r="L50" s="259">
        <v>3350.05</v>
      </c>
      <c r="M50" s="259">
        <v>4.6249999999999999E-2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1894</v>
      </c>
      <c r="D51" s="260">
        <v>1890.7</v>
      </c>
      <c r="E51" s="260">
        <v>1879</v>
      </c>
      <c r="F51" s="260">
        <v>1864</v>
      </c>
      <c r="G51" s="260">
        <v>1852.3</v>
      </c>
      <c r="H51" s="260">
        <v>1905.7</v>
      </c>
      <c r="I51" s="260">
        <v>1917.4000000000003</v>
      </c>
      <c r="J51" s="260">
        <v>1932.4</v>
      </c>
      <c r="K51" s="259">
        <v>1902.4</v>
      </c>
      <c r="L51" s="259">
        <v>1875.7</v>
      </c>
      <c r="M51" s="259">
        <v>2.6099299999999999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8201.5499999999993</v>
      </c>
      <c r="D52" s="260">
        <v>8155.4666666666672</v>
      </c>
      <c r="E52" s="260">
        <v>8066.0833333333339</v>
      </c>
      <c r="F52" s="260">
        <v>7930.6166666666668</v>
      </c>
      <c r="G52" s="260">
        <v>7841.2333333333336</v>
      </c>
      <c r="H52" s="260">
        <v>8290.9333333333343</v>
      </c>
      <c r="I52" s="260">
        <v>8380.3166666666657</v>
      </c>
      <c r="J52" s="260">
        <v>8515.7833333333347</v>
      </c>
      <c r="K52" s="259">
        <v>8244.85</v>
      </c>
      <c r="L52" s="259">
        <v>8020</v>
      </c>
      <c r="M52" s="259">
        <v>0.30408000000000002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464.05</v>
      </c>
      <c r="D53" s="260">
        <v>461.56666666666666</v>
      </c>
      <c r="E53" s="260">
        <v>457.7833333333333</v>
      </c>
      <c r="F53" s="260">
        <v>451.51666666666665</v>
      </c>
      <c r="G53" s="260">
        <v>447.73333333333329</v>
      </c>
      <c r="H53" s="260">
        <v>467.83333333333331</v>
      </c>
      <c r="I53" s="260">
        <v>471.61666666666673</v>
      </c>
      <c r="J53" s="260">
        <v>477.88333333333333</v>
      </c>
      <c r="K53" s="259">
        <v>465.35</v>
      </c>
      <c r="L53" s="259">
        <v>455.3</v>
      </c>
      <c r="M53" s="259">
        <v>13.313980000000001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388.95</v>
      </c>
      <c r="D54" s="260">
        <v>387.65000000000003</v>
      </c>
      <c r="E54" s="260">
        <v>383.30000000000007</v>
      </c>
      <c r="F54" s="260">
        <v>377.65000000000003</v>
      </c>
      <c r="G54" s="260">
        <v>373.30000000000007</v>
      </c>
      <c r="H54" s="260">
        <v>393.30000000000007</v>
      </c>
      <c r="I54" s="260">
        <v>397.65000000000009</v>
      </c>
      <c r="J54" s="260">
        <v>403.30000000000007</v>
      </c>
      <c r="K54" s="259">
        <v>392</v>
      </c>
      <c r="L54" s="259">
        <v>382</v>
      </c>
      <c r="M54" s="259">
        <v>4.5277200000000004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3904.45</v>
      </c>
      <c r="D55" s="260">
        <v>3927.5</v>
      </c>
      <c r="E55" s="260">
        <v>3877.95</v>
      </c>
      <c r="F55" s="260">
        <v>3851.45</v>
      </c>
      <c r="G55" s="260">
        <v>3801.8999999999996</v>
      </c>
      <c r="H55" s="260">
        <v>3954</v>
      </c>
      <c r="I55" s="260">
        <v>4003.55</v>
      </c>
      <c r="J55" s="260">
        <v>4030.05</v>
      </c>
      <c r="K55" s="259">
        <v>3977.05</v>
      </c>
      <c r="L55" s="259">
        <v>3901</v>
      </c>
      <c r="M55" s="259">
        <v>2.9184999999999999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887.75</v>
      </c>
      <c r="D56" s="260">
        <v>886.81666666666661</v>
      </c>
      <c r="E56" s="260">
        <v>881.83333333333326</v>
      </c>
      <c r="F56" s="260">
        <v>875.91666666666663</v>
      </c>
      <c r="G56" s="260">
        <v>870.93333333333328</v>
      </c>
      <c r="H56" s="260">
        <v>892.73333333333323</v>
      </c>
      <c r="I56" s="260">
        <v>897.71666666666658</v>
      </c>
      <c r="J56" s="260">
        <v>903.63333333333321</v>
      </c>
      <c r="K56" s="259">
        <v>891.8</v>
      </c>
      <c r="L56" s="259">
        <v>880.9</v>
      </c>
      <c r="M56" s="259">
        <v>76.140469999999993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2658.6</v>
      </c>
      <c r="D57" s="260">
        <v>2665.5</v>
      </c>
      <c r="E57" s="260">
        <v>2644.1</v>
      </c>
      <c r="F57" s="260">
        <v>2629.6</v>
      </c>
      <c r="G57" s="260">
        <v>2608.1999999999998</v>
      </c>
      <c r="H57" s="260">
        <v>2680</v>
      </c>
      <c r="I57" s="260">
        <v>2701.3999999999996</v>
      </c>
      <c r="J57" s="260">
        <v>2715.9</v>
      </c>
      <c r="K57" s="259">
        <v>2686.9</v>
      </c>
      <c r="L57" s="259">
        <v>2651</v>
      </c>
      <c r="M57" s="259">
        <v>8.4940000000000002E-2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571.95000000000005</v>
      </c>
      <c r="D58" s="260">
        <v>571.63333333333333</v>
      </c>
      <c r="E58" s="260">
        <v>567.41666666666663</v>
      </c>
      <c r="F58" s="260">
        <v>562.88333333333333</v>
      </c>
      <c r="G58" s="260">
        <v>558.66666666666663</v>
      </c>
      <c r="H58" s="260">
        <v>576.16666666666663</v>
      </c>
      <c r="I58" s="260">
        <v>580.38333333333333</v>
      </c>
      <c r="J58" s="260">
        <v>584.91666666666663</v>
      </c>
      <c r="K58" s="259">
        <v>575.85</v>
      </c>
      <c r="L58" s="259">
        <v>567.1</v>
      </c>
      <c r="M58" s="259">
        <v>3.1838099999999998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3640.25</v>
      </c>
      <c r="D59" s="260">
        <v>3631.3166666666671</v>
      </c>
      <c r="E59" s="260">
        <v>3609.9333333333343</v>
      </c>
      <c r="F59" s="260">
        <v>3579.6166666666672</v>
      </c>
      <c r="G59" s="260">
        <v>3558.2333333333345</v>
      </c>
      <c r="H59" s="260">
        <v>3661.6333333333341</v>
      </c>
      <c r="I59" s="260">
        <v>3683.0166666666664</v>
      </c>
      <c r="J59" s="260">
        <v>3713.3333333333339</v>
      </c>
      <c r="K59" s="259">
        <v>3652.7</v>
      </c>
      <c r="L59" s="259">
        <v>3601</v>
      </c>
      <c r="M59" s="259">
        <v>2.24797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1105.25</v>
      </c>
      <c r="D60" s="260">
        <v>1106.4833333333333</v>
      </c>
      <c r="E60" s="260">
        <v>1089.8166666666666</v>
      </c>
      <c r="F60" s="260">
        <v>1074.3833333333332</v>
      </c>
      <c r="G60" s="260">
        <v>1057.7166666666665</v>
      </c>
      <c r="H60" s="260">
        <v>1121.9166666666667</v>
      </c>
      <c r="I60" s="260">
        <v>1138.5833333333333</v>
      </c>
      <c r="J60" s="260">
        <v>1154.0166666666669</v>
      </c>
      <c r="K60" s="259">
        <v>1123.1500000000001</v>
      </c>
      <c r="L60" s="259">
        <v>1091.05</v>
      </c>
      <c r="M60" s="259">
        <v>0.87866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6747.5</v>
      </c>
      <c r="D61" s="260">
        <v>6733.5</v>
      </c>
      <c r="E61" s="260">
        <v>6689</v>
      </c>
      <c r="F61" s="260">
        <v>6630.5</v>
      </c>
      <c r="G61" s="260">
        <v>6586</v>
      </c>
      <c r="H61" s="260">
        <v>6792</v>
      </c>
      <c r="I61" s="260">
        <v>6836.5</v>
      </c>
      <c r="J61" s="260">
        <v>6895</v>
      </c>
      <c r="K61" s="259">
        <v>6778</v>
      </c>
      <c r="L61" s="259">
        <v>6675</v>
      </c>
      <c r="M61" s="259">
        <v>8.5905799999999992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1633.7</v>
      </c>
      <c r="D62" s="260">
        <v>1635.05</v>
      </c>
      <c r="E62" s="260">
        <v>1623.1499999999999</v>
      </c>
      <c r="F62" s="260">
        <v>1612.6</v>
      </c>
      <c r="G62" s="260">
        <v>1600.6999999999998</v>
      </c>
      <c r="H62" s="260">
        <v>1645.6</v>
      </c>
      <c r="I62" s="260">
        <v>1657.5</v>
      </c>
      <c r="J62" s="260">
        <v>1668.05</v>
      </c>
      <c r="K62" s="259">
        <v>1646.95</v>
      </c>
      <c r="L62" s="259">
        <v>1624.5</v>
      </c>
      <c r="M62" s="259">
        <v>11.40578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6371.8</v>
      </c>
      <c r="D63" s="260">
        <v>6434.4666666666672</v>
      </c>
      <c r="E63" s="260">
        <v>6288.9333333333343</v>
      </c>
      <c r="F63" s="260">
        <v>6206.0666666666675</v>
      </c>
      <c r="G63" s="260">
        <v>6060.5333333333347</v>
      </c>
      <c r="H63" s="260">
        <v>6517.3333333333339</v>
      </c>
      <c r="I63" s="260">
        <v>6662.8666666666668</v>
      </c>
      <c r="J63" s="260">
        <v>6745.7333333333336</v>
      </c>
      <c r="K63" s="259">
        <v>6580</v>
      </c>
      <c r="L63" s="259">
        <v>6351.6</v>
      </c>
      <c r="M63" s="259">
        <v>1.0990800000000001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2925</v>
      </c>
      <c r="D64" s="260">
        <v>2925.9833333333336</v>
      </c>
      <c r="E64" s="260">
        <v>2912.0166666666673</v>
      </c>
      <c r="F64" s="260">
        <v>2899.0333333333338</v>
      </c>
      <c r="G64" s="260">
        <v>2885.0666666666675</v>
      </c>
      <c r="H64" s="260">
        <v>2938.9666666666672</v>
      </c>
      <c r="I64" s="260">
        <v>2952.9333333333334</v>
      </c>
      <c r="J64" s="260">
        <v>2965.916666666667</v>
      </c>
      <c r="K64" s="259">
        <v>2939.95</v>
      </c>
      <c r="L64" s="259">
        <v>2913</v>
      </c>
      <c r="M64" s="259">
        <v>0.17535999999999999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2026.35</v>
      </c>
      <c r="D65" s="260">
        <v>2008.8</v>
      </c>
      <c r="E65" s="260">
        <v>1985.6</v>
      </c>
      <c r="F65" s="260">
        <v>1944.85</v>
      </c>
      <c r="G65" s="260">
        <v>1921.6499999999999</v>
      </c>
      <c r="H65" s="260">
        <v>2049.5500000000002</v>
      </c>
      <c r="I65" s="260">
        <v>2072.75</v>
      </c>
      <c r="J65" s="260">
        <v>2113.5</v>
      </c>
      <c r="K65" s="259">
        <v>2032</v>
      </c>
      <c r="L65" s="259">
        <v>1968.05</v>
      </c>
      <c r="M65" s="259">
        <v>5.1977900000000004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375.65</v>
      </c>
      <c r="D66" s="260">
        <v>371.73333333333329</v>
      </c>
      <c r="E66" s="260">
        <v>365.01666666666659</v>
      </c>
      <c r="F66" s="260">
        <v>354.38333333333333</v>
      </c>
      <c r="G66" s="260">
        <v>347.66666666666663</v>
      </c>
      <c r="H66" s="260">
        <v>382.36666666666656</v>
      </c>
      <c r="I66" s="260">
        <v>389.08333333333326</v>
      </c>
      <c r="J66" s="260">
        <v>399.71666666666653</v>
      </c>
      <c r="K66" s="259">
        <v>378.45</v>
      </c>
      <c r="L66" s="259">
        <v>361.1</v>
      </c>
      <c r="M66" s="259">
        <v>43.567990000000002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219.15</v>
      </c>
      <c r="D67" s="260">
        <v>217.16666666666666</v>
      </c>
      <c r="E67" s="260">
        <v>213.98333333333332</v>
      </c>
      <c r="F67" s="260">
        <v>208.81666666666666</v>
      </c>
      <c r="G67" s="260">
        <v>205.63333333333333</v>
      </c>
      <c r="H67" s="260">
        <v>222.33333333333331</v>
      </c>
      <c r="I67" s="260">
        <v>225.51666666666665</v>
      </c>
      <c r="J67" s="260">
        <v>230.68333333333331</v>
      </c>
      <c r="K67" s="259">
        <v>220.35</v>
      </c>
      <c r="L67" s="259">
        <v>212</v>
      </c>
      <c r="M67" s="259">
        <v>129.98732999999999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167.85</v>
      </c>
      <c r="D68" s="260">
        <v>169.11666666666665</v>
      </c>
      <c r="E68" s="260">
        <v>165.5333333333333</v>
      </c>
      <c r="F68" s="260">
        <v>163.21666666666667</v>
      </c>
      <c r="G68" s="260">
        <v>159.63333333333333</v>
      </c>
      <c r="H68" s="260">
        <v>171.43333333333328</v>
      </c>
      <c r="I68" s="260">
        <v>175.01666666666659</v>
      </c>
      <c r="J68" s="260">
        <v>177.33333333333326</v>
      </c>
      <c r="K68" s="259">
        <v>172.7</v>
      </c>
      <c r="L68" s="259">
        <v>166.8</v>
      </c>
      <c r="M68" s="259">
        <v>264.29948000000002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81.8</v>
      </c>
      <c r="D69" s="260">
        <v>82.466666666666654</v>
      </c>
      <c r="E69" s="260">
        <v>80.333333333333314</v>
      </c>
      <c r="F69" s="260">
        <v>78.86666666666666</v>
      </c>
      <c r="G69" s="260">
        <v>76.73333333333332</v>
      </c>
      <c r="H69" s="260">
        <v>83.933333333333309</v>
      </c>
      <c r="I69" s="260">
        <v>86.066666666666663</v>
      </c>
      <c r="J69" s="260">
        <v>87.533333333333303</v>
      </c>
      <c r="K69" s="259">
        <v>84.6</v>
      </c>
      <c r="L69" s="259">
        <v>81</v>
      </c>
      <c r="M69" s="259">
        <v>174.24428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27.45</v>
      </c>
      <c r="D70" s="260">
        <v>27.600000000000005</v>
      </c>
      <c r="E70" s="260">
        <v>26.95000000000001</v>
      </c>
      <c r="F70" s="260">
        <v>26.450000000000006</v>
      </c>
      <c r="G70" s="260">
        <v>25.800000000000011</v>
      </c>
      <c r="H70" s="260">
        <v>28.100000000000009</v>
      </c>
      <c r="I70" s="260">
        <v>28.750000000000007</v>
      </c>
      <c r="J70" s="260">
        <v>29.250000000000007</v>
      </c>
      <c r="K70" s="259">
        <v>28.25</v>
      </c>
      <c r="L70" s="259">
        <v>27.1</v>
      </c>
      <c r="M70" s="259">
        <v>411.90199999999999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1710.3</v>
      </c>
      <c r="D71" s="260">
        <v>1701.8500000000001</v>
      </c>
      <c r="E71" s="260">
        <v>1691.4500000000003</v>
      </c>
      <c r="F71" s="260">
        <v>1672.6000000000001</v>
      </c>
      <c r="G71" s="260">
        <v>1662.2000000000003</v>
      </c>
      <c r="H71" s="260">
        <v>1720.7000000000003</v>
      </c>
      <c r="I71" s="260">
        <v>1731.1000000000004</v>
      </c>
      <c r="J71" s="260">
        <v>1749.9500000000003</v>
      </c>
      <c r="K71" s="259">
        <v>1712.25</v>
      </c>
      <c r="L71" s="259">
        <v>1683</v>
      </c>
      <c r="M71" s="259">
        <v>1.9591700000000001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4541.45</v>
      </c>
      <c r="D72" s="260">
        <v>4561.2</v>
      </c>
      <c r="E72" s="260">
        <v>4514.25</v>
      </c>
      <c r="F72" s="260">
        <v>4487.05</v>
      </c>
      <c r="G72" s="260">
        <v>4440.1000000000004</v>
      </c>
      <c r="H72" s="260">
        <v>4588.3999999999996</v>
      </c>
      <c r="I72" s="260">
        <v>4635.3499999999985</v>
      </c>
      <c r="J72" s="260">
        <v>4662.5499999999993</v>
      </c>
      <c r="K72" s="259">
        <v>4608.1499999999996</v>
      </c>
      <c r="L72" s="259">
        <v>4534</v>
      </c>
      <c r="M72" s="259">
        <v>4.6050000000000001E-2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616.70000000000005</v>
      </c>
      <c r="D73" s="260">
        <v>614.11666666666667</v>
      </c>
      <c r="E73" s="260">
        <v>610.58333333333337</v>
      </c>
      <c r="F73" s="260">
        <v>604.4666666666667</v>
      </c>
      <c r="G73" s="260">
        <v>600.93333333333339</v>
      </c>
      <c r="H73" s="260">
        <v>620.23333333333335</v>
      </c>
      <c r="I73" s="260">
        <v>623.76666666666665</v>
      </c>
      <c r="J73" s="260">
        <v>629.88333333333333</v>
      </c>
      <c r="K73" s="259">
        <v>617.65</v>
      </c>
      <c r="L73" s="259">
        <v>608</v>
      </c>
      <c r="M73" s="259">
        <v>4.8479200000000002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957.95</v>
      </c>
      <c r="D74" s="260">
        <v>961.26666666666677</v>
      </c>
      <c r="E74" s="260">
        <v>949.93333333333351</v>
      </c>
      <c r="F74" s="260">
        <v>941.91666666666674</v>
      </c>
      <c r="G74" s="260">
        <v>930.58333333333348</v>
      </c>
      <c r="H74" s="260">
        <v>969.28333333333353</v>
      </c>
      <c r="I74" s="260">
        <v>980.61666666666679</v>
      </c>
      <c r="J74" s="260">
        <v>988.63333333333355</v>
      </c>
      <c r="K74" s="259">
        <v>972.6</v>
      </c>
      <c r="L74" s="259">
        <v>953.25</v>
      </c>
      <c r="M74" s="259">
        <v>4.7585899999999999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107.15</v>
      </c>
      <c r="D75" s="260">
        <v>107.26666666666667</v>
      </c>
      <c r="E75" s="260">
        <v>106.53333333333333</v>
      </c>
      <c r="F75" s="260">
        <v>105.91666666666667</v>
      </c>
      <c r="G75" s="260">
        <v>105.18333333333334</v>
      </c>
      <c r="H75" s="260">
        <v>107.88333333333333</v>
      </c>
      <c r="I75" s="260">
        <v>108.61666666666665</v>
      </c>
      <c r="J75" s="260">
        <v>109.23333333333332</v>
      </c>
      <c r="K75" s="259">
        <v>108</v>
      </c>
      <c r="L75" s="259">
        <v>106.65</v>
      </c>
      <c r="M75" s="259">
        <v>88.345839999999995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847.05</v>
      </c>
      <c r="D76" s="260">
        <v>844.86666666666667</v>
      </c>
      <c r="E76" s="260">
        <v>839.83333333333337</v>
      </c>
      <c r="F76" s="260">
        <v>832.61666666666667</v>
      </c>
      <c r="G76" s="260">
        <v>827.58333333333337</v>
      </c>
      <c r="H76" s="260">
        <v>852.08333333333337</v>
      </c>
      <c r="I76" s="260">
        <v>857.11666666666667</v>
      </c>
      <c r="J76" s="260">
        <v>864.33333333333337</v>
      </c>
      <c r="K76" s="259">
        <v>849.9</v>
      </c>
      <c r="L76" s="259">
        <v>837.65</v>
      </c>
      <c r="M76" s="259">
        <v>8.1598000000000006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81.95</v>
      </c>
      <c r="D77" s="260">
        <v>79.833333333333329</v>
      </c>
      <c r="E77" s="260">
        <v>77.416666666666657</v>
      </c>
      <c r="F77" s="260">
        <v>72.883333333333326</v>
      </c>
      <c r="G77" s="260">
        <v>70.466666666666654</v>
      </c>
      <c r="H77" s="260">
        <v>84.36666666666666</v>
      </c>
      <c r="I77" s="260">
        <v>86.783333333333317</v>
      </c>
      <c r="J77" s="260">
        <v>91.316666666666663</v>
      </c>
      <c r="K77" s="259">
        <v>82.25</v>
      </c>
      <c r="L77" s="259">
        <v>75.3</v>
      </c>
      <c r="M77" s="259">
        <v>1250.76142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324.45</v>
      </c>
      <c r="D78" s="260">
        <v>322.36666666666667</v>
      </c>
      <c r="E78" s="260">
        <v>318.48333333333335</v>
      </c>
      <c r="F78" s="260">
        <v>312.51666666666665</v>
      </c>
      <c r="G78" s="260">
        <v>308.63333333333333</v>
      </c>
      <c r="H78" s="260">
        <v>328.33333333333337</v>
      </c>
      <c r="I78" s="260">
        <v>332.2166666666667</v>
      </c>
      <c r="J78" s="260">
        <v>338.18333333333339</v>
      </c>
      <c r="K78" s="259">
        <v>326.25</v>
      </c>
      <c r="L78" s="259">
        <v>316.39999999999998</v>
      </c>
      <c r="M78" s="259">
        <v>42.967779999999998</v>
      </c>
      <c r="N78" s="1"/>
      <c r="O78" s="1"/>
    </row>
    <row r="79" spans="1:15" ht="12.75" customHeight="1">
      <c r="A79" s="30">
        <v>69</v>
      </c>
      <c r="B79" s="269" t="s">
        <v>867</v>
      </c>
      <c r="C79" s="259">
        <v>10137.6</v>
      </c>
      <c r="D79" s="260">
        <v>10136.5</v>
      </c>
      <c r="E79" s="260">
        <v>10083.1</v>
      </c>
      <c r="F79" s="260">
        <v>10028.6</v>
      </c>
      <c r="G79" s="260">
        <v>9975.2000000000007</v>
      </c>
      <c r="H79" s="260">
        <v>10191</v>
      </c>
      <c r="I79" s="260">
        <v>10244.400000000001</v>
      </c>
      <c r="J79" s="260">
        <v>10298.9</v>
      </c>
      <c r="K79" s="259">
        <v>10189.9</v>
      </c>
      <c r="L79" s="259">
        <v>10082</v>
      </c>
      <c r="M79" s="259">
        <v>8.0400000000000003E-3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846.85</v>
      </c>
      <c r="D80" s="260">
        <v>849.48333333333323</v>
      </c>
      <c r="E80" s="260">
        <v>838.96666666666647</v>
      </c>
      <c r="F80" s="260">
        <v>831.08333333333326</v>
      </c>
      <c r="G80" s="260">
        <v>820.56666666666649</v>
      </c>
      <c r="H80" s="260">
        <v>857.36666666666645</v>
      </c>
      <c r="I80" s="260">
        <v>867.8833333333331</v>
      </c>
      <c r="J80" s="260">
        <v>875.76666666666642</v>
      </c>
      <c r="K80" s="259">
        <v>860</v>
      </c>
      <c r="L80" s="259">
        <v>841.6</v>
      </c>
      <c r="M80" s="259">
        <v>29.91065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282.14999999999998</v>
      </c>
      <c r="D81" s="260">
        <v>280</v>
      </c>
      <c r="E81" s="260">
        <v>277.25</v>
      </c>
      <c r="F81" s="260">
        <v>272.35000000000002</v>
      </c>
      <c r="G81" s="260">
        <v>269.60000000000002</v>
      </c>
      <c r="H81" s="260">
        <v>284.89999999999998</v>
      </c>
      <c r="I81" s="260">
        <v>287.64999999999998</v>
      </c>
      <c r="J81" s="260">
        <v>292.54999999999995</v>
      </c>
      <c r="K81" s="259">
        <v>282.75</v>
      </c>
      <c r="L81" s="259">
        <v>275.10000000000002</v>
      </c>
      <c r="M81" s="259">
        <v>19.72475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951.45</v>
      </c>
      <c r="D82" s="260">
        <v>949.80000000000007</v>
      </c>
      <c r="E82" s="260">
        <v>943.60000000000014</v>
      </c>
      <c r="F82" s="260">
        <v>935.75000000000011</v>
      </c>
      <c r="G82" s="260">
        <v>929.55000000000018</v>
      </c>
      <c r="H82" s="260">
        <v>957.65000000000009</v>
      </c>
      <c r="I82" s="260">
        <v>963.85000000000014</v>
      </c>
      <c r="J82" s="260">
        <v>971.7</v>
      </c>
      <c r="K82" s="259">
        <v>956</v>
      </c>
      <c r="L82" s="259">
        <v>941.95</v>
      </c>
      <c r="M82" s="259">
        <v>0.67528999999999995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293.89999999999998</v>
      </c>
      <c r="D83" s="260">
        <v>293.71666666666664</v>
      </c>
      <c r="E83" s="260">
        <v>291.18333333333328</v>
      </c>
      <c r="F83" s="260">
        <v>288.46666666666664</v>
      </c>
      <c r="G83" s="260">
        <v>285.93333333333328</v>
      </c>
      <c r="H83" s="260">
        <v>296.43333333333328</v>
      </c>
      <c r="I83" s="260">
        <v>298.9666666666667</v>
      </c>
      <c r="J83" s="260">
        <v>301.68333333333328</v>
      </c>
      <c r="K83" s="259">
        <v>296.25</v>
      </c>
      <c r="L83" s="259">
        <v>291</v>
      </c>
      <c r="M83" s="259">
        <v>35.181440000000002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7363.5</v>
      </c>
      <c r="D84" s="260">
        <v>7365.45</v>
      </c>
      <c r="E84" s="260">
        <v>7291.0499999999993</v>
      </c>
      <c r="F84" s="260">
        <v>7218.5999999999995</v>
      </c>
      <c r="G84" s="260">
        <v>7144.1999999999989</v>
      </c>
      <c r="H84" s="260">
        <v>7437.9</v>
      </c>
      <c r="I84" s="260">
        <v>7512.2999999999993</v>
      </c>
      <c r="J84" s="260">
        <v>7584.75</v>
      </c>
      <c r="K84" s="259">
        <v>7439.85</v>
      </c>
      <c r="L84" s="259">
        <v>7293</v>
      </c>
      <c r="M84" s="259">
        <v>0.13905999999999999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1210.7</v>
      </c>
      <c r="D85" s="260">
        <v>1206.6666666666667</v>
      </c>
      <c r="E85" s="260">
        <v>1198.3333333333335</v>
      </c>
      <c r="F85" s="260">
        <v>1185.9666666666667</v>
      </c>
      <c r="G85" s="260">
        <v>1177.6333333333334</v>
      </c>
      <c r="H85" s="260">
        <v>1219.0333333333335</v>
      </c>
      <c r="I85" s="260">
        <v>1227.366666666667</v>
      </c>
      <c r="J85" s="260">
        <v>1239.7333333333336</v>
      </c>
      <c r="K85" s="259">
        <v>1215</v>
      </c>
      <c r="L85" s="259">
        <v>1194.3</v>
      </c>
      <c r="M85" s="259">
        <v>0.27672999999999998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918.65</v>
      </c>
      <c r="D86" s="260">
        <v>919.56666666666661</v>
      </c>
      <c r="E86" s="260">
        <v>913.08333333333326</v>
      </c>
      <c r="F86" s="260">
        <v>907.51666666666665</v>
      </c>
      <c r="G86" s="260">
        <v>901.0333333333333</v>
      </c>
      <c r="H86" s="260">
        <v>925.13333333333321</v>
      </c>
      <c r="I86" s="260">
        <v>931.61666666666656</v>
      </c>
      <c r="J86" s="260">
        <v>937.18333333333317</v>
      </c>
      <c r="K86" s="259">
        <v>926.05</v>
      </c>
      <c r="L86" s="259">
        <v>914</v>
      </c>
      <c r="M86" s="259">
        <v>0.20685000000000001</v>
      </c>
      <c r="N86" s="1"/>
      <c r="O86" s="1"/>
    </row>
    <row r="87" spans="1:15" ht="12.75" customHeight="1">
      <c r="A87" s="30">
        <v>77</v>
      </c>
      <c r="B87" s="269" t="s">
        <v>817</v>
      </c>
      <c r="C87" s="259">
        <v>542.4</v>
      </c>
      <c r="D87" s="260">
        <v>544.16666666666663</v>
      </c>
      <c r="E87" s="260">
        <v>539.23333333333323</v>
      </c>
      <c r="F87" s="260">
        <v>536.06666666666661</v>
      </c>
      <c r="G87" s="260">
        <v>531.13333333333321</v>
      </c>
      <c r="H87" s="260">
        <v>547.33333333333326</v>
      </c>
      <c r="I87" s="260">
        <v>552.26666666666665</v>
      </c>
      <c r="J87" s="260">
        <v>555.43333333333328</v>
      </c>
      <c r="K87" s="259">
        <v>549.1</v>
      </c>
      <c r="L87" s="259">
        <v>541</v>
      </c>
      <c r="M87" s="259">
        <v>0.75000999999999995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16936.599999999999</v>
      </c>
      <c r="D88" s="260">
        <v>16842.383333333331</v>
      </c>
      <c r="E88" s="260">
        <v>16696.766666666663</v>
      </c>
      <c r="F88" s="260">
        <v>16456.933333333331</v>
      </c>
      <c r="G88" s="260">
        <v>16311.316666666662</v>
      </c>
      <c r="H88" s="260">
        <v>17082.216666666664</v>
      </c>
      <c r="I88" s="260">
        <v>17227.833333333332</v>
      </c>
      <c r="J88" s="260">
        <v>17467.666666666664</v>
      </c>
      <c r="K88" s="259">
        <v>16988</v>
      </c>
      <c r="L88" s="259">
        <v>16602.55</v>
      </c>
      <c r="M88" s="259">
        <v>0.27789000000000003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479.75</v>
      </c>
      <c r="D89" s="260">
        <v>476.76666666666671</v>
      </c>
      <c r="E89" s="260">
        <v>469.83333333333343</v>
      </c>
      <c r="F89" s="260">
        <v>459.91666666666674</v>
      </c>
      <c r="G89" s="260">
        <v>452.98333333333346</v>
      </c>
      <c r="H89" s="260">
        <v>486.68333333333339</v>
      </c>
      <c r="I89" s="260">
        <v>493.61666666666667</v>
      </c>
      <c r="J89" s="260">
        <v>503.53333333333336</v>
      </c>
      <c r="K89" s="259">
        <v>483.7</v>
      </c>
      <c r="L89" s="259">
        <v>466.85</v>
      </c>
      <c r="M89" s="259">
        <v>1.2045399999999999</v>
      </c>
      <c r="N89" s="1"/>
      <c r="O89" s="1"/>
    </row>
    <row r="90" spans="1:15" ht="12.75" customHeight="1">
      <c r="A90" s="30">
        <v>80</v>
      </c>
      <c r="B90" s="269" t="s">
        <v>818</v>
      </c>
      <c r="C90" s="259">
        <v>37.35</v>
      </c>
      <c r="D90" s="260">
        <v>37.15</v>
      </c>
      <c r="E90" s="260">
        <v>36.449999999999996</v>
      </c>
      <c r="F90" s="260">
        <v>35.549999999999997</v>
      </c>
      <c r="G90" s="260">
        <v>34.849999999999994</v>
      </c>
      <c r="H90" s="260">
        <v>38.049999999999997</v>
      </c>
      <c r="I90" s="260">
        <v>38.75</v>
      </c>
      <c r="J90" s="260">
        <v>39.65</v>
      </c>
      <c r="K90" s="259">
        <v>37.85</v>
      </c>
      <c r="L90" s="259">
        <v>36.25</v>
      </c>
      <c r="M90" s="259">
        <v>280.31166000000002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4183.7</v>
      </c>
      <c r="D91" s="260">
        <v>4181.333333333333</v>
      </c>
      <c r="E91" s="260">
        <v>4150.6666666666661</v>
      </c>
      <c r="F91" s="260">
        <v>4117.6333333333332</v>
      </c>
      <c r="G91" s="260">
        <v>4086.9666666666662</v>
      </c>
      <c r="H91" s="260">
        <v>4214.3666666666659</v>
      </c>
      <c r="I91" s="260">
        <v>4245.0333333333319</v>
      </c>
      <c r="J91" s="260">
        <v>4278.0666666666657</v>
      </c>
      <c r="K91" s="259">
        <v>4212</v>
      </c>
      <c r="L91" s="259">
        <v>4148.3</v>
      </c>
      <c r="M91" s="259">
        <v>2.44021</v>
      </c>
      <c r="N91" s="1"/>
      <c r="O91" s="1"/>
    </row>
    <row r="92" spans="1:15" ht="12.75" customHeight="1">
      <c r="A92" s="30">
        <v>82</v>
      </c>
      <c r="B92" s="269" t="s">
        <v>819</v>
      </c>
      <c r="C92" s="259">
        <v>1189.95</v>
      </c>
      <c r="D92" s="260">
        <v>1181.7333333333333</v>
      </c>
      <c r="E92" s="260">
        <v>1165.9666666666667</v>
      </c>
      <c r="F92" s="260">
        <v>1141.9833333333333</v>
      </c>
      <c r="G92" s="260">
        <v>1126.2166666666667</v>
      </c>
      <c r="H92" s="260">
        <v>1205.7166666666667</v>
      </c>
      <c r="I92" s="260">
        <v>1221.4833333333336</v>
      </c>
      <c r="J92" s="260">
        <v>1245.4666666666667</v>
      </c>
      <c r="K92" s="259">
        <v>1197.5</v>
      </c>
      <c r="L92" s="259">
        <v>1157.75</v>
      </c>
      <c r="M92" s="259">
        <v>0.91615000000000002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506.1</v>
      </c>
      <c r="D93" s="260">
        <v>510.06666666666661</v>
      </c>
      <c r="E93" s="260">
        <v>501.13333333333321</v>
      </c>
      <c r="F93" s="260">
        <v>496.16666666666663</v>
      </c>
      <c r="G93" s="260">
        <v>487.23333333333323</v>
      </c>
      <c r="H93" s="260">
        <v>515.03333333333319</v>
      </c>
      <c r="I93" s="260">
        <v>523.96666666666658</v>
      </c>
      <c r="J93" s="260">
        <v>528.93333333333317</v>
      </c>
      <c r="K93" s="259">
        <v>519</v>
      </c>
      <c r="L93" s="259">
        <v>505.1</v>
      </c>
      <c r="M93" s="259">
        <v>0.72424999999999995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74.45</v>
      </c>
      <c r="D94" s="260">
        <v>74.833333333333329</v>
      </c>
      <c r="E94" s="260">
        <v>73.36666666666666</v>
      </c>
      <c r="F94" s="260">
        <v>72.283333333333331</v>
      </c>
      <c r="G94" s="260">
        <v>70.816666666666663</v>
      </c>
      <c r="H94" s="260">
        <v>75.916666666666657</v>
      </c>
      <c r="I94" s="260">
        <v>77.383333333333326</v>
      </c>
      <c r="J94" s="260">
        <v>78.466666666666654</v>
      </c>
      <c r="K94" s="259">
        <v>76.3</v>
      </c>
      <c r="L94" s="259">
        <v>73.75</v>
      </c>
      <c r="M94" s="259">
        <v>25.224260000000001</v>
      </c>
      <c r="N94" s="1"/>
      <c r="O94" s="1"/>
    </row>
    <row r="95" spans="1:15" ht="12.75" customHeight="1">
      <c r="A95" s="30">
        <v>85</v>
      </c>
      <c r="B95" s="269" t="s">
        <v>776</v>
      </c>
      <c r="C95" s="259">
        <v>281.14999999999998</v>
      </c>
      <c r="D95" s="260">
        <v>280.93333333333334</v>
      </c>
      <c r="E95" s="260">
        <v>278.4666666666667</v>
      </c>
      <c r="F95" s="260">
        <v>275.78333333333336</v>
      </c>
      <c r="G95" s="260">
        <v>273.31666666666672</v>
      </c>
      <c r="H95" s="260">
        <v>283.61666666666667</v>
      </c>
      <c r="I95" s="260">
        <v>286.08333333333326</v>
      </c>
      <c r="J95" s="260">
        <v>288.76666666666665</v>
      </c>
      <c r="K95" s="259">
        <v>283.39999999999998</v>
      </c>
      <c r="L95" s="259">
        <v>278.25</v>
      </c>
      <c r="M95" s="259">
        <v>13.79359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2981.2</v>
      </c>
      <c r="D96" s="260">
        <v>2990.0666666666671</v>
      </c>
      <c r="E96" s="260">
        <v>2957.1833333333343</v>
      </c>
      <c r="F96" s="260">
        <v>2933.1666666666674</v>
      </c>
      <c r="G96" s="260">
        <v>2900.2833333333347</v>
      </c>
      <c r="H96" s="260">
        <v>3014.0833333333339</v>
      </c>
      <c r="I96" s="260">
        <v>3046.9666666666662</v>
      </c>
      <c r="J96" s="260">
        <v>3070.9833333333336</v>
      </c>
      <c r="K96" s="259">
        <v>3022.95</v>
      </c>
      <c r="L96" s="259">
        <v>2966.05</v>
      </c>
      <c r="M96" s="259">
        <v>0.17358000000000001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218</v>
      </c>
      <c r="D97" s="260">
        <v>218.5333333333333</v>
      </c>
      <c r="E97" s="260">
        <v>214.4166666666666</v>
      </c>
      <c r="F97" s="260">
        <v>210.83333333333329</v>
      </c>
      <c r="G97" s="260">
        <v>206.71666666666658</v>
      </c>
      <c r="H97" s="260">
        <v>222.11666666666662</v>
      </c>
      <c r="I97" s="260">
        <v>226.23333333333329</v>
      </c>
      <c r="J97" s="260">
        <v>229.81666666666663</v>
      </c>
      <c r="K97" s="259">
        <v>222.65</v>
      </c>
      <c r="L97" s="259">
        <v>214.95</v>
      </c>
      <c r="M97" s="259">
        <v>2.7580800000000001</v>
      </c>
      <c r="N97" s="1"/>
      <c r="O97" s="1"/>
    </row>
    <row r="98" spans="1:15" ht="12.75" customHeight="1">
      <c r="A98" s="30">
        <v>88</v>
      </c>
      <c r="B98" s="269" t="s">
        <v>868</v>
      </c>
      <c r="C98" s="259">
        <v>439.7</v>
      </c>
      <c r="D98" s="260">
        <v>440.56666666666661</v>
      </c>
      <c r="E98" s="260">
        <v>435.23333333333323</v>
      </c>
      <c r="F98" s="260">
        <v>430.76666666666665</v>
      </c>
      <c r="G98" s="260">
        <v>425.43333333333328</v>
      </c>
      <c r="H98" s="260">
        <v>445.03333333333319</v>
      </c>
      <c r="I98" s="260">
        <v>450.36666666666656</v>
      </c>
      <c r="J98" s="260">
        <v>454.83333333333314</v>
      </c>
      <c r="K98" s="259">
        <v>445.9</v>
      </c>
      <c r="L98" s="259">
        <v>436.1</v>
      </c>
      <c r="M98" s="259">
        <v>4.0636099999999997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544.70000000000005</v>
      </c>
      <c r="D99" s="260">
        <v>537.9</v>
      </c>
      <c r="E99" s="260">
        <v>528.59999999999991</v>
      </c>
      <c r="F99" s="260">
        <v>512.49999999999989</v>
      </c>
      <c r="G99" s="260">
        <v>503.19999999999982</v>
      </c>
      <c r="H99" s="260">
        <v>554</v>
      </c>
      <c r="I99" s="260">
        <v>563.29999999999995</v>
      </c>
      <c r="J99" s="260">
        <v>579.40000000000009</v>
      </c>
      <c r="K99" s="259">
        <v>547.20000000000005</v>
      </c>
      <c r="L99" s="259">
        <v>521.79999999999995</v>
      </c>
      <c r="M99" s="259">
        <v>15.05086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326.85000000000002</v>
      </c>
      <c r="D100" s="260">
        <v>328.46666666666664</v>
      </c>
      <c r="E100" s="260">
        <v>322.98333333333329</v>
      </c>
      <c r="F100" s="260">
        <v>319.11666666666667</v>
      </c>
      <c r="G100" s="260">
        <v>313.63333333333333</v>
      </c>
      <c r="H100" s="260">
        <v>332.33333333333326</v>
      </c>
      <c r="I100" s="260">
        <v>337.81666666666661</v>
      </c>
      <c r="J100" s="260">
        <v>341.68333333333322</v>
      </c>
      <c r="K100" s="259">
        <v>333.95</v>
      </c>
      <c r="L100" s="259">
        <v>324.60000000000002</v>
      </c>
      <c r="M100" s="259">
        <v>110.923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735.15</v>
      </c>
      <c r="D101" s="260">
        <v>736.58333333333337</v>
      </c>
      <c r="E101" s="260">
        <v>731.41666666666674</v>
      </c>
      <c r="F101" s="260">
        <v>727.68333333333339</v>
      </c>
      <c r="G101" s="260">
        <v>722.51666666666677</v>
      </c>
      <c r="H101" s="260">
        <v>740.31666666666672</v>
      </c>
      <c r="I101" s="260">
        <v>745.48333333333346</v>
      </c>
      <c r="J101" s="260">
        <v>749.2166666666667</v>
      </c>
      <c r="K101" s="259">
        <v>741.75</v>
      </c>
      <c r="L101" s="259">
        <v>732.85</v>
      </c>
      <c r="M101" s="259">
        <v>0.19051000000000001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742</v>
      </c>
      <c r="D102" s="260">
        <v>744.2166666666667</v>
      </c>
      <c r="E102" s="260">
        <v>734.78333333333342</v>
      </c>
      <c r="F102" s="260">
        <v>727.56666666666672</v>
      </c>
      <c r="G102" s="260">
        <v>718.13333333333344</v>
      </c>
      <c r="H102" s="260">
        <v>751.43333333333339</v>
      </c>
      <c r="I102" s="260">
        <v>760.86666666666679</v>
      </c>
      <c r="J102" s="260">
        <v>768.08333333333337</v>
      </c>
      <c r="K102" s="259">
        <v>753.65</v>
      </c>
      <c r="L102" s="259">
        <v>737</v>
      </c>
      <c r="M102" s="259">
        <v>0.38466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820.5</v>
      </c>
      <c r="D103" s="260">
        <v>823.16666666666663</v>
      </c>
      <c r="E103" s="260">
        <v>812.33333333333326</v>
      </c>
      <c r="F103" s="260">
        <v>804.16666666666663</v>
      </c>
      <c r="G103" s="260">
        <v>793.33333333333326</v>
      </c>
      <c r="H103" s="260">
        <v>831.33333333333326</v>
      </c>
      <c r="I103" s="260">
        <v>842.16666666666652</v>
      </c>
      <c r="J103" s="260">
        <v>850.33333333333326</v>
      </c>
      <c r="K103" s="259">
        <v>834</v>
      </c>
      <c r="L103" s="259">
        <v>815</v>
      </c>
      <c r="M103" s="259">
        <v>0.81337999999999999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130.55000000000001</v>
      </c>
      <c r="D104" s="260">
        <v>131.54999999999998</v>
      </c>
      <c r="E104" s="260">
        <v>129.09999999999997</v>
      </c>
      <c r="F104" s="260">
        <v>127.64999999999998</v>
      </c>
      <c r="G104" s="260">
        <v>125.19999999999996</v>
      </c>
      <c r="H104" s="260">
        <v>132.99999999999997</v>
      </c>
      <c r="I104" s="260">
        <v>135.44999999999996</v>
      </c>
      <c r="J104" s="260">
        <v>136.89999999999998</v>
      </c>
      <c r="K104" s="259">
        <v>134</v>
      </c>
      <c r="L104" s="259">
        <v>130.1</v>
      </c>
      <c r="M104" s="259">
        <v>8.9986700000000006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1799.45</v>
      </c>
      <c r="D105" s="260">
        <v>1791.6333333333332</v>
      </c>
      <c r="E105" s="260">
        <v>1739.1666666666665</v>
      </c>
      <c r="F105" s="260">
        <v>1678.8833333333332</v>
      </c>
      <c r="G105" s="260">
        <v>1626.4166666666665</v>
      </c>
      <c r="H105" s="260">
        <v>1851.9166666666665</v>
      </c>
      <c r="I105" s="260">
        <v>1904.3833333333332</v>
      </c>
      <c r="J105" s="260">
        <v>1964.6666666666665</v>
      </c>
      <c r="K105" s="259">
        <v>1844.1</v>
      </c>
      <c r="L105" s="259">
        <v>1731.35</v>
      </c>
      <c r="M105" s="259">
        <v>5.9791999999999996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25.65</v>
      </c>
      <c r="D106" s="260">
        <v>25.633333333333336</v>
      </c>
      <c r="E106" s="260">
        <v>24.916666666666671</v>
      </c>
      <c r="F106" s="260">
        <v>24.183333333333334</v>
      </c>
      <c r="G106" s="260">
        <v>23.466666666666669</v>
      </c>
      <c r="H106" s="260">
        <v>26.366666666666674</v>
      </c>
      <c r="I106" s="260">
        <v>27.083333333333336</v>
      </c>
      <c r="J106" s="260">
        <v>27.816666666666677</v>
      </c>
      <c r="K106" s="259">
        <v>26.35</v>
      </c>
      <c r="L106" s="259">
        <v>24.9</v>
      </c>
      <c r="M106" s="259">
        <v>311.59980000000002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1217.95</v>
      </c>
      <c r="D107" s="260">
        <v>1219.9666666666667</v>
      </c>
      <c r="E107" s="260">
        <v>1212.9833333333333</v>
      </c>
      <c r="F107" s="260">
        <v>1208.0166666666667</v>
      </c>
      <c r="G107" s="260">
        <v>1201.0333333333333</v>
      </c>
      <c r="H107" s="260">
        <v>1224.9333333333334</v>
      </c>
      <c r="I107" s="260">
        <v>1231.916666666667</v>
      </c>
      <c r="J107" s="260">
        <v>1236.8833333333334</v>
      </c>
      <c r="K107" s="259">
        <v>1226.95</v>
      </c>
      <c r="L107" s="259">
        <v>1215</v>
      </c>
      <c r="M107" s="259">
        <v>1.8565199999999999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539.9</v>
      </c>
      <c r="D108" s="260">
        <v>540.7833333333333</v>
      </c>
      <c r="E108" s="260">
        <v>534.11666666666656</v>
      </c>
      <c r="F108" s="260">
        <v>528.33333333333326</v>
      </c>
      <c r="G108" s="260">
        <v>521.66666666666652</v>
      </c>
      <c r="H108" s="260">
        <v>546.56666666666661</v>
      </c>
      <c r="I108" s="260">
        <v>553.23333333333335</v>
      </c>
      <c r="J108" s="260">
        <v>559.01666666666665</v>
      </c>
      <c r="K108" s="259">
        <v>547.45000000000005</v>
      </c>
      <c r="L108" s="259">
        <v>535</v>
      </c>
      <c r="M108" s="259">
        <v>1.56081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790.05</v>
      </c>
      <c r="D109" s="260">
        <v>791.31666666666661</v>
      </c>
      <c r="E109" s="260">
        <v>783.63333333333321</v>
      </c>
      <c r="F109" s="260">
        <v>777.21666666666658</v>
      </c>
      <c r="G109" s="260">
        <v>769.53333333333319</v>
      </c>
      <c r="H109" s="260">
        <v>797.73333333333323</v>
      </c>
      <c r="I109" s="260">
        <v>805.41666666666663</v>
      </c>
      <c r="J109" s="260">
        <v>811.83333333333326</v>
      </c>
      <c r="K109" s="259">
        <v>799</v>
      </c>
      <c r="L109" s="259">
        <v>784.9</v>
      </c>
      <c r="M109" s="259">
        <v>1.38225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5531.2</v>
      </c>
      <c r="D110" s="260">
        <v>5539.8</v>
      </c>
      <c r="E110" s="260">
        <v>5431.6</v>
      </c>
      <c r="F110" s="260">
        <v>5332</v>
      </c>
      <c r="G110" s="260">
        <v>5223.8</v>
      </c>
      <c r="H110" s="260">
        <v>5639.4000000000005</v>
      </c>
      <c r="I110" s="260">
        <v>5747.5999999999995</v>
      </c>
      <c r="J110" s="260">
        <v>5847.2000000000007</v>
      </c>
      <c r="K110" s="259">
        <v>5648</v>
      </c>
      <c r="L110" s="259">
        <v>5440.2</v>
      </c>
      <c r="M110" s="259">
        <v>0.53925999999999996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362.1</v>
      </c>
      <c r="D111" s="260">
        <v>357.36666666666662</v>
      </c>
      <c r="E111" s="260">
        <v>346.73333333333323</v>
      </c>
      <c r="F111" s="260">
        <v>331.36666666666662</v>
      </c>
      <c r="G111" s="260">
        <v>320.73333333333323</v>
      </c>
      <c r="H111" s="260">
        <v>372.73333333333323</v>
      </c>
      <c r="I111" s="260">
        <v>383.36666666666656</v>
      </c>
      <c r="J111" s="260">
        <v>398.73333333333323</v>
      </c>
      <c r="K111" s="259">
        <v>368</v>
      </c>
      <c r="L111" s="259">
        <v>342</v>
      </c>
      <c r="M111" s="259">
        <v>3.9222299999999999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303.05</v>
      </c>
      <c r="D112" s="260">
        <v>301.41666666666669</v>
      </c>
      <c r="E112" s="260">
        <v>298.83333333333337</v>
      </c>
      <c r="F112" s="260">
        <v>294.61666666666667</v>
      </c>
      <c r="G112" s="260">
        <v>292.03333333333336</v>
      </c>
      <c r="H112" s="260">
        <v>305.63333333333338</v>
      </c>
      <c r="I112" s="260">
        <v>308.21666666666675</v>
      </c>
      <c r="J112" s="260">
        <v>312.43333333333339</v>
      </c>
      <c r="K112" s="259">
        <v>304</v>
      </c>
      <c r="L112" s="259">
        <v>297.2</v>
      </c>
      <c r="M112" s="259">
        <v>18.795190000000002</v>
      </c>
      <c r="N112" s="1"/>
      <c r="O112" s="1"/>
    </row>
    <row r="113" spans="1:15" ht="12.75" customHeight="1">
      <c r="A113" s="30">
        <v>103</v>
      </c>
      <c r="B113" s="269" t="s">
        <v>820</v>
      </c>
      <c r="C113" s="259">
        <v>390.45</v>
      </c>
      <c r="D113" s="260">
        <v>392.31666666666666</v>
      </c>
      <c r="E113" s="260">
        <v>387.63333333333333</v>
      </c>
      <c r="F113" s="260">
        <v>384.81666666666666</v>
      </c>
      <c r="G113" s="260">
        <v>380.13333333333333</v>
      </c>
      <c r="H113" s="260">
        <v>395.13333333333333</v>
      </c>
      <c r="I113" s="260">
        <v>399.81666666666661</v>
      </c>
      <c r="J113" s="260">
        <v>402.63333333333333</v>
      </c>
      <c r="K113" s="259">
        <v>397</v>
      </c>
      <c r="L113" s="259">
        <v>389.5</v>
      </c>
      <c r="M113" s="259">
        <v>0.60907999999999995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585.4</v>
      </c>
      <c r="D114" s="260">
        <v>587.43333333333328</v>
      </c>
      <c r="E114" s="260">
        <v>578.46666666666658</v>
      </c>
      <c r="F114" s="260">
        <v>571.5333333333333</v>
      </c>
      <c r="G114" s="260">
        <v>562.56666666666661</v>
      </c>
      <c r="H114" s="260">
        <v>594.36666666666656</v>
      </c>
      <c r="I114" s="260">
        <v>603.33333333333326</v>
      </c>
      <c r="J114" s="260">
        <v>610.26666666666654</v>
      </c>
      <c r="K114" s="259">
        <v>596.4</v>
      </c>
      <c r="L114" s="259">
        <v>580.5</v>
      </c>
      <c r="M114" s="259">
        <v>0.12197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720.75</v>
      </c>
      <c r="D115" s="260">
        <v>722.58333333333337</v>
      </c>
      <c r="E115" s="260">
        <v>716.41666666666674</v>
      </c>
      <c r="F115" s="260">
        <v>712.08333333333337</v>
      </c>
      <c r="G115" s="260">
        <v>705.91666666666674</v>
      </c>
      <c r="H115" s="260">
        <v>726.91666666666674</v>
      </c>
      <c r="I115" s="260">
        <v>733.08333333333348</v>
      </c>
      <c r="J115" s="260">
        <v>737.41666666666674</v>
      </c>
      <c r="K115" s="259">
        <v>728.75</v>
      </c>
      <c r="L115" s="259">
        <v>718.25</v>
      </c>
      <c r="M115" s="259">
        <v>7.72119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1105.3499999999999</v>
      </c>
      <c r="D116" s="260">
        <v>1096.95</v>
      </c>
      <c r="E116" s="260">
        <v>1086.9000000000001</v>
      </c>
      <c r="F116" s="260">
        <v>1068.45</v>
      </c>
      <c r="G116" s="260">
        <v>1058.4000000000001</v>
      </c>
      <c r="H116" s="260">
        <v>1115.4000000000001</v>
      </c>
      <c r="I116" s="260">
        <v>1125.4499999999998</v>
      </c>
      <c r="J116" s="260">
        <v>1143.9000000000001</v>
      </c>
      <c r="K116" s="259">
        <v>1107</v>
      </c>
      <c r="L116" s="259">
        <v>1078.5</v>
      </c>
      <c r="M116" s="259">
        <v>14.54838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186.55</v>
      </c>
      <c r="D117" s="260">
        <v>186.28333333333333</v>
      </c>
      <c r="E117" s="260">
        <v>184.76666666666665</v>
      </c>
      <c r="F117" s="260">
        <v>182.98333333333332</v>
      </c>
      <c r="G117" s="260">
        <v>181.46666666666664</v>
      </c>
      <c r="H117" s="260">
        <v>188.06666666666666</v>
      </c>
      <c r="I117" s="260">
        <v>189.58333333333337</v>
      </c>
      <c r="J117" s="260">
        <v>191.36666666666667</v>
      </c>
      <c r="K117" s="259">
        <v>187.8</v>
      </c>
      <c r="L117" s="259">
        <v>184.5</v>
      </c>
      <c r="M117" s="259">
        <v>15.15546</v>
      </c>
      <c r="N117" s="1"/>
      <c r="O117" s="1"/>
    </row>
    <row r="118" spans="1:15" ht="12.75" customHeight="1">
      <c r="A118" s="30">
        <v>108</v>
      </c>
      <c r="B118" s="269" t="s">
        <v>810</v>
      </c>
      <c r="C118" s="259">
        <v>1512.45</v>
      </c>
      <c r="D118" s="260">
        <v>1513.1666666666667</v>
      </c>
      <c r="E118" s="260">
        <v>1491.3333333333335</v>
      </c>
      <c r="F118" s="260">
        <v>1470.2166666666667</v>
      </c>
      <c r="G118" s="260">
        <v>1448.3833333333334</v>
      </c>
      <c r="H118" s="260">
        <v>1534.2833333333335</v>
      </c>
      <c r="I118" s="260">
        <v>1556.116666666667</v>
      </c>
      <c r="J118" s="260">
        <v>1577.2333333333336</v>
      </c>
      <c r="K118" s="259">
        <v>1535</v>
      </c>
      <c r="L118" s="259">
        <v>1492.05</v>
      </c>
      <c r="M118" s="259">
        <v>1.0591900000000001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231.4</v>
      </c>
      <c r="D119" s="260">
        <v>230.95000000000002</v>
      </c>
      <c r="E119" s="260">
        <v>228.25000000000003</v>
      </c>
      <c r="F119" s="260">
        <v>225.10000000000002</v>
      </c>
      <c r="G119" s="260">
        <v>222.40000000000003</v>
      </c>
      <c r="H119" s="260">
        <v>234.10000000000002</v>
      </c>
      <c r="I119" s="260">
        <v>236.8</v>
      </c>
      <c r="J119" s="260">
        <v>239.95000000000002</v>
      </c>
      <c r="K119" s="259">
        <v>233.65</v>
      </c>
      <c r="L119" s="259">
        <v>227.8</v>
      </c>
      <c r="M119" s="259">
        <v>100.46362999999999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627.75</v>
      </c>
      <c r="D120" s="260">
        <v>634.13333333333333</v>
      </c>
      <c r="E120" s="260">
        <v>616.16666666666663</v>
      </c>
      <c r="F120" s="260">
        <v>604.58333333333326</v>
      </c>
      <c r="G120" s="260">
        <v>586.61666666666656</v>
      </c>
      <c r="H120" s="260">
        <v>645.7166666666667</v>
      </c>
      <c r="I120" s="260">
        <v>663.68333333333339</v>
      </c>
      <c r="J120" s="260">
        <v>675.26666666666677</v>
      </c>
      <c r="K120" s="259">
        <v>652.1</v>
      </c>
      <c r="L120" s="259">
        <v>622.54999999999995</v>
      </c>
      <c r="M120" s="259">
        <v>14.05317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3944.8</v>
      </c>
      <c r="D121" s="260">
        <v>3953.2666666666664</v>
      </c>
      <c r="E121" s="260">
        <v>3916.5333333333328</v>
      </c>
      <c r="F121" s="260">
        <v>3888.2666666666664</v>
      </c>
      <c r="G121" s="260">
        <v>3851.5333333333328</v>
      </c>
      <c r="H121" s="260">
        <v>3981.5333333333328</v>
      </c>
      <c r="I121" s="260">
        <v>4018.2666666666664</v>
      </c>
      <c r="J121" s="260">
        <v>4046.5333333333328</v>
      </c>
      <c r="K121" s="259">
        <v>3990</v>
      </c>
      <c r="L121" s="259">
        <v>3925</v>
      </c>
      <c r="M121" s="259">
        <v>1.5836699999999999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1580</v>
      </c>
      <c r="D122" s="260">
        <v>1579.7166666666665</v>
      </c>
      <c r="E122" s="260">
        <v>1575.383333333333</v>
      </c>
      <c r="F122" s="260">
        <v>1570.7666666666664</v>
      </c>
      <c r="G122" s="260">
        <v>1566.4333333333329</v>
      </c>
      <c r="H122" s="260">
        <v>1584.333333333333</v>
      </c>
      <c r="I122" s="260">
        <v>1588.6666666666665</v>
      </c>
      <c r="J122" s="260">
        <v>1593.2833333333331</v>
      </c>
      <c r="K122" s="259">
        <v>1584.05</v>
      </c>
      <c r="L122" s="259">
        <v>1575.1</v>
      </c>
      <c r="M122" s="259">
        <v>1.22058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2322.8000000000002</v>
      </c>
      <c r="D123" s="260">
        <v>2324.4</v>
      </c>
      <c r="E123" s="260">
        <v>2304.4</v>
      </c>
      <c r="F123" s="260">
        <v>2286</v>
      </c>
      <c r="G123" s="260">
        <v>2266</v>
      </c>
      <c r="H123" s="260">
        <v>2342.8000000000002</v>
      </c>
      <c r="I123" s="260">
        <v>2362.8000000000002</v>
      </c>
      <c r="J123" s="260">
        <v>2381.2000000000003</v>
      </c>
      <c r="K123" s="259">
        <v>2344.4</v>
      </c>
      <c r="L123" s="259">
        <v>2306</v>
      </c>
      <c r="M123" s="259">
        <v>1.04897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762.95</v>
      </c>
      <c r="D124" s="260">
        <v>759.94999999999993</v>
      </c>
      <c r="E124" s="260">
        <v>752.99999999999989</v>
      </c>
      <c r="F124" s="260">
        <v>743.05</v>
      </c>
      <c r="G124" s="260">
        <v>736.09999999999991</v>
      </c>
      <c r="H124" s="260">
        <v>769.89999999999986</v>
      </c>
      <c r="I124" s="260">
        <v>776.84999999999991</v>
      </c>
      <c r="J124" s="260">
        <v>786.79999999999984</v>
      </c>
      <c r="K124" s="259">
        <v>766.9</v>
      </c>
      <c r="L124" s="259">
        <v>750</v>
      </c>
      <c r="M124" s="259">
        <v>14.15497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920.35</v>
      </c>
      <c r="D125" s="260">
        <v>915.88333333333321</v>
      </c>
      <c r="E125" s="260">
        <v>905.76666666666642</v>
      </c>
      <c r="F125" s="260">
        <v>891.18333333333317</v>
      </c>
      <c r="G125" s="260">
        <v>881.06666666666638</v>
      </c>
      <c r="H125" s="260">
        <v>930.46666666666647</v>
      </c>
      <c r="I125" s="260">
        <v>940.58333333333326</v>
      </c>
      <c r="J125" s="260">
        <v>955.16666666666652</v>
      </c>
      <c r="K125" s="259">
        <v>926</v>
      </c>
      <c r="L125" s="259">
        <v>901.3</v>
      </c>
      <c r="M125" s="259">
        <v>10.291779999999999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980</v>
      </c>
      <c r="D126" s="260">
        <v>978.31666666666661</v>
      </c>
      <c r="E126" s="260">
        <v>966.63333333333321</v>
      </c>
      <c r="F126" s="260">
        <v>953.26666666666665</v>
      </c>
      <c r="G126" s="260">
        <v>941.58333333333326</v>
      </c>
      <c r="H126" s="260">
        <v>991.68333333333317</v>
      </c>
      <c r="I126" s="260">
        <v>1003.3666666666666</v>
      </c>
      <c r="J126" s="260">
        <v>1016.7333333333331</v>
      </c>
      <c r="K126" s="259">
        <v>990</v>
      </c>
      <c r="L126" s="259">
        <v>964.95</v>
      </c>
      <c r="M126" s="259">
        <v>0.59057000000000004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365.2</v>
      </c>
      <c r="D127" s="260">
        <v>364.95</v>
      </c>
      <c r="E127" s="260">
        <v>362.75</v>
      </c>
      <c r="F127" s="260">
        <v>360.3</v>
      </c>
      <c r="G127" s="260">
        <v>358.1</v>
      </c>
      <c r="H127" s="260">
        <v>367.4</v>
      </c>
      <c r="I127" s="260">
        <v>369.59999999999991</v>
      </c>
      <c r="J127" s="260">
        <v>372.04999999999995</v>
      </c>
      <c r="K127" s="259">
        <v>367.15</v>
      </c>
      <c r="L127" s="259">
        <v>362.5</v>
      </c>
      <c r="M127" s="259">
        <v>6.8769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1379.25</v>
      </c>
      <c r="D128" s="260">
        <v>1381.2</v>
      </c>
      <c r="E128" s="260">
        <v>1371.0500000000002</v>
      </c>
      <c r="F128" s="260">
        <v>1362.8500000000001</v>
      </c>
      <c r="G128" s="260">
        <v>1352.7000000000003</v>
      </c>
      <c r="H128" s="260">
        <v>1389.4</v>
      </c>
      <c r="I128" s="260">
        <v>1399.5500000000002</v>
      </c>
      <c r="J128" s="260">
        <v>1407.75</v>
      </c>
      <c r="K128" s="259">
        <v>1391.35</v>
      </c>
      <c r="L128" s="259">
        <v>1373</v>
      </c>
      <c r="M128" s="259">
        <v>5.50007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796.7</v>
      </c>
      <c r="D129" s="260">
        <v>795.38333333333321</v>
      </c>
      <c r="E129" s="260">
        <v>785.86666666666645</v>
      </c>
      <c r="F129" s="260">
        <v>775.03333333333319</v>
      </c>
      <c r="G129" s="260">
        <v>765.51666666666642</v>
      </c>
      <c r="H129" s="260">
        <v>806.21666666666647</v>
      </c>
      <c r="I129" s="260">
        <v>815.73333333333335</v>
      </c>
      <c r="J129" s="260">
        <v>826.56666666666649</v>
      </c>
      <c r="K129" s="259">
        <v>804.9</v>
      </c>
      <c r="L129" s="259">
        <v>784.55</v>
      </c>
      <c r="M129" s="259">
        <v>1.45949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838.6</v>
      </c>
      <c r="D130" s="260">
        <v>842.55000000000007</v>
      </c>
      <c r="E130" s="260">
        <v>831.55000000000018</v>
      </c>
      <c r="F130" s="260">
        <v>824.50000000000011</v>
      </c>
      <c r="G130" s="260">
        <v>813.50000000000023</v>
      </c>
      <c r="H130" s="260">
        <v>849.60000000000014</v>
      </c>
      <c r="I130" s="260">
        <v>860.59999999999991</v>
      </c>
      <c r="J130" s="260">
        <v>867.65000000000009</v>
      </c>
      <c r="K130" s="259">
        <v>853.55</v>
      </c>
      <c r="L130" s="259">
        <v>835.5</v>
      </c>
      <c r="M130" s="259">
        <v>0.49711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396.6</v>
      </c>
      <c r="D131" s="260">
        <v>396.65000000000003</v>
      </c>
      <c r="E131" s="260">
        <v>392.40000000000009</v>
      </c>
      <c r="F131" s="260">
        <v>388.20000000000005</v>
      </c>
      <c r="G131" s="260">
        <v>383.9500000000001</v>
      </c>
      <c r="H131" s="260">
        <v>400.85000000000008</v>
      </c>
      <c r="I131" s="260">
        <v>405.09999999999997</v>
      </c>
      <c r="J131" s="260">
        <v>409.30000000000007</v>
      </c>
      <c r="K131" s="259">
        <v>400.9</v>
      </c>
      <c r="L131" s="259">
        <v>392.45</v>
      </c>
      <c r="M131" s="259">
        <v>35.84507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556.54999999999995</v>
      </c>
      <c r="D132" s="260">
        <v>553.91666666666663</v>
      </c>
      <c r="E132" s="260">
        <v>550.33333333333326</v>
      </c>
      <c r="F132" s="260">
        <v>544.11666666666667</v>
      </c>
      <c r="G132" s="260">
        <v>540.5333333333333</v>
      </c>
      <c r="H132" s="260">
        <v>560.13333333333321</v>
      </c>
      <c r="I132" s="260">
        <v>563.71666666666647</v>
      </c>
      <c r="J132" s="260">
        <v>569.93333333333317</v>
      </c>
      <c r="K132" s="259">
        <v>557.5</v>
      </c>
      <c r="L132" s="259">
        <v>547.70000000000005</v>
      </c>
      <c r="M132" s="259">
        <v>8.1528500000000008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1742.15</v>
      </c>
      <c r="D133" s="260">
        <v>1742.3666666666668</v>
      </c>
      <c r="E133" s="260">
        <v>1724.7833333333335</v>
      </c>
      <c r="F133" s="260">
        <v>1707.4166666666667</v>
      </c>
      <c r="G133" s="260">
        <v>1689.8333333333335</v>
      </c>
      <c r="H133" s="260">
        <v>1759.7333333333336</v>
      </c>
      <c r="I133" s="260">
        <v>1777.3166666666666</v>
      </c>
      <c r="J133" s="260">
        <v>1794.6833333333336</v>
      </c>
      <c r="K133" s="259">
        <v>1759.95</v>
      </c>
      <c r="L133" s="259">
        <v>1725</v>
      </c>
      <c r="M133" s="259">
        <v>1.65367</v>
      </c>
      <c r="N133" s="1"/>
      <c r="O133" s="1"/>
    </row>
    <row r="134" spans="1:15" ht="12.75" customHeight="1">
      <c r="A134" s="30">
        <v>124</v>
      </c>
      <c r="B134" s="269" t="s">
        <v>869</v>
      </c>
      <c r="C134" s="259">
        <v>803.4</v>
      </c>
      <c r="D134" s="260">
        <v>805.16666666666663</v>
      </c>
      <c r="E134" s="260">
        <v>795.2833333333333</v>
      </c>
      <c r="F134" s="260">
        <v>787.16666666666663</v>
      </c>
      <c r="G134" s="260">
        <v>777.2833333333333</v>
      </c>
      <c r="H134" s="260">
        <v>813.2833333333333</v>
      </c>
      <c r="I134" s="260">
        <v>823.16666666666674</v>
      </c>
      <c r="J134" s="260">
        <v>831.2833333333333</v>
      </c>
      <c r="K134" s="259">
        <v>815.05</v>
      </c>
      <c r="L134" s="259">
        <v>797.05</v>
      </c>
      <c r="M134" s="259">
        <v>2.8573200000000001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2108.5500000000002</v>
      </c>
      <c r="D135" s="260">
        <v>2110.65</v>
      </c>
      <c r="E135" s="260">
        <v>2097.9</v>
      </c>
      <c r="F135" s="260">
        <v>2087.25</v>
      </c>
      <c r="G135" s="260">
        <v>2074.5</v>
      </c>
      <c r="H135" s="260">
        <v>2121.3000000000002</v>
      </c>
      <c r="I135" s="260">
        <v>2134.0500000000002</v>
      </c>
      <c r="J135" s="260">
        <v>2144.7000000000003</v>
      </c>
      <c r="K135" s="259">
        <v>2123.4</v>
      </c>
      <c r="L135" s="259">
        <v>2100</v>
      </c>
      <c r="M135" s="259">
        <v>2.49776</v>
      </c>
      <c r="N135" s="1"/>
      <c r="O135" s="1"/>
    </row>
    <row r="136" spans="1:15" ht="12.75" customHeight="1">
      <c r="A136" s="30">
        <v>126</v>
      </c>
      <c r="B136" s="269" t="s">
        <v>862</v>
      </c>
      <c r="C136" s="259">
        <v>331.7</v>
      </c>
      <c r="D136" s="260">
        <v>332.56666666666666</v>
      </c>
      <c r="E136" s="260">
        <v>329.13333333333333</v>
      </c>
      <c r="F136" s="260">
        <v>326.56666666666666</v>
      </c>
      <c r="G136" s="260">
        <v>323.13333333333333</v>
      </c>
      <c r="H136" s="260">
        <v>335.13333333333333</v>
      </c>
      <c r="I136" s="260">
        <v>338.56666666666661</v>
      </c>
      <c r="J136" s="260">
        <v>341.13333333333333</v>
      </c>
      <c r="K136" s="259">
        <v>336</v>
      </c>
      <c r="L136" s="259">
        <v>330</v>
      </c>
      <c r="M136" s="259">
        <v>38.814720000000001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220.75</v>
      </c>
      <c r="D137" s="260">
        <v>221.01666666666665</v>
      </c>
      <c r="E137" s="260">
        <v>219.33333333333331</v>
      </c>
      <c r="F137" s="260">
        <v>217.91666666666666</v>
      </c>
      <c r="G137" s="260">
        <v>216.23333333333332</v>
      </c>
      <c r="H137" s="260">
        <v>222.43333333333331</v>
      </c>
      <c r="I137" s="260">
        <v>224.11666666666665</v>
      </c>
      <c r="J137" s="260">
        <v>225.5333333333333</v>
      </c>
      <c r="K137" s="259">
        <v>222.7</v>
      </c>
      <c r="L137" s="259">
        <v>219.6</v>
      </c>
      <c r="M137" s="259">
        <v>22.455390000000001</v>
      </c>
      <c r="N137" s="1"/>
      <c r="O137" s="1"/>
    </row>
    <row r="138" spans="1:15" ht="12.75" customHeight="1">
      <c r="A138" s="30">
        <v>128</v>
      </c>
      <c r="B138" s="269" t="s">
        <v>821</v>
      </c>
      <c r="C138" s="259">
        <v>189.95</v>
      </c>
      <c r="D138" s="260">
        <v>190.11666666666667</v>
      </c>
      <c r="E138" s="260">
        <v>189.18333333333334</v>
      </c>
      <c r="F138" s="260">
        <v>188.41666666666666</v>
      </c>
      <c r="G138" s="260">
        <v>187.48333333333332</v>
      </c>
      <c r="H138" s="260">
        <v>190.88333333333335</v>
      </c>
      <c r="I138" s="260">
        <v>191.81666666666669</v>
      </c>
      <c r="J138" s="260">
        <v>192.58333333333337</v>
      </c>
      <c r="K138" s="259">
        <v>191.05</v>
      </c>
      <c r="L138" s="259">
        <v>189.35</v>
      </c>
      <c r="M138" s="259">
        <v>9.1517800000000005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47.5</v>
      </c>
      <c r="D139" s="260">
        <v>46.6</v>
      </c>
      <c r="E139" s="260">
        <v>45.7</v>
      </c>
      <c r="F139" s="260">
        <v>43.9</v>
      </c>
      <c r="G139" s="260">
        <v>43</v>
      </c>
      <c r="H139" s="260">
        <v>48.400000000000006</v>
      </c>
      <c r="I139" s="260">
        <v>49.3</v>
      </c>
      <c r="J139" s="260">
        <v>51.100000000000009</v>
      </c>
      <c r="K139" s="259">
        <v>47.5</v>
      </c>
      <c r="L139" s="259">
        <v>44.8</v>
      </c>
      <c r="M139" s="259">
        <v>19.372319999999998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223.05</v>
      </c>
      <c r="D140" s="260">
        <v>222.66666666666666</v>
      </c>
      <c r="E140" s="260">
        <v>221.43333333333331</v>
      </c>
      <c r="F140" s="260">
        <v>219.81666666666666</v>
      </c>
      <c r="G140" s="260">
        <v>218.58333333333331</v>
      </c>
      <c r="H140" s="260">
        <v>224.2833333333333</v>
      </c>
      <c r="I140" s="260">
        <v>225.51666666666665</v>
      </c>
      <c r="J140" s="260">
        <v>227.1333333333333</v>
      </c>
      <c r="K140" s="259">
        <v>223.9</v>
      </c>
      <c r="L140" s="259">
        <v>221.05</v>
      </c>
      <c r="M140" s="259">
        <v>1.26023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3342.65</v>
      </c>
      <c r="D141" s="260">
        <v>3321.8833333333332</v>
      </c>
      <c r="E141" s="260">
        <v>3296.7666666666664</v>
      </c>
      <c r="F141" s="260">
        <v>3250.8833333333332</v>
      </c>
      <c r="G141" s="260">
        <v>3225.7666666666664</v>
      </c>
      <c r="H141" s="260">
        <v>3367.7666666666664</v>
      </c>
      <c r="I141" s="260">
        <v>3392.8833333333332</v>
      </c>
      <c r="J141" s="260">
        <v>3438.7666666666664</v>
      </c>
      <c r="K141" s="259">
        <v>3347</v>
      </c>
      <c r="L141" s="259">
        <v>3276</v>
      </c>
      <c r="M141" s="259">
        <v>3.8513600000000001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4368.3</v>
      </c>
      <c r="D142" s="260">
        <v>4391.9000000000005</v>
      </c>
      <c r="E142" s="260">
        <v>4329.6000000000013</v>
      </c>
      <c r="F142" s="260">
        <v>4290.9000000000005</v>
      </c>
      <c r="G142" s="260">
        <v>4228.6000000000013</v>
      </c>
      <c r="H142" s="260">
        <v>4430.6000000000013</v>
      </c>
      <c r="I142" s="260">
        <v>4492.9000000000005</v>
      </c>
      <c r="J142" s="260">
        <v>4531.6000000000013</v>
      </c>
      <c r="K142" s="259">
        <v>4454.2</v>
      </c>
      <c r="L142" s="259">
        <v>4353.2</v>
      </c>
      <c r="M142" s="259">
        <v>1.4470000000000001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2428.0500000000002</v>
      </c>
      <c r="D143" s="260">
        <v>2412.6000000000004</v>
      </c>
      <c r="E143" s="260">
        <v>2385.5500000000006</v>
      </c>
      <c r="F143" s="260">
        <v>2343.0500000000002</v>
      </c>
      <c r="G143" s="260">
        <v>2316.0000000000005</v>
      </c>
      <c r="H143" s="260">
        <v>2455.1000000000008</v>
      </c>
      <c r="I143" s="260">
        <v>2482.15</v>
      </c>
      <c r="J143" s="260">
        <v>2524.650000000001</v>
      </c>
      <c r="K143" s="259">
        <v>2439.65</v>
      </c>
      <c r="L143" s="259">
        <v>2370.1</v>
      </c>
      <c r="M143" s="259">
        <v>1.3410599999999999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4418.1000000000004</v>
      </c>
      <c r="D144" s="260">
        <v>4414.0166666666664</v>
      </c>
      <c r="E144" s="260">
        <v>4393.083333333333</v>
      </c>
      <c r="F144" s="260">
        <v>4368.0666666666666</v>
      </c>
      <c r="G144" s="260">
        <v>4347.1333333333332</v>
      </c>
      <c r="H144" s="260">
        <v>4439.0333333333328</v>
      </c>
      <c r="I144" s="260">
        <v>4459.9666666666672</v>
      </c>
      <c r="J144" s="260">
        <v>4484.9833333333327</v>
      </c>
      <c r="K144" s="259">
        <v>4434.95</v>
      </c>
      <c r="L144" s="259">
        <v>4389</v>
      </c>
      <c r="M144" s="259">
        <v>2.9540899999999999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613.04999999999995</v>
      </c>
      <c r="D145" s="260">
        <v>611.75</v>
      </c>
      <c r="E145" s="260">
        <v>606.5</v>
      </c>
      <c r="F145" s="260">
        <v>599.95000000000005</v>
      </c>
      <c r="G145" s="260">
        <v>594.70000000000005</v>
      </c>
      <c r="H145" s="260">
        <v>618.29999999999995</v>
      </c>
      <c r="I145" s="260">
        <v>623.54999999999995</v>
      </c>
      <c r="J145" s="260">
        <v>630.09999999999991</v>
      </c>
      <c r="K145" s="259">
        <v>617</v>
      </c>
      <c r="L145" s="259">
        <v>605.20000000000005</v>
      </c>
      <c r="M145" s="259">
        <v>1.2314400000000001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177</v>
      </c>
      <c r="D146" s="260">
        <v>175.36666666666667</v>
      </c>
      <c r="E146" s="260">
        <v>172.73333333333335</v>
      </c>
      <c r="F146" s="260">
        <v>168.46666666666667</v>
      </c>
      <c r="G146" s="260">
        <v>165.83333333333334</v>
      </c>
      <c r="H146" s="260">
        <v>179.63333333333335</v>
      </c>
      <c r="I146" s="260">
        <v>182.26666666666668</v>
      </c>
      <c r="J146" s="260">
        <v>186.53333333333336</v>
      </c>
      <c r="K146" s="259">
        <v>178</v>
      </c>
      <c r="L146" s="259">
        <v>171.1</v>
      </c>
      <c r="M146" s="259">
        <v>5.2757300000000003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161.85</v>
      </c>
      <c r="D147" s="260">
        <v>159.99999999999997</v>
      </c>
      <c r="E147" s="260">
        <v>155.04999999999995</v>
      </c>
      <c r="F147" s="260">
        <v>148.24999999999997</v>
      </c>
      <c r="G147" s="260">
        <v>143.29999999999995</v>
      </c>
      <c r="H147" s="260">
        <v>166.79999999999995</v>
      </c>
      <c r="I147" s="260">
        <v>171.74999999999994</v>
      </c>
      <c r="J147" s="260">
        <v>178.54999999999995</v>
      </c>
      <c r="K147" s="259">
        <v>164.95</v>
      </c>
      <c r="L147" s="259">
        <v>153.19999999999999</v>
      </c>
      <c r="M147" s="259">
        <v>10.391220000000001</v>
      </c>
      <c r="N147" s="1"/>
      <c r="O147" s="1"/>
    </row>
    <row r="148" spans="1:15" ht="12.75" customHeight="1">
      <c r="A148" s="30">
        <v>138</v>
      </c>
      <c r="B148" s="269" t="s">
        <v>822</v>
      </c>
      <c r="C148" s="259">
        <v>64.95</v>
      </c>
      <c r="D148" s="260">
        <v>66.8</v>
      </c>
      <c r="E148" s="260">
        <v>62.8</v>
      </c>
      <c r="F148" s="260">
        <v>60.650000000000006</v>
      </c>
      <c r="G148" s="260">
        <v>56.650000000000006</v>
      </c>
      <c r="H148" s="260">
        <v>68.949999999999989</v>
      </c>
      <c r="I148" s="260">
        <v>72.949999999999989</v>
      </c>
      <c r="J148" s="260">
        <v>75.09999999999998</v>
      </c>
      <c r="K148" s="259">
        <v>70.8</v>
      </c>
      <c r="L148" s="259">
        <v>64.650000000000006</v>
      </c>
      <c r="M148" s="259">
        <v>308.25125000000003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66.2</v>
      </c>
      <c r="D149" s="260">
        <v>65.983333333333334</v>
      </c>
      <c r="E149" s="260">
        <v>65.116666666666674</v>
      </c>
      <c r="F149" s="260">
        <v>64.033333333333346</v>
      </c>
      <c r="G149" s="260">
        <v>63.166666666666686</v>
      </c>
      <c r="H149" s="260">
        <v>67.066666666666663</v>
      </c>
      <c r="I149" s="260">
        <v>67.933333333333309</v>
      </c>
      <c r="J149" s="260">
        <v>69.016666666666652</v>
      </c>
      <c r="K149" s="259">
        <v>66.849999999999994</v>
      </c>
      <c r="L149" s="259">
        <v>64.900000000000006</v>
      </c>
      <c r="M149" s="259">
        <v>19.810929999999999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3414.1</v>
      </c>
      <c r="D150" s="260">
        <v>3395.4500000000003</v>
      </c>
      <c r="E150" s="260">
        <v>3368.6500000000005</v>
      </c>
      <c r="F150" s="260">
        <v>3323.2000000000003</v>
      </c>
      <c r="G150" s="260">
        <v>3296.4000000000005</v>
      </c>
      <c r="H150" s="260">
        <v>3440.9000000000005</v>
      </c>
      <c r="I150" s="260">
        <v>3467.7000000000007</v>
      </c>
      <c r="J150" s="260">
        <v>3513.1500000000005</v>
      </c>
      <c r="K150" s="259">
        <v>3422.25</v>
      </c>
      <c r="L150" s="259">
        <v>3350</v>
      </c>
      <c r="M150" s="259">
        <v>5.1269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484.95</v>
      </c>
      <c r="D151" s="260">
        <v>493.48333333333335</v>
      </c>
      <c r="E151" s="260">
        <v>473.01666666666665</v>
      </c>
      <c r="F151" s="260">
        <v>461.08333333333331</v>
      </c>
      <c r="G151" s="260">
        <v>440.61666666666662</v>
      </c>
      <c r="H151" s="260">
        <v>505.41666666666669</v>
      </c>
      <c r="I151" s="260">
        <v>525.88333333333344</v>
      </c>
      <c r="J151" s="260">
        <v>537.81666666666672</v>
      </c>
      <c r="K151" s="259">
        <v>513.95000000000005</v>
      </c>
      <c r="L151" s="259">
        <v>481.55</v>
      </c>
      <c r="M151" s="259">
        <v>6.2042000000000002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433.7</v>
      </c>
      <c r="D152" s="260">
        <v>434.5333333333333</v>
      </c>
      <c r="E152" s="260">
        <v>430.26666666666659</v>
      </c>
      <c r="F152" s="260">
        <v>426.83333333333331</v>
      </c>
      <c r="G152" s="260">
        <v>422.56666666666661</v>
      </c>
      <c r="H152" s="260">
        <v>437.96666666666658</v>
      </c>
      <c r="I152" s="260">
        <v>442.23333333333323</v>
      </c>
      <c r="J152" s="260">
        <v>445.66666666666657</v>
      </c>
      <c r="K152" s="259">
        <v>438.8</v>
      </c>
      <c r="L152" s="259">
        <v>431.1</v>
      </c>
      <c r="M152" s="259">
        <v>1.00888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1515.65</v>
      </c>
      <c r="D153" s="260">
        <v>1509.9333333333334</v>
      </c>
      <c r="E153" s="260">
        <v>1499.7666666666669</v>
      </c>
      <c r="F153" s="260">
        <v>1483.8833333333334</v>
      </c>
      <c r="G153" s="260">
        <v>1473.7166666666669</v>
      </c>
      <c r="H153" s="260">
        <v>1525.8166666666668</v>
      </c>
      <c r="I153" s="260">
        <v>1535.9833333333333</v>
      </c>
      <c r="J153" s="260">
        <v>1551.8666666666668</v>
      </c>
      <c r="K153" s="259">
        <v>1520.1</v>
      </c>
      <c r="L153" s="259">
        <v>1494.05</v>
      </c>
      <c r="M153" s="259">
        <v>0.14867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80.45</v>
      </c>
      <c r="D154" s="260">
        <v>80.2</v>
      </c>
      <c r="E154" s="260">
        <v>78.400000000000006</v>
      </c>
      <c r="F154" s="260">
        <v>76.350000000000009</v>
      </c>
      <c r="G154" s="260">
        <v>74.550000000000011</v>
      </c>
      <c r="H154" s="260">
        <v>82.25</v>
      </c>
      <c r="I154" s="260">
        <v>84.049999999999983</v>
      </c>
      <c r="J154" s="260">
        <v>86.1</v>
      </c>
      <c r="K154" s="259">
        <v>82</v>
      </c>
      <c r="L154" s="259">
        <v>78.150000000000006</v>
      </c>
      <c r="M154" s="259">
        <v>79.007400000000004</v>
      </c>
      <c r="N154" s="1"/>
      <c r="O154" s="1"/>
    </row>
    <row r="155" spans="1:15" ht="12.75" customHeight="1">
      <c r="A155" s="30">
        <v>145</v>
      </c>
      <c r="B155" s="269" t="s">
        <v>777</v>
      </c>
      <c r="C155" s="259">
        <v>53.4</v>
      </c>
      <c r="D155" s="260">
        <v>53.04999999999999</v>
      </c>
      <c r="E155" s="260">
        <v>52.149999999999977</v>
      </c>
      <c r="F155" s="260">
        <v>50.899999999999984</v>
      </c>
      <c r="G155" s="260">
        <v>49.999999999999972</v>
      </c>
      <c r="H155" s="260">
        <v>54.299999999999983</v>
      </c>
      <c r="I155" s="260">
        <v>55.2</v>
      </c>
      <c r="J155" s="260">
        <v>56.449999999999989</v>
      </c>
      <c r="K155" s="259">
        <v>53.95</v>
      </c>
      <c r="L155" s="259">
        <v>51.8</v>
      </c>
      <c r="M155" s="259">
        <v>12.370839999999999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2288.35</v>
      </c>
      <c r="D156" s="260">
        <v>2258.1166666666668</v>
      </c>
      <c r="E156" s="260">
        <v>2216.2333333333336</v>
      </c>
      <c r="F156" s="260">
        <v>2144.1166666666668</v>
      </c>
      <c r="G156" s="260">
        <v>2102.2333333333336</v>
      </c>
      <c r="H156" s="260">
        <v>2330.2333333333336</v>
      </c>
      <c r="I156" s="260">
        <v>2372.1166666666668</v>
      </c>
      <c r="J156" s="260">
        <v>2444.2333333333336</v>
      </c>
      <c r="K156" s="259">
        <v>2300</v>
      </c>
      <c r="L156" s="259">
        <v>2186</v>
      </c>
      <c r="M156" s="259">
        <v>16.747599999999998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185.55</v>
      </c>
      <c r="D157" s="260">
        <v>184.63333333333335</v>
      </c>
      <c r="E157" s="260">
        <v>182.6166666666667</v>
      </c>
      <c r="F157" s="260">
        <v>179.68333333333334</v>
      </c>
      <c r="G157" s="260">
        <v>177.66666666666669</v>
      </c>
      <c r="H157" s="260">
        <v>187.56666666666672</v>
      </c>
      <c r="I157" s="260">
        <v>189.58333333333337</v>
      </c>
      <c r="J157" s="260">
        <v>192.51666666666674</v>
      </c>
      <c r="K157" s="259">
        <v>186.65</v>
      </c>
      <c r="L157" s="259">
        <v>181.7</v>
      </c>
      <c r="M157" s="259">
        <v>42.20729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292.7</v>
      </c>
      <c r="D158" s="260">
        <v>289.45</v>
      </c>
      <c r="E158" s="260">
        <v>284.14999999999998</v>
      </c>
      <c r="F158" s="260">
        <v>275.59999999999997</v>
      </c>
      <c r="G158" s="260">
        <v>270.29999999999995</v>
      </c>
      <c r="H158" s="260">
        <v>298</v>
      </c>
      <c r="I158" s="260">
        <v>303.30000000000007</v>
      </c>
      <c r="J158" s="260">
        <v>311.85000000000002</v>
      </c>
      <c r="K158" s="259">
        <v>294.75</v>
      </c>
      <c r="L158" s="259">
        <v>280.89999999999998</v>
      </c>
      <c r="M158" s="259">
        <v>3.1053600000000001</v>
      </c>
      <c r="N158" s="1"/>
      <c r="O158" s="1"/>
    </row>
    <row r="159" spans="1:15" ht="12.75" customHeight="1">
      <c r="A159" s="30">
        <v>149</v>
      </c>
      <c r="B159" s="269" t="s">
        <v>811</v>
      </c>
      <c r="C159" s="259">
        <v>176.05</v>
      </c>
      <c r="D159" s="260">
        <v>175.63333333333335</v>
      </c>
      <c r="E159" s="260">
        <v>172.3666666666667</v>
      </c>
      <c r="F159" s="260">
        <v>168.68333333333334</v>
      </c>
      <c r="G159" s="260">
        <v>165.41666666666669</v>
      </c>
      <c r="H159" s="260">
        <v>179.31666666666672</v>
      </c>
      <c r="I159" s="260">
        <v>182.58333333333337</v>
      </c>
      <c r="J159" s="260">
        <v>186.26666666666674</v>
      </c>
      <c r="K159" s="259">
        <v>178.9</v>
      </c>
      <c r="L159" s="259">
        <v>171.95</v>
      </c>
      <c r="M159" s="259">
        <v>170.68031999999999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132.55000000000001</v>
      </c>
      <c r="D160" s="260">
        <v>133.21666666666667</v>
      </c>
      <c r="E160" s="260">
        <v>131.33333333333334</v>
      </c>
      <c r="F160" s="260">
        <v>130.11666666666667</v>
      </c>
      <c r="G160" s="260">
        <v>128.23333333333335</v>
      </c>
      <c r="H160" s="260">
        <v>134.43333333333334</v>
      </c>
      <c r="I160" s="260">
        <v>136.31666666666666</v>
      </c>
      <c r="J160" s="260">
        <v>137.53333333333333</v>
      </c>
      <c r="K160" s="259">
        <v>135.1</v>
      </c>
      <c r="L160" s="259">
        <v>132</v>
      </c>
      <c r="M160" s="259">
        <v>77.015259999999998</v>
      </c>
      <c r="N160" s="1"/>
      <c r="O160" s="1"/>
    </row>
    <row r="161" spans="1:15" ht="12.75" customHeight="1">
      <c r="A161" s="30">
        <v>151</v>
      </c>
      <c r="B161" s="269" t="s">
        <v>778</v>
      </c>
      <c r="C161" s="259">
        <v>142.5</v>
      </c>
      <c r="D161" s="260">
        <v>144.03333333333333</v>
      </c>
      <c r="E161" s="260">
        <v>140.56666666666666</v>
      </c>
      <c r="F161" s="260">
        <v>138.63333333333333</v>
      </c>
      <c r="G161" s="260">
        <v>135.16666666666666</v>
      </c>
      <c r="H161" s="260">
        <v>145.96666666666667</v>
      </c>
      <c r="I161" s="260">
        <v>149.43333333333331</v>
      </c>
      <c r="J161" s="260">
        <v>151.36666666666667</v>
      </c>
      <c r="K161" s="259">
        <v>147.5</v>
      </c>
      <c r="L161" s="259">
        <v>142.1</v>
      </c>
      <c r="M161" s="259">
        <v>7.1348399999999996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6079.1</v>
      </c>
      <c r="D162" s="260">
        <v>6085.8166666666666</v>
      </c>
      <c r="E162" s="260">
        <v>6055.5333333333328</v>
      </c>
      <c r="F162" s="260">
        <v>6031.9666666666662</v>
      </c>
      <c r="G162" s="260">
        <v>6001.6833333333325</v>
      </c>
      <c r="H162" s="260">
        <v>6109.3833333333332</v>
      </c>
      <c r="I162" s="260">
        <v>6139.6666666666679</v>
      </c>
      <c r="J162" s="260">
        <v>6163.2333333333336</v>
      </c>
      <c r="K162" s="259">
        <v>6116.1</v>
      </c>
      <c r="L162" s="259">
        <v>6062.25</v>
      </c>
      <c r="M162" s="259">
        <v>0.17291999999999999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566.25</v>
      </c>
      <c r="D163" s="260">
        <v>563.66666666666663</v>
      </c>
      <c r="E163" s="260">
        <v>559.58333333333326</v>
      </c>
      <c r="F163" s="260">
        <v>552.91666666666663</v>
      </c>
      <c r="G163" s="260">
        <v>548.83333333333326</v>
      </c>
      <c r="H163" s="260">
        <v>570.33333333333326</v>
      </c>
      <c r="I163" s="260">
        <v>574.41666666666652</v>
      </c>
      <c r="J163" s="260">
        <v>581.08333333333326</v>
      </c>
      <c r="K163" s="259">
        <v>567.75</v>
      </c>
      <c r="L163" s="259">
        <v>557</v>
      </c>
      <c r="M163" s="259">
        <v>2.8031700000000002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161.75</v>
      </c>
      <c r="D164" s="260">
        <v>161.11666666666667</v>
      </c>
      <c r="E164" s="260">
        <v>157.23333333333335</v>
      </c>
      <c r="F164" s="260">
        <v>152.71666666666667</v>
      </c>
      <c r="G164" s="260">
        <v>148.83333333333334</v>
      </c>
      <c r="H164" s="260">
        <v>165.63333333333335</v>
      </c>
      <c r="I164" s="260">
        <v>169.51666666666668</v>
      </c>
      <c r="J164" s="260">
        <v>174.03333333333336</v>
      </c>
      <c r="K164" s="259">
        <v>165</v>
      </c>
      <c r="L164" s="259">
        <v>156.6</v>
      </c>
      <c r="M164" s="259">
        <v>20.582609999999999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109.2</v>
      </c>
      <c r="D165" s="260">
        <v>108.5</v>
      </c>
      <c r="E165" s="260">
        <v>107.5</v>
      </c>
      <c r="F165" s="260">
        <v>105.8</v>
      </c>
      <c r="G165" s="260">
        <v>104.8</v>
      </c>
      <c r="H165" s="260">
        <v>110.2</v>
      </c>
      <c r="I165" s="260">
        <v>111.2</v>
      </c>
      <c r="J165" s="260">
        <v>112.9</v>
      </c>
      <c r="K165" s="259">
        <v>109.5</v>
      </c>
      <c r="L165" s="259">
        <v>106.8</v>
      </c>
      <c r="M165" s="259">
        <v>19.098780000000001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287.55</v>
      </c>
      <c r="D166" s="260">
        <v>287.73333333333335</v>
      </c>
      <c r="E166" s="260">
        <v>284.66666666666669</v>
      </c>
      <c r="F166" s="260">
        <v>281.78333333333336</v>
      </c>
      <c r="G166" s="260">
        <v>278.7166666666667</v>
      </c>
      <c r="H166" s="260">
        <v>290.61666666666667</v>
      </c>
      <c r="I166" s="260">
        <v>293.68333333333328</v>
      </c>
      <c r="J166" s="260">
        <v>296.56666666666666</v>
      </c>
      <c r="K166" s="259">
        <v>290.8</v>
      </c>
      <c r="L166" s="259">
        <v>284.85000000000002</v>
      </c>
      <c r="M166" s="259">
        <v>10.09233</v>
      </c>
      <c r="N166" s="1"/>
      <c r="O166" s="1"/>
    </row>
    <row r="167" spans="1:15" ht="12.75" customHeight="1">
      <c r="A167" s="30">
        <v>157</v>
      </c>
      <c r="B167" s="269" t="s">
        <v>823</v>
      </c>
      <c r="C167" s="259">
        <v>1178.25</v>
      </c>
      <c r="D167" s="260">
        <v>1181.45</v>
      </c>
      <c r="E167" s="260">
        <v>1167.8500000000001</v>
      </c>
      <c r="F167" s="260">
        <v>1157.45</v>
      </c>
      <c r="G167" s="260">
        <v>1143.8500000000001</v>
      </c>
      <c r="H167" s="260">
        <v>1191.8500000000001</v>
      </c>
      <c r="I167" s="260">
        <v>1205.45</v>
      </c>
      <c r="J167" s="260">
        <v>1215.8500000000001</v>
      </c>
      <c r="K167" s="259">
        <v>1195.05</v>
      </c>
      <c r="L167" s="259">
        <v>1171.05</v>
      </c>
      <c r="M167" s="259">
        <v>6.583E-2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93.25</v>
      </c>
      <c r="D168" s="260">
        <v>92.95</v>
      </c>
      <c r="E168" s="260">
        <v>92.050000000000011</v>
      </c>
      <c r="F168" s="260">
        <v>90.850000000000009</v>
      </c>
      <c r="G168" s="260">
        <v>89.950000000000017</v>
      </c>
      <c r="H168" s="260">
        <v>94.15</v>
      </c>
      <c r="I168" s="260">
        <v>95.050000000000011</v>
      </c>
      <c r="J168" s="260">
        <v>96.25</v>
      </c>
      <c r="K168" s="259">
        <v>93.85</v>
      </c>
      <c r="L168" s="259">
        <v>91.75</v>
      </c>
      <c r="M168" s="259">
        <v>122.492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1908.3</v>
      </c>
      <c r="D169" s="260">
        <v>1913.5666666666666</v>
      </c>
      <c r="E169" s="260">
        <v>1889.6833333333332</v>
      </c>
      <c r="F169" s="260">
        <v>1871.0666666666666</v>
      </c>
      <c r="G169" s="260">
        <v>1847.1833333333332</v>
      </c>
      <c r="H169" s="260">
        <v>1932.1833333333332</v>
      </c>
      <c r="I169" s="260">
        <v>1956.0666666666664</v>
      </c>
      <c r="J169" s="260">
        <v>1974.6833333333332</v>
      </c>
      <c r="K169" s="259">
        <v>1937.45</v>
      </c>
      <c r="L169" s="259">
        <v>1894.95</v>
      </c>
      <c r="M169" s="259">
        <v>0.53405000000000002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40.700000000000003</v>
      </c>
      <c r="D170" s="260">
        <v>40.18333333333333</v>
      </c>
      <c r="E170" s="260">
        <v>39.316666666666663</v>
      </c>
      <c r="F170" s="260">
        <v>37.93333333333333</v>
      </c>
      <c r="G170" s="260">
        <v>37.066666666666663</v>
      </c>
      <c r="H170" s="260">
        <v>41.566666666666663</v>
      </c>
      <c r="I170" s="260">
        <v>42.433333333333323</v>
      </c>
      <c r="J170" s="260">
        <v>43.816666666666663</v>
      </c>
      <c r="K170" s="259">
        <v>41.05</v>
      </c>
      <c r="L170" s="259">
        <v>38.799999999999997</v>
      </c>
      <c r="M170" s="259">
        <v>287.74592999999999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2826.05</v>
      </c>
      <c r="D171" s="260">
        <v>2841.5666666666671</v>
      </c>
      <c r="E171" s="260">
        <v>2805.483333333334</v>
      </c>
      <c r="F171" s="260">
        <v>2784.916666666667</v>
      </c>
      <c r="G171" s="260">
        <v>2748.8333333333339</v>
      </c>
      <c r="H171" s="260">
        <v>2862.1333333333341</v>
      </c>
      <c r="I171" s="260">
        <v>2898.2166666666672</v>
      </c>
      <c r="J171" s="260">
        <v>2918.7833333333342</v>
      </c>
      <c r="K171" s="259">
        <v>2877.65</v>
      </c>
      <c r="L171" s="259">
        <v>2821</v>
      </c>
      <c r="M171" s="259">
        <v>4.648E-2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3324.35</v>
      </c>
      <c r="D172" s="260">
        <v>3330.6</v>
      </c>
      <c r="E172" s="260">
        <v>3296.2</v>
      </c>
      <c r="F172" s="260">
        <v>3268.0499999999997</v>
      </c>
      <c r="G172" s="260">
        <v>3233.6499999999996</v>
      </c>
      <c r="H172" s="260">
        <v>3358.75</v>
      </c>
      <c r="I172" s="260">
        <v>3393.1500000000005</v>
      </c>
      <c r="J172" s="260">
        <v>3421.3</v>
      </c>
      <c r="K172" s="259">
        <v>3365</v>
      </c>
      <c r="L172" s="259">
        <v>3302.45</v>
      </c>
      <c r="M172" s="259">
        <v>4.7100000000000003E-2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144.65</v>
      </c>
      <c r="D173" s="260">
        <v>144.80000000000001</v>
      </c>
      <c r="E173" s="260">
        <v>143.90000000000003</v>
      </c>
      <c r="F173" s="260">
        <v>143.15000000000003</v>
      </c>
      <c r="G173" s="260">
        <v>142.25000000000006</v>
      </c>
      <c r="H173" s="260">
        <v>145.55000000000001</v>
      </c>
      <c r="I173" s="260">
        <v>146.44999999999999</v>
      </c>
      <c r="J173" s="260">
        <v>147.19999999999999</v>
      </c>
      <c r="K173" s="259">
        <v>145.69999999999999</v>
      </c>
      <c r="L173" s="259">
        <v>144.05000000000001</v>
      </c>
      <c r="M173" s="259">
        <v>4.6356299999999999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1693.1</v>
      </c>
      <c r="D174" s="260">
        <v>1695.8666666666668</v>
      </c>
      <c r="E174" s="260">
        <v>1682.7333333333336</v>
      </c>
      <c r="F174" s="260">
        <v>1672.3666666666668</v>
      </c>
      <c r="G174" s="260">
        <v>1659.2333333333336</v>
      </c>
      <c r="H174" s="260">
        <v>1706.2333333333336</v>
      </c>
      <c r="I174" s="260">
        <v>1719.3666666666668</v>
      </c>
      <c r="J174" s="260">
        <v>1729.7333333333336</v>
      </c>
      <c r="K174" s="259">
        <v>1709</v>
      </c>
      <c r="L174" s="259">
        <v>1685.5</v>
      </c>
      <c r="M174" s="259">
        <v>0.98763999999999996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1333.7</v>
      </c>
      <c r="D175" s="260">
        <v>1337.8166666666668</v>
      </c>
      <c r="E175" s="260">
        <v>1317.9833333333336</v>
      </c>
      <c r="F175" s="260">
        <v>1302.2666666666667</v>
      </c>
      <c r="G175" s="260">
        <v>1282.4333333333334</v>
      </c>
      <c r="H175" s="260">
        <v>1353.5333333333338</v>
      </c>
      <c r="I175" s="260">
        <v>1373.3666666666672</v>
      </c>
      <c r="J175" s="260">
        <v>1389.0833333333339</v>
      </c>
      <c r="K175" s="259">
        <v>1357.65</v>
      </c>
      <c r="L175" s="259">
        <v>1322.1</v>
      </c>
      <c r="M175" s="259">
        <v>1.0401100000000001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426.35</v>
      </c>
      <c r="D176" s="260">
        <v>424.65000000000003</v>
      </c>
      <c r="E176" s="260">
        <v>420.80000000000007</v>
      </c>
      <c r="F176" s="260">
        <v>415.25000000000006</v>
      </c>
      <c r="G176" s="260">
        <v>411.40000000000009</v>
      </c>
      <c r="H176" s="260">
        <v>430.20000000000005</v>
      </c>
      <c r="I176" s="260">
        <v>434.05000000000007</v>
      </c>
      <c r="J176" s="260">
        <v>439.6</v>
      </c>
      <c r="K176" s="259">
        <v>428.5</v>
      </c>
      <c r="L176" s="259">
        <v>419.1</v>
      </c>
      <c r="M176" s="259">
        <v>6.93262</v>
      </c>
      <c r="N176" s="1"/>
      <c r="O176" s="1"/>
    </row>
    <row r="177" spans="1:15" ht="12.75" customHeight="1">
      <c r="A177" s="30">
        <v>167</v>
      </c>
      <c r="B177" s="269" t="s">
        <v>824</v>
      </c>
      <c r="C177" s="259">
        <v>1136.3499999999999</v>
      </c>
      <c r="D177" s="260">
        <v>1137.0166666666667</v>
      </c>
      <c r="E177" s="260">
        <v>1126.3333333333333</v>
      </c>
      <c r="F177" s="260">
        <v>1116.3166666666666</v>
      </c>
      <c r="G177" s="260">
        <v>1105.6333333333332</v>
      </c>
      <c r="H177" s="260">
        <v>1147.0333333333333</v>
      </c>
      <c r="I177" s="260">
        <v>1157.7166666666667</v>
      </c>
      <c r="J177" s="260">
        <v>1167.7333333333333</v>
      </c>
      <c r="K177" s="259">
        <v>1147.7</v>
      </c>
      <c r="L177" s="259">
        <v>1127</v>
      </c>
      <c r="M177" s="259">
        <v>0.24296000000000001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1741.05</v>
      </c>
      <c r="D178" s="260">
        <v>1748.0166666666667</v>
      </c>
      <c r="E178" s="260">
        <v>1724.5833333333333</v>
      </c>
      <c r="F178" s="260">
        <v>1708.1166666666666</v>
      </c>
      <c r="G178" s="260">
        <v>1684.6833333333332</v>
      </c>
      <c r="H178" s="260">
        <v>1764.4833333333333</v>
      </c>
      <c r="I178" s="260">
        <v>1787.9166666666667</v>
      </c>
      <c r="J178" s="260">
        <v>1804.3833333333334</v>
      </c>
      <c r="K178" s="259">
        <v>1771.45</v>
      </c>
      <c r="L178" s="259">
        <v>1731.55</v>
      </c>
      <c r="M178" s="259">
        <v>0.68581999999999999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468.85</v>
      </c>
      <c r="D179" s="260">
        <v>468.59999999999997</v>
      </c>
      <c r="E179" s="260">
        <v>464.74999999999994</v>
      </c>
      <c r="F179" s="260">
        <v>460.65</v>
      </c>
      <c r="G179" s="260">
        <v>456.79999999999995</v>
      </c>
      <c r="H179" s="260">
        <v>472.69999999999993</v>
      </c>
      <c r="I179" s="260">
        <v>476.54999999999995</v>
      </c>
      <c r="J179" s="260">
        <v>480.64999999999992</v>
      </c>
      <c r="K179" s="259">
        <v>472.45</v>
      </c>
      <c r="L179" s="259">
        <v>464.5</v>
      </c>
      <c r="M179" s="259">
        <v>1.0337400000000001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859.35</v>
      </c>
      <c r="D180" s="260">
        <v>858.80000000000007</v>
      </c>
      <c r="E180" s="260">
        <v>850.65000000000009</v>
      </c>
      <c r="F180" s="260">
        <v>841.95</v>
      </c>
      <c r="G180" s="260">
        <v>833.80000000000007</v>
      </c>
      <c r="H180" s="260">
        <v>867.50000000000011</v>
      </c>
      <c r="I180" s="260">
        <v>875.65</v>
      </c>
      <c r="J180" s="260">
        <v>884.35000000000014</v>
      </c>
      <c r="K180" s="259">
        <v>866.95</v>
      </c>
      <c r="L180" s="259">
        <v>850.1</v>
      </c>
      <c r="M180" s="259">
        <v>5.8593500000000001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429.6</v>
      </c>
      <c r="D181" s="260">
        <v>427.95</v>
      </c>
      <c r="E181" s="260">
        <v>424</v>
      </c>
      <c r="F181" s="260">
        <v>418.40000000000003</v>
      </c>
      <c r="G181" s="260">
        <v>414.45000000000005</v>
      </c>
      <c r="H181" s="260">
        <v>433.54999999999995</v>
      </c>
      <c r="I181" s="260">
        <v>437.49999999999989</v>
      </c>
      <c r="J181" s="260">
        <v>443.09999999999991</v>
      </c>
      <c r="K181" s="259">
        <v>431.9</v>
      </c>
      <c r="L181" s="259">
        <v>422.35</v>
      </c>
      <c r="M181" s="259">
        <v>3.2172299999999998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1287.45</v>
      </c>
      <c r="D182" s="260">
        <v>1282.8166666666666</v>
      </c>
      <c r="E182" s="260">
        <v>1268.6833333333332</v>
      </c>
      <c r="F182" s="260">
        <v>1249.9166666666665</v>
      </c>
      <c r="G182" s="260">
        <v>1235.7833333333331</v>
      </c>
      <c r="H182" s="260">
        <v>1301.5833333333333</v>
      </c>
      <c r="I182" s="260">
        <v>1315.7166666666665</v>
      </c>
      <c r="J182" s="260">
        <v>1334.4833333333333</v>
      </c>
      <c r="K182" s="259">
        <v>1296.95</v>
      </c>
      <c r="L182" s="259">
        <v>1264.05</v>
      </c>
      <c r="M182" s="259">
        <v>5.0875300000000001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356.6</v>
      </c>
      <c r="D183" s="260">
        <v>357.66666666666669</v>
      </c>
      <c r="E183" s="260">
        <v>354.93333333333339</v>
      </c>
      <c r="F183" s="260">
        <v>353.26666666666671</v>
      </c>
      <c r="G183" s="260">
        <v>350.53333333333342</v>
      </c>
      <c r="H183" s="260">
        <v>359.33333333333337</v>
      </c>
      <c r="I183" s="260">
        <v>362.06666666666661</v>
      </c>
      <c r="J183" s="260">
        <v>363.73333333333335</v>
      </c>
      <c r="K183" s="259">
        <v>360.4</v>
      </c>
      <c r="L183" s="259">
        <v>356</v>
      </c>
      <c r="M183" s="259">
        <v>3.4109600000000002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380.45</v>
      </c>
      <c r="D184" s="260">
        <v>379.45</v>
      </c>
      <c r="E184" s="260">
        <v>374.04999999999995</v>
      </c>
      <c r="F184" s="260">
        <v>367.65</v>
      </c>
      <c r="G184" s="260">
        <v>362.24999999999994</v>
      </c>
      <c r="H184" s="260">
        <v>385.84999999999997</v>
      </c>
      <c r="I184" s="260">
        <v>391.24999999999994</v>
      </c>
      <c r="J184" s="260">
        <v>397.65</v>
      </c>
      <c r="K184" s="259">
        <v>384.85</v>
      </c>
      <c r="L184" s="259">
        <v>373.05</v>
      </c>
      <c r="M184" s="259">
        <v>4.9704499999999996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1735.15</v>
      </c>
      <c r="D185" s="260">
        <v>1726.7</v>
      </c>
      <c r="E185" s="260">
        <v>1714.4</v>
      </c>
      <c r="F185" s="260">
        <v>1693.65</v>
      </c>
      <c r="G185" s="260">
        <v>1681.3500000000001</v>
      </c>
      <c r="H185" s="260">
        <v>1747.45</v>
      </c>
      <c r="I185" s="260">
        <v>1759.7499999999998</v>
      </c>
      <c r="J185" s="260">
        <v>1780.5</v>
      </c>
      <c r="K185" s="259">
        <v>1739</v>
      </c>
      <c r="L185" s="259">
        <v>1705.95</v>
      </c>
      <c r="M185" s="259">
        <v>5.8185500000000001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666.45</v>
      </c>
      <c r="D186" s="260">
        <v>659.18333333333339</v>
      </c>
      <c r="E186" s="260">
        <v>646.36666666666679</v>
      </c>
      <c r="F186" s="260">
        <v>626.28333333333342</v>
      </c>
      <c r="G186" s="260">
        <v>613.46666666666681</v>
      </c>
      <c r="H186" s="260">
        <v>679.26666666666677</v>
      </c>
      <c r="I186" s="260">
        <v>692.08333333333337</v>
      </c>
      <c r="J186" s="260">
        <v>712.16666666666674</v>
      </c>
      <c r="K186" s="259">
        <v>672</v>
      </c>
      <c r="L186" s="259">
        <v>639.1</v>
      </c>
      <c r="M186" s="259">
        <v>4.5524100000000001</v>
      </c>
      <c r="N186" s="1"/>
      <c r="O186" s="1"/>
    </row>
    <row r="187" spans="1:15" ht="12.75" customHeight="1">
      <c r="A187" s="30">
        <v>177</v>
      </c>
      <c r="B187" s="269" t="s">
        <v>870</v>
      </c>
      <c r="C187" s="259">
        <v>356.6</v>
      </c>
      <c r="D187" s="260">
        <v>357.13333333333338</v>
      </c>
      <c r="E187" s="260">
        <v>351.81666666666678</v>
      </c>
      <c r="F187" s="260">
        <v>347.03333333333342</v>
      </c>
      <c r="G187" s="260">
        <v>341.71666666666681</v>
      </c>
      <c r="H187" s="260">
        <v>361.91666666666674</v>
      </c>
      <c r="I187" s="260">
        <v>367.23333333333335</v>
      </c>
      <c r="J187" s="260">
        <v>372.01666666666671</v>
      </c>
      <c r="K187" s="259">
        <v>362.45</v>
      </c>
      <c r="L187" s="259">
        <v>352.35</v>
      </c>
      <c r="M187" s="259">
        <v>1.9077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1931.95</v>
      </c>
      <c r="D188" s="260">
        <v>1938.95</v>
      </c>
      <c r="E188" s="260">
        <v>1918</v>
      </c>
      <c r="F188" s="260">
        <v>1904.05</v>
      </c>
      <c r="G188" s="260">
        <v>1883.1</v>
      </c>
      <c r="H188" s="260">
        <v>1952.9</v>
      </c>
      <c r="I188" s="260">
        <v>1973.8500000000004</v>
      </c>
      <c r="J188" s="260">
        <v>1987.8000000000002</v>
      </c>
      <c r="K188" s="259">
        <v>1959.9</v>
      </c>
      <c r="L188" s="259">
        <v>1925</v>
      </c>
      <c r="M188" s="259">
        <v>0.32386999999999999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787.25</v>
      </c>
      <c r="D189" s="260">
        <v>790.11666666666667</v>
      </c>
      <c r="E189" s="260">
        <v>779.23333333333335</v>
      </c>
      <c r="F189" s="260">
        <v>771.2166666666667</v>
      </c>
      <c r="G189" s="260">
        <v>760.33333333333337</v>
      </c>
      <c r="H189" s="260">
        <v>798.13333333333333</v>
      </c>
      <c r="I189" s="260">
        <v>809.01666666666677</v>
      </c>
      <c r="J189" s="260">
        <v>817.0333333333333</v>
      </c>
      <c r="K189" s="259">
        <v>801</v>
      </c>
      <c r="L189" s="259">
        <v>782.1</v>
      </c>
      <c r="M189" s="259">
        <v>0.95613999999999999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230.05</v>
      </c>
      <c r="D190" s="260">
        <v>229.13333333333333</v>
      </c>
      <c r="E190" s="260">
        <v>226.41666666666666</v>
      </c>
      <c r="F190" s="260">
        <v>222.78333333333333</v>
      </c>
      <c r="G190" s="260">
        <v>220.06666666666666</v>
      </c>
      <c r="H190" s="260">
        <v>232.76666666666665</v>
      </c>
      <c r="I190" s="260">
        <v>235.48333333333335</v>
      </c>
      <c r="J190" s="260">
        <v>239.11666666666665</v>
      </c>
      <c r="K190" s="259">
        <v>231.85</v>
      </c>
      <c r="L190" s="259">
        <v>225.5</v>
      </c>
      <c r="M190" s="259">
        <v>1.3734500000000001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3522.25</v>
      </c>
      <c r="D191" s="260">
        <v>3529.3333333333335</v>
      </c>
      <c r="E191" s="260">
        <v>3495.7666666666669</v>
      </c>
      <c r="F191" s="260">
        <v>3469.2833333333333</v>
      </c>
      <c r="G191" s="260">
        <v>3435.7166666666667</v>
      </c>
      <c r="H191" s="260">
        <v>3555.8166666666671</v>
      </c>
      <c r="I191" s="260">
        <v>3589.3833333333337</v>
      </c>
      <c r="J191" s="260">
        <v>3615.8666666666672</v>
      </c>
      <c r="K191" s="259">
        <v>3562.9</v>
      </c>
      <c r="L191" s="259">
        <v>3502.85</v>
      </c>
      <c r="M191" s="259">
        <v>0.52617999999999998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492.1</v>
      </c>
      <c r="D192" s="260">
        <v>491.88333333333338</v>
      </c>
      <c r="E192" s="260">
        <v>486.81666666666678</v>
      </c>
      <c r="F192" s="260">
        <v>481.53333333333342</v>
      </c>
      <c r="G192" s="260">
        <v>476.46666666666681</v>
      </c>
      <c r="H192" s="260">
        <v>497.16666666666674</v>
      </c>
      <c r="I192" s="260">
        <v>502.23333333333335</v>
      </c>
      <c r="J192" s="260">
        <v>507.51666666666671</v>
      </c>
      <c r="K192" s="259">
        <v>496.95</v>
      </c>
      <c r="L192" s="259">
        <v>486.6</v>
      </c>
      <c r="M192" s="259">
        <v>15.0008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607.20000000000005</v>
      </c>
      <c r="D193" s="260">
        <v>604.7166666666667</v>
      </c>
      <c r="E193" s="260">
        <v>598.98333333333335</v>
      </c>
      <c r="F193" s="260">
        <v>590.76666666666665</v>
      </c>
      <c r="G193" s="260">
        <v>585.0333333333333</v>
      </c>
      <c r="H193" s="260">
        <v>612.93333333333339</v>
      </c>
      <c r="I193" s="260">
        <v>618.66666666666674</v>
      </c>
      <c r="J193" s="260">
        <v>626.88333333333344</v>
      </c>
      <c r="K193" s="259">
        <v>610.45000000000005</v>
      </c>
      <c r="L193" s="259">
        <v>596.5</v>
      </c>
      <c r="M193" s="259">
        <v>13.350210000000001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90.05</v>
      </c>
      <c r="D194" s="260">
        <v>90.483333333333334</v>
      </c>
      <c r="E194" s="260">
        <v>89.366666666666674</v>
      </c>
      <c r="F194" s="260">
        <v>88.683333333333337</v>
      </c>
      <c r="G194" s="260">
        <v>87.566666666666677</v>
      </c>
      <c r="H194" s="260">
        <v>91.166666666666671</v>
      </c>
      <c r="I194" s="260">
        <v>92.283333333333317</v>
      </c>
      <c r="J194" s="260">
        <v>92.966666666666669</v>
      </c>
      <c r="K194" s="259">
        <v>91.6</v>
      </c>
      <c r="L194" s="259">
        <v>89.8</v>
      </c>
      <c r="M194" s="259">
        <v>6.0786699999999998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132.35</v>
      </c>
      <c r="D195" s="260">
        <v>131.56666666666669</v>
      </c>
      <c r="E195" s="260">
        <v>129.38333333333338</v>
      </c>
      <c r="F195" s="260">
        <v>126.41666666666669</v>
      </c>
      <c r="G195" s="260">
        <v>124.23333333333338</v>
      </c>
      <c r="H195" s="260">
        <v>134.53333333333339</v>
      </c>
      <c r="I195" s="260">
        <v>136.71666666666673</v>
      </c>
      <c r="J195" s="260">
        <v>139.68333333333339</v>
      </c>
      <c r="K195" s="259">
        <v>133.75</v>
      </c>
      <c r="L195" s="259">
        <v>128.6</v>
      </c>
      <c r="M195" s="259">
        <v>30.77542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278.8</v>
      </c>
      <c r="D196" s="260">
        <v>274.38333333333333</v>
      </c>
      <c r="E196" s="260">
        <v>265.06666666666666</v>
      </c>
      <c r="F196" s="260">
        <v>251.33333333333331</v>
      </c>
      <c r="G196" s="260">
        <v>242.01666666666665</v>
      </c>
      <c r="H196" s="260">
        <v>288.11666666666667</v>
      </c>
      <c r="I196" s="260">
        <v>297.43333333333328</v>
      </c>
      <c r="J196" s="260">
        <v>311.16666666666669</v>
      </c>
      <c r="K196" s="259">
        <v>283.7</v>
      </c>
      <c r="L196" s="259">
        <v>260.64999999999998</v>
      </c>
      <c r="M196" s="259">
        <v>123.18797000000001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1021.3</v>
      </c>
      <c r="D197" s="260">
        <v>1024.4499999999998</v>
      </c>
      <c r="E197" s="260">
        <v>1010.2999999999997</v>
      </c>
      <c r="F197" s="260">
        <v>999.3</v>
      </c>
      <c r="G197" s="260">
        <v>985.14999999999986</v>
      </c>
      <c r="H197" s="260">
        <v>1035.4499999999996</v>
      </c>
      <c r="I197" s="260">
        <v>1049.5999999999997</v>
      </c>
      <c r="J197" s="260">
        <v>1060.5999999999995</v>
      </c>
      <c r="K197" s="259">
        <v>1038.5999999999999</v>
      </c>
      <c r="L197" s="259">
        <v>1013.45</v>
      </c>
      <c r="M197" s="259">
        <v>1.8880699999999999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1128.2</v>
      </c>
      <c r="D198" s="260">
        <v>1128.8</v>
      </c>
      <c r="E198" s="260">
        <v>1120.05</v>
      </c>
      <c r="F198" s="260">
        <v>1111.9000000000001</v>
      </c>
      <c r="G198" s="260">
        <v>1103.1500000000001</v>
      </c>
      <c r="H198" s="260">
        <v>1136.9499999999998</v>
      </c>
      <c r="I198" s="260">
        <v>1145.6999999999998</v>
      </c>
      <c r="J198" s="260">
        <v>1153.8499999999997</v>
      </c>
      <c r="K198" s="259">
        <v>1137.55</v>
      </c>
      <c r="L198" s="259">
        <v>1120.6500000000001</v>
      </c>
      <c r="M198" s="259">
        <v>19.77441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2162.9499999999998</v>
      </c>
      <c r="D199" s="260">
        <v>2151.6</v>
      </c>
      <c r="E199" s="260">
        <v>2136.1999999999998</v>
      </c>
      <c r="F199" s="260">
        <v>2109.4499999999998</v>
      </c>
      <c r="G199" s="260">
        <v>2094.0499999999997</v>
      </c>
      <c r="H199" s="260">
        <v>2178.35</v>
      </c>
      <c r="I199" s="260">
        <v>2193.7500000000005</v>
      </c>
      <c r="J199" s="260">
        <v>2220.5</v>
      </c>
      <c r="K199" s="259">
        <v>2167</v>
      </c>
      <c r="L199" s="259">
        <v>2124.85</v>
      </c>
      <c r="M199" s="259">
        <v>3.0950600000000001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1617.65</v>
      </c>
      <c r="D200" s="260">
        <v>1621.1500000000003</v>
      </c>
      <c r="E200" s="260">
        <v>1610.6000000000006</v>
      </c>
      <c r="F200" s="260">
        <v>1603.5500000000002</v>
      </c>
      <c r="G200" s="260">
        <v>1593.0000000000005</v>
      </c>
      <c r="H200" s="260">
        <v>1628.2000000000007</v>
      </c>
      <c r="I200" s="260">
        <v>1638.7500000000005</v>
      </c>
      <c r="J200" s="260">
        <v>1645.8000000000009</v>
      </c>
      <c r="K200" s="259">
        <v>1631.7</v>
      </c>
      <c r="L200" s="259">
        <v>1614.1</v>
      </c>
      <c r="M200" s="259">
        <v>42.052480000000003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586.6</v>
      </c>
      <c r="D201" s="260">
        <v>583.5333333333333</v>
      </c>
      <c r="E201" s="260">
        <v>577.06666666666661</v>
      </c>
      <c r="F201" s="260">
        <v>567.5333333333333</v>
      </c>
      <c r="G201" s="260">
        <v>561.06666666666661</v>
      </c>
      <c r="H201" s="260">
        <v>593.06666666666661</v>
      </c>
      <c r="I201" s="260">
        <v>599.5333333333333</v>
      </c>
      <c r="J201" s="260">
        <v>609.06666666666661</v>
      </c>
      <c r="K201" s="259">
        <v>590</v>
      </c>
      <c r="L201" s="259">
        <v>574</v>
      </c>
      <c r="M201" s="259">
        <v>95.563299999999998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80.25</v>
      </c>
      <c r="D202" s="260">
        <v>80.216666666666669</v>
      </c>
      <c r="E202" s="260">
        <v>79.283333333333331</v>
      </c>
      <c r="F202" s="260">
        <v>78.316666666666663</v>
      </c>
      <c r="G202" s="260">
        <v>77.383333333333326</v>
      </c>
      <c r="H202" s="260">
        <v>81.183333333333337</v>
      </c>
      <c r="I202" s="260">
        <v>82.116666666666674</v>
      </c>
      <c r="J202" s="260">
        <v>83.083333333333343</v>
      </c>
      <c r="K202" s="259">
        <v>81.150000000000006</v>
      </c>
      <c r="L202" s="259">
        <v>79.25</v>
      </c>
      <c r="M202" s="259">
        <v>89.654330000000002</v>
      </c>
      <c r="N202" s="1"/>
      <c r="O202" s="1"/>
    </row>
    <row r="203" spans="1:15" ht="12.75" customHeight="1">
      <c r="A203" s="30">
        <v>193</v>
      </c>
      <c r="B203" s="269" t="s">
        <v>825</v>
      </c>
      <c r="C203" s="259">
        <v>633.75</v>
      </c>
      <c r="D203" s="260">
        <v>634.76666666666665</v>
      </c>
      <c r="E203" s="260">
        <v>629.5333333333333</v>
      </c>
      <c r="F203" s="260">
        <v>625.31666666666661</v>
      </c>
      <c r="G203" s="260">
        <v>620.08333333333326</v>
      </c>
      <c r="H203" s="260">
        <v>638.98333333333335</v>
      </c>
      <c r="I203" s="260">
        <v>644.2166666666667</v>
      </c>
      <c r="J203" s="260">
        <v>648.43333333333339</v>
      </c>
      <c r="K203" s="259">
        <v>640</v>
      </c>
      <c r="L203" s="259">
        <v>630.54999999999995</v>
      </c>
      <c r="M203" s="259">
        <v>0.14635000000000001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948.4</v>
      </c>
      <c r="D204" s="260">
        <v>948.55000000000007</v>
      </c>
      <c r="E204" s="260">
        <v>940.85000000000014</v>
      </c>
      <c r="F204" s="260">
        <v>933.30000000000007</v>
      </c>
      <c r="G204" s="260">
        <v>925.60000000000014</v>
      </c>
      <c r="H204" s="260">
        <v>956.10000000000014</v>
      </c>
      <c r="I204" s="260">
        <v>963.80000000000018</v>
      </c>
      <c r="J204" s="260">
        <v>971.35000000000014</v>
      </c>
      <c r="K204" s="259">
        <v>956.25</v>
      </c>
      <c r="L204" s="259">
        <v>941</v>
      </c>
      <c r="M204" s="259">
        <v>1.8624799999999999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908.3</v>
      </c>
      <c r="D205" s="260">
        <v>911.43333333333339</v>
      </c>
      <c r="E205" s="260">
        <v>902.86666666666679</v>
      </c>
      <c r="F205" s="260">
        <v>897.43333333333339</v>
      </c>
      <c r="G205" s="260">
        <v>888.86666666666679</v>
      </c>
      <c r="H205" s="260">
        <v>916.86666666666679</v>
      </c>
      <c r="I205" s="260">
        <v>925.43333333333339</v>
      </c>
      <c r="J205" s="260">
        <v>930.86666666666679</v>
      </c>
      <c r="K205" s="259">
        <v>920</v>
      </c>
      <c r="L205" s="259">
        <v>906</v>
      </c>
      <c r="M205" s="259">
        <v>8.5419999999999996E-2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1246.5</v>
      </c>
      <c r="D206" s="260">
        <v>1245.8</v>
      </c>
      <c r="E206" s="260">
        <v>1236.6999999999998</v>
      </c>
      <c r="F206" s="260">
        <v>1226.8999999999999</v>
      </c>
      <c r="G206" s="260">
        <v>1217.7999999999997</v>
      </c>
      <c r="H206" s="260">
        <v>1255.5999999999999</v>
      </c>
      <c r="I206" s="260">
        <v>1264.6999999999998</v>
      </c>
      <c r="J206" s="260">
        <v>1274.5</v>
      </c>
      <c r="K206" s="259">
        <v>1254.9000000000001</v>
      </c>
      <c r="L206" s="259">
        <v>1236</v>
      </c>
      <c r="M206" s="259">
        <v>3.2911899999999998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2708.15</v>
      </c>
      <c r="D207" s="260">
        <v>2696.1333333333332</v>
      </c>
      <c r="E207" s="260">
        <v>2675.5166666666664</v>
      </c>
      <c r="F207" s="260">
        <v>2642.8833333333332</v>
      </c>
      <c r="G207" s="260">
        <v>2622.2666666666664</v>
      </c>
      <c r="H207" s="260">
        <v>2728.7666666666664</v>
      </c>
      <c r="I207" s="260">
        <v>2749.3833333333332</v>
      </c>
      <c r="J207" s="260">
        <v>2782.0166666666664</v>
      </c>
      <c r="K207" s="259">
        <v>2716.75</v>
      </c>
      <c r="L207" s="259">
        <v>2663.5</v>
      </c>
      <c r="M207" s="259">
        <v>4.2363400000000002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344.95</v>
      </c>
      <c r="D208" s="260">
        <v>343.15000000000003</v>
      </c>
      <c r="E208" s="260">
        <v>336.80000000000007</v>
      </c>
      <c r="F208" s="260">
        <v>328.65000000000003</v>
      </c>
      <c r="G208" s="260">
        <v>322.30000000000007</v>
      </c>
      <c r="H208" s="260">
        <v>351.30000000000007</v>
      </c>
      <c r="I208" s="260">
        <v>357.65000000000009</v>
      </c>
      <c r="J208" s="260">
        <v>365.80000000000007</v>
      </c>
      <c r="K208" s="259">
        <v>349.5</v>
      </c>
      <c r="L208" s="259">
        <v>335</v>
      </c>
      <c r="M208" s="259">
        <v>2.0366599999999999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440.65</v>
      </c>
      <c r="D209" s="260">
        <v>438.93333333333339</v>
      </c>
      <c r="E209" s="260">
        <v>436.06666666666678</v>
      </c>
      <c r="F209" s="260">
        <v>431.48333333333341</v>
      </c>
      <c r="G209" s="260">
        <v>428.61666666666679</v>
      </c>
      <c r="H209" s="260">
        <v>443.51666666666677</v>
      </c>
      <c r="I209" s="260">
        <v>446.38333333333333</v>
      </c>
      <c r="J209" s="260">
        <v>450.96666666666675</v>
      </c>
      <c r="K209" s="259">
        <v>441.8</v>
      </c>
      <c r="L209" s="259">
        <v>434.35</v>
      </c>
      <c r="M209" s="259">
        <v>48.000300000000003</v>
      </c>
      <c r="N209" s="1"/>
      <c r="O209" s="1"/>
    </row>
    <row r="210" spans="1:15" ht="12.75" customHeight="1">
      <c r="A210" s="30">
        <v>200</v>
      </c>
      <c r="B210" s="269" t="s">
        <v>779</v>
      </c>
      <c r="C210" s="259">
        <v>1265.95</v>
      </c>
      <c r="D210" s="260">
        <v>1267.1499999999999</v>
      </c>
      <c r="E210" s="260">
        <v>1260.2999999999997</v>
      </c>
      <c r="F210" s="260">
        <v>1254.6499999999999</v>
      </c>
      <c r="G210" s="260">
        <v>1247.7999999999997</v>
      </c>
      <c r="H210" s="260">
        <v>1272.7999999999997</v>
      </c>
      <c r="I210" s="260">
        <v>1279.6499999999996</v>
      </c>
      <c r="J210" s="260">
        <v>1285.2999999999997</v>
      </c>
      <c r="K210" s="259">
        <v>1274</v>
      </c>
      <c r="L210" s="259">
        <v>1261.5</v>
      </c>
      <c r="M210" s="259">
        <v>0.15112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2731.55</v>
      </c>
      <c r="D211" s="260">
        <v>2743.1666666666665</v>
      </c>
      <c r="E211" s="260">
        <v>2711.3833333333332</v>
      </c>
      <c r="F211" s="260">
        <v>2691.2166666666667</v>
      </c>
      <c r="G211" s="260">
        <v>2659.4333333333334</v>
      </c>
      <c r="H211" s="260">
        <v>2763.333333333333</v>
      </c>
      <c r="I211" s="260">
        <v>2795.1166666666668</v>
      </c>
      <c r="J211" s="260">
        <v>2815.2833333333328</v>
      </c>
      <c r="K211" s="259">
        <v>2774.95</v>
      </c>
      <c r="L211" s="259">
        <v>2723</v>
      </c>
      <c r="M211" s="259">
        <v>7.5306600000000001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114.6</v>
      </c>
      <c r="D212" s="260">
        <v>114.78333333333335</v>
      </c>
      <c r="E212" s="260">
        <v>113.86666666666669</v>
      </c>
      <c r="F212" s="260">
        <v>113.13333333333334</v>
      </c>
      <c r="G212" s="260">
        <v>112.21666666666668</v>
      </c>
      <c r="H212" s="260">
        <v>115.51666666666669</v>
      </c>
      <c r="I212" s="260">
        <v>116.43333333333335</v>
      </c>
      <c r="J212" s="260">
        <v>117.1666666666667</v>
      </c>
      <c r="K212" s="259">
        <v>115.7</v>
      </c>
      <c r="L212" s="259">
        <v>114.05</v>
      </c>
      <c r="M212" s="259">
        <v>17.86026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226.05</v>
      </c>
      <c r="D213" s="260">
        <v>224.55000000000004</v>
      </c>
      <c r="E213" s="260">
        <v>220.70000000000007</v>
      </c>
      <c r="F213" s="260">
        <v>215.35000000000002</v>
      </c>
      <c r="G213" s="260">
        <v>211.50000000000006</v>
      </c>
      <c r="H213" s="260">
        <v>229.90000000000009</v>
      </c>
      <c r="I213" s="260">
        <v>233.75000000000006</v>
      </c>
      <c r="J213" s="260">
        <v>239.10000000000011</v>
      </c>
      <c r="K213" s="259">
        <v>228.4</v>
      </c>
      <c r="L213" s="259">
        <v>219.2</v>
      </c>
      <c r="M213" s="259">
        <v>40.564520000000002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2537.4499999999998</v>
      </c>
      <c r="D214" s="260">
        <v>2537.0166666666669</v>
      </c>
      <c r="E214" s="260">
        <v>2518.6333333333337</v>
      </c>
      <c r="F214" s="260">
        <v>2499.8166666666666</v>
      </c>
      <c r="G214" s="260">
        <v>2481.4333333333334</v>
      </c>
      <c r="H214" s="260">
        <v>2555.8333333333339</v>
      </c>
      <c r="I214" s="260">
        <v>2574.2166666666672</v>
      </c>
      <c r="J214" s="260">
        <v>2593.0333333333342</v>
      </c>
      <c r="K214" s="259">
        <v>2555.4</v>
      </c>
      <c r="L214" s="259">
        <v>2518.1999999999998</v>
      </c>
      <c r="M214" s="259">
        <v>7.8348000000000004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297.10000000000002</v>
      </c>
      <c r="D215" s="260">
        <v>296.10000000000002</v>
      </c>
      <c r="E215" s="260">
        <v>294.40000000000003</v>
      </c>
      <c r="F215" s="260">
        <v>291.7</v>
      </c>
      <c r="G215" s="260">
        <v>290</v>
      </c>
      <c r="H215" s="260">
        <v>298.80000000000007</v>
      </c>
      <c r="I215" s="260">
        <v>300.50000000000011</v>
      </c>
      <c r="J215" s="260">
        <v>303.2000000000001</v>
      </c>
      <c r="K215" s="259">
        <v>297.8</v>
      </c>
      <c r="L215" s="259">
        <v>293.39999999999998</v>
      </c>
      <c r="M215" s="259">
        <v>6.8338200000000002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2904.1</v>
      </c>
      <c r="D216" s="260">
        <v>2915.2666666666664</v>
      </c>
      <c r="E216" s="260">
        <v>2881.5333333333328</v>
      </c>
      <c r="F216" s="260">
        <v>2858.9666666666662</v>
      </c>
      <c r="G216" s="260">
        <v>2825.2333333333327</v>
      </c>
      <c r="H216" s="260">
        <v>2937.833333333333</v>
      </c>
      <c r="I216" s="260">
        <v>2971.5666666666666</v>
      </c>
      <c r="J216" s="260">
        <v>2994.1333333333332</v>
      </c>
      <c r="K216" s="259">
        <v>2949</v>
      </c>
      <c r="L216" s="259">
        <v>2892.7</v>
      </c>
      <c r="M216" s="259">
        <v>8.0119999999999997E-2</v>
      </c>
      <c r="N216" s="1"/>
      <c r="O216" s="1"/>
    </row>
    <row r="217" spans="1:15" ht="12.75" customHeight="1">
      <c r="A217" s="30">
        <v>207</v>
      </c>
      <c r="B217" s="269" t="s">
        <v>780</v>
      </c>
      <c r="C217" s="259">
        <v>720.15</v>
      </c>
      <c r="D217" s="260">
        <v>717.86666666666667</v>
      </c>
      <c r="E217" s="260">
        <v>712.83333333333337</v>
      </c>
      <c r="F217" s="260">
        <v>705.51666666666665</v>
      </c>
      <c r="G217" s="260">
        <v>700.48333333333335</v>
      </c>
      <c r="H217" s="260">
        <v>725.18333333333339</v>
      </c>
      <c r="I217" s="260">
        <v>730.2166666666667</v>
      </c>
      <c r="J217" s="260">
        <v>737.53333333333342</v>
      </c>
      <c r="K217" s="259">
        <v>722.9</v>
      </c>
      <c r="L217" s="259">
        <v>710.55</v>
      </c>
      <c r="M217" s="259">
        <v>0.71984000000000004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42396.55</v>
      </c>
      <c r="D218" s="260">
        <v>42302.233333333337</v>
      </c>
      <c r="E218" s="260">
        <v>41879.466666666674</v>
      </c>
      <c r="F218" s="260">
        <v>41362.383333333339</v>
      </c>
      <c r="G218" s="260">
        <v>40939.616666666676</v>
      </c>
      <c r="H218" s="260">
        <v>42819.316666666673</v>
      </c>
      <c r="I218" s="260">
        <v>43242.083333333336</v>
      </c>
      <c r="J218" s="260">
        <v>43759.166666666672</v>
      </c>
      <c r="K218" s="259">
        <v>42725</v>
      </c>
      <c r="L218" s="259">
        <v>41785.15</v>
      </c>
      <c r="M218" s="259">
        <v>5.382E-2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49.7</v>
      </c>
      <c r="D219" s="260">
        <v>49.949999999999996</v>
      </c>
      <c r="E219" s="260">
        <v>49.149999999999991</v>
      </c>
      <c r="F219" s="260">
        <v>48.599999999999994</v>
      </c>
      <c r="G219" s="260">
        <v>47.79999999999999</v>
      </c>
      <c r="H219" s="260">
        <v>50.499999999999993</v>
      </c>
      <c r="I219" s="260">
        <v>51.29999999999999</v>
      </c>
      <c r="J219" s="260">
        <v>51.849999999999994</v>
      </c>
      <c r="K219" s="259">
        <v>50.75</v>
      </c>
      <c r="L219" s="259">
        <v>49.4</v>
      </c>
      <c r="M219" s="259">
        <v>94.511369999999999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2681.35</v>
      </c>
      <c r="D220" s="260">
        <v>2681.1166666666668</v>
      </c>
      <c r="E220" s="260">
        <v>2664.3333333333335</v>
      </c>
      <c r="F220" s="260">
        <v>2647.3166666666666</v>
      </c>
      <c r="G220" s="260">
        <v>2630.5333333333333</v>
      </c>
      <c r="H220" s="260">
        <v>2698.1333333333337</v>
      </c>
      <c r="I220" s="260">
        <v>2714.9166666666665</v>
      </c>
      <c r="J220" s="260">
        <v>2731.9333333333338</v>
      </c>
      <c r="K220" s="259">
        <v>2697.9</v>
      </c>
      <c r="L220" s="259">
        <v>2664.1</v>
      </c>
      <c r="M220" s="259">
        <v>18.108080000000001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930.3</v>
      </c>
      <c r="D221" s="260">
        <v>933.56666666666661</v>
      </c>
      <c r="E221" s="260">
        <v>924.23333333333323</v>
      </c>
      <c r="F221" s="260">
        <v>918.16666666666663</v>
      </c>
      <c r="G221" s="260">
        <v>908.83333333333326</v>
      </c>
      <c r="H221" s="260">
        <v>939.63333333333321</v>
      </c>
      <c r="I221" s="260">
        <v>948.9666666666667</v>
      </c>
      <c r="J221" s="260">
        <v>955.03333333333319</v>
      </c>
      <c r="K221" s="259">
        <v>942.9</v>
      </c>
      <c r="L221" s="259">
        <v>927.5</v>
      </c>
      <c r="M221" s="259">
        <v>98.150549999999996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1159.3499999999999</v>
      </c>
      <c r="D222" s="260">
        <v>1163.1166666666666</v>
      </c>
      <c r="E222" s="260">
        <v>1151.2333333333331</v>
      </c>
      <c r="F222" s="260">
        <v>1143.1166666666666</v>
      </c>
      <c r="G222" s="260">
        <v>1131.2333333333331</v>
      </c>
      <c r="H222" s="260">
        <v>1171.2333333333331</v>
      </c>
      <c r="I222" s="260">
        <v>1183.1166666666668</v>
      </c>
      <c r="J222" s="260">
        <v>1191.2333333333331</v>
      </c>
      <c r="K222" s="259">
        <v>1175</v>
      </c>
      <c r="L222" s="259">
        <v>1155</v>
      </c>
      <c r="M222" s="259">
        <v>4.7512100000000004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452.1</v>
      </c>
      <c r="D223" s="260">
        <v>457.16666666666669</v>
      </c>
      <c r="E223" s="260">
        <v>445.53333333333336</v>
      </c>
      <c r="F223" s="260">
        <v>438.9666666666667</v>
      </c>
      <c r="G223" s="260">
        <v>427.33333333333337</v>
      </c>
      <c r="H223" s="260">
        <v>463.73333333333335</v>
      </c>
      <c r="I223" s="260">
        <v>475.36666666666667</v>
      </c>
      <c r="J223" s="260">
        <v>481.93333333333334</v>
      </c>
      <c r="K223" s="259">
        <v>468.8</v>
      </c>
      <c r="L223" s="259">
        <v>450.6</v>
      </c>
      <c r="M223" s="259">
        <v>69.510080000000002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523.35</v>
      </c>
      <c r="D224" s="260">
        <v>524.35</v>
      </c>
      <c r="E224" s="260">
        <v>518.75</v>
      </c>
      <c r="F224" s="260">
        <v>514.15</v>
      </c>
      <c r="G224" s="260">
        <v>508.54999999999995</v>
      </c>
      <c r="H224" s="260">
        <v>528.95000000000005</v>
      </c>
      <c r="I224" s="260">
        <v>534.55000000000018</v>
      </c>
      <c r="J224" s="260">
        <v>539.15000000000009</v>
      </c>
      <c r="K224" s="259">
        <v>529.95000000000005</v>
      </c>
      <c r="L224" s="259">
        <v>519.75</v>
      </c>
      <c r="M224" s="259">
        <v>2.0702600000000002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50.95</v>
      </c>
      <c r="D225" s="260">
        <v>50.983333333333327</v>
      </c>
      <c r="E225" s="260">
        <v>48.966666666666654</v>
      </c>
      <c r="F225" s="260">
        <v>46.983333333333327</v>
      </c>
      <c r="G225" s="260">
        <v>44.966666666666654</v>
      </c>
      <c r="H225" s="260">
        <v>52.966666666666654</v>
      </c>
      <c r="I225" s="260">
        <v>54.98333333333332</v>
      </c>
      <c r="J225" s="260">
        <v>56.966666666666654</v>
      </c>
      <c r="K225" s="259">
        <v>53</v>
      </c>
      <c r="L225" s="259">
        <v>49</v>
      </c>
      <c r="M225" s="259">
        <v>403.11394000000001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58.05</v>
      </c>
      <c r="D226" s="260">
        <v>58</v>
      </c>
      <c r="E226" s="260">
        <v>56.8</v>
      </c>
      <c r="F226" s="260">
        <v>55.55</v>
      </c>
      <c r="G226" s="260">
        <v>54.349999999999994</v>
      </c>
      <c r="H226" s="260">
        <v>59.25</v>
      </c>
      <c r="I226" s="260">
        <v>60.45</v>
      </c>
      <c r="J226" s="260">
        <v>61.7</v>
      </c>
      <c r="K226" s="259">
        <v>59.2</v>
      </c>
      <c r="L226" s="259">
        <v>56.75</v>
      </c>
      <c r="M226" s="259">
        <v>414.81079999999997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80.2</v>
      </c>
      <c r="D227" s="260">
        <v>80.100000000000009</v>
      </c>
      <c r="E227" s="260">
        <v>78.550000000000011</v>
      </c>
      <c r="F227" s="260">
        <v>76.900000000000006</v>
      </c>
      <c r="G227" s="260">
        <v>75.350000000000009</v>
      </c>
      <c r="H227" s="260">
        <v>81.750000000000014</v>
      </c>
      <c r="I227" s="260">
        <v>83.3</v>
      </c>
      <c r="J227" s="260">
        <v>84.950000000000017</v>
      </c>
      <c r="K227" s="259">
        <v>81.650000000000006</v>
      </c>
      <c r="L227" s="259">
        <v>78.45</v>
      </c>
      <c r="M227" s="259">
        <v>81.512529999999998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976.15</v>
      </c>
      <c r="D228" s="260">
        <v>987.38333333333333</v>
      </c>
      <c r="E228" s="260">
        <v>961.76666666666665</v>
      </c>
      <c r="F228" s="260">
        <v>947.38333333333333</v>
      </c>
      <c r="G228" s="260">
        <v>921.76666666666665</v>
      </c>
      <c r="H228" s="260">
        <v>1001.7666666666667</v>
      </c>
      <c r="I228" s="260">
        <v>1027.3833333333332</v>
      </c>
      <c r="J228" s="260">
        <v>1041.7666666666667</v>
      </c>
      <c r="K228" s="259">
        <v>1013</v>
      </c>
      <c r="L228" s="259">
        <v>973</v>
      </c>
      <c r="M228" s="259">
        <v>0.60406000000000004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474.85</v>
      </c>
      <c r="D229" s="260">
        <v>476.36666666666673</v>
      </c>
      <c r="E229" s="260">
        <v>466.93333333333345</v>
      </c>
      <c r="F229" s="260">
        <v>459.01666666666671</v>
      </c>
      <c r="G229" s="260">
        <v>449.58333333333343</v>
      </c>
      <c r="H229" s="260">
        <v>484.28333333333347</v>
      </c>
      <c r="I229" s="260">
        <v>493.71666666666675</v>
      </c>
      <c r="J229" s="260">
        <v>501.6333333333335</v>
      </c>
      <c r="K229" s="259">
        <v>485.8</v>
      </c>
      <c r="L229" s="259">
        <v>468.45</v>
      </c>
      <c r="M229" s="259">
        <v>6.5753000000000004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1771.25</v>
      </c>
      <c r="D230" s="260">
        <v>1785.1499999999999</v>
      </c>
      <c r="E230" s="260">
        <v>1750.1499999999996</v>
      </c>
      <c r="F230" s="260">
        <v>1729.0499999999997</v>
      </c>
      <c r="G230" s="260">
        <v>1694.0499999999995</v>
      </c>
      <c r="H230" s="260">
        <v>1806.2499999999998</v>
      </c>
      <c r="I230" s="260">
        <v>1841.2500000000002</v>
      </c>
      <c r="J230" s="260">
        <v>1862.35</v>
      </c>
      <c r="K230" s="259">
        <v>1820.15</v>
      </c>
      <c r="L230" s="259">
        <v>1764.05</v>
      </c>
      <c r="M230" s="259">
        <v>6.1199999999999997E-2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250.05</v>
      </c>
      <c r="D231" s="260">
        <v>251.86666666666667</v>
      </c>
      <c r="E231" s="260">
        <v>246.88333333333333</v>
      </c>
      <c r="F231" s="260">
        <v>243.71666666666664</v>
      </c>
      <c r="G231" s="260">
        <v>238.73333333333329</v>
      </c>
      <c r="H231" s="260">
        <v>255.03333333333336</v>
      </c>
      <c r="I231" s="260">
        <v>260.01666666666671</v>
      </c>
      <c r="J231" s="260">
        <v>263.18333333333339</v>
      </c>
      <c r="K231" s="259">
        <v>256.85000000000002</v>
      </c>
      <c r="L231" s="259">
        <v>248.7</v>
      </c>
      <c r="M231" s="259">
        <v>14.42449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340.3</v>
      </c>
      <c r="D232" s="260">
        <v>340</v>
      </c>
      <c r="E232" s="260">
        <v>338.1</v>
      </c>
      <c r="F232" s="260">
        <v>335.90000000000003</v>
      </c>
      <c r="G232" s="260">
        <v>334.00000000000006</v>
      </c>
      <c r="H232" s="260">
        <v>342.2</v>
      </c>
      <c r="I232" s="260">
        <v>344.09999999999997</v>
      </c>
      <c r="J232" s="260">
        <v>346.29999999999995</v>
      </c>
      <c r="K232" s="259">
        <v>341.9</v>
      </c>
      <c r="L232" s="259">
        <v>337.8</v>
      </c>
      <c r="M232" s="259">
        <v>69.332539999999995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111.35</v>
      </c>
      <c r="D233" s="260">
        <v>112.01666666666667</v>
      </c>
      <c r="E233" s="260">
        <v>110.28333333333333</v>
      </c>
      <c r="F233" s="260">
        <v>109.21666666666667</v>
      </c>
      <c r="G233" s="260">
        <v>107.48333333333333</v>
      </c>
      <c r="H233" s="260">
        <v>113.08333333333333</v>
      </c>
      <c r="I233" s="260">
        <v>114.81666666666665</v>
      </c>
      <c r="J233" s="260">
        <v>115.88333333333333</v>
      </c>
      <c r="K233" s="259">
        <v>113.75</v>
      </c>
      <c r="L233" s="259">
        <v>110.95</v>
      </c>
      <c r="M233" s="259">
        <v>5.6448900000000002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240.95</v>
      </c>
      <c r="D234" s="260">
        <v>239.36666666666667</v>
      </c>
      <c r="E234" s="260">
        <v>236.83333333333334</v>
      </c>
      <c r="F234" s="260">
        <v>232.71666666666667</v>
      </c>
      <c r="G234" s="260">
        <v>230.18333333333334</v>
      </c>
      <c r="H234" s="260">
        <v>243.48333333333335</v>
      </c>
      <c r="I234" s="260">
        <v>246.01666666666665</v>
      </c>
      <c r="J234" s="260">
        <v>250.13333333333335</v>
      </c>
      <c r="K234" s="259">
        <v>241.9</v>
      </c>
      <c r="L234" s="259">
        <v>235.25</v>
      </c>
      <c r="M234" s="259">
        <v>28.816020000000002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138.15</v>
      </c>
      <c r="D235" s="260">
        <v>133.73333333333332</v>
      </c>
      <c r="E235" s="260">
        <v>128.21666666666664</v>
      </c>
      <c r="F235" s="260">
        <v>118.28333333333332</v>
      </c>
      <c r="G235" s="260">
        <v>112.76666666666664</v>
      </c>
      <c r="H235" s="260">
        <v>143.66666666666663</v>
      </c>
      <c r="I235" s="260">
        <v>149.18333333333334</v>
      </c>
      <c r="J235" s="260">
        <v>159.11666666666665</v>
      </c>
      <c r="K235" s="259">
        <v>139.25</v>
      </c>
      <c r="L235" s="259">
        <v>123.8</v>
      </c>
      <c r="M235" s="259">
        <v>521.10019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81.7</v>
      </c>
      <c r="D236" s="260">
        <v>81.649999999999991</v>
      </c>
      <c r="E236" s="260">
        <v>79.59999999999998</v>
      </c>
      <c r="F236" s="260">
        <v>77.499999999999986</v>
      </c>
      <c r="G236" s="260">
        <v>75.449999999999974</v>
      </c>
      <c r="H236" s="260">
        <v>83.749999999999986</v>
      </c>
      <c r="I236" s="260">
        <v>85.8</v>
      </c>
      <c r="J236" s="260">
        <v>87.899999999999991</v>
      </c>
      <c r="K236" s="259">
        <v>83.7</v>
      </c>
      <c r="L236" s="259">
        <v>79.55</v>
      </c>
      <c r="M236" s="259">
        <v>137.2449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4379.6000000000004</v>
      </c>
      <c r="D237" s="260">
        <v>4358.9000000000005</v>
      </c>
      <c r="E237" s="260">
        <v>4322.8000000000011</v>
      </c>
      <c r="F237" s="260">
        <v>4266.0000000000009</v>
      </c>
      <c r="G237" s="260">
        <v>4229.9000000000015</v>
      </c>
      <c r="H237" s="260">
        <v>4415.7000000000007</v>
      </c>
      <c r="I237" s="260">
        <v>4451.8000000000011</v>
      </c>
      <c r="J237" s="260">
        <v>4508.6000000000004</v>
      </c>
      <c r="K237" s="259">
        <v>4395</v>
      </c>
      <c r="L237" s="259">
        <v>4302.1000000000004</v>
      </c>
      <c r="M237" s="259">
        <v>0.52617999999999998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271.95</v>
      </c>
      <c r="D238" s="260">
        <v>274.06666666666666</v>
      </c>
      <c r="E238" s="260">
        <v>267.33333333333331</v>
      </c>
      <c r="F238" s="260">
        <v>262.71666666666664</v>
      </c>
      <c r="G238" s="260">
        <v>255.98333333333329</v>
      </c>
      <c r="H238" s="260">
        <v>278.68333333333334</v>
      </c>
      <c r="I238" s="260">
        <v>285.41666666666669</v>
      </c>
      <c r="J238" s="260">
        <v>290.03333333333336</v>
      </c>
      <c r="K238" s="259">
        <v>280.8</v>
      </c>
      <c r="L238" s="259">
        <v>269.45</v>
      </c>
      <c r="M238" s="259">
        <v>20.569420000000001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150.35</v>
      </c>
      <c r="D239" s="260">
        <v>149.23333333333332</v>
      </c>
      <c r="E239" s="260">
        <v>146.66666666666663</v>
      </c>
      <c r="F239" s="260">
        <v>142.98333333333332</v>
      </c>
      <c r="G239" s="260">
        <v>140.41666666666663</v>
      </c>
      <c r="H239" s="260">
        <v>152.91666666666663</v>
      </c>
      <c r="I239" s="260">
        <v>155.48333333333329</v>
      </c>
      <c r="J239" s="260">
        <v>159.16666666666663</v>
      </c>
      <c r="K239" s="259">
        <v>151.80000000000001</v>
      </c>
      <c r="L239" s="259">
        <v>145.55000000000001</v>
      </c>
      <c r="M239" s="259">
        <v>153.86976000000001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322</v>
      </c>
      <c r="D240" s="260">
        <v>321.59999999999997</v>
      </c>
      <c r="E240" s="260">
        <v>318.94999999999993</v>
      </c>
      <c r="F240" s="260">
        <v>315.89999999999998</v>
      </c>
      <c r="G240" s="260">
        <v>313.24999999999994</v>
      </c>
      <c r="H240" s="260">
        <v>324.64999999999992</v>
      </c>
      <c r="I240" s="260">
        <v>327.2999999999999</v>
      </c>
      <c r="J240" s="260">
        <v>330.34999999999991</v>
      </c>
      <c r="K240" s="259">
        <v>324.25</v>
      </c>
      <c r="L240" s="259">
        <v>318.55</v>
      </c>
      <c r="M240" s="259">
        <v>53.611330000000002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73.349999999999994</v>
      </c>
      <c r="D241" s="260">
        <v>72.983333333333334</v>
      </c>
      <c r="E241" s="260">
        <v>72.016666666666666</v>
      </c>
      <c r="F241" s="260">
        <v>70.683333333333337</v>
      </c>
      <c r="G241" s="260">
        <v>69.716666666666669</v>
      </c>
      <c r="H241" s="260">
        <v>74.316666666666663</v>
      </c>
      <c r="I241" s="260">
        <v>75.283333333333331</v>
      </c>
      <c r="J241" s="260">
        <v>76.61666666666666</v>
      </c>
      <c r="K241" s="259">
        <v>73.95</v>
      </c>
      <c r="L241" s="259">
        <v>71.650000000000006</v>
      </c>
      <c r="M241" s="259">
        <v>224.22461999999999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22.8</v>
      </c>
      <c r="D242" s="260">
        <v>22.900000000000002</v>
      </c>
      <c r="E242" s="260">
        <v>22.150000000000006</v>
      </c>
      <c r="F242" s="260">
        <v>21.500000000000004</v>
      </c>
      <c r="G242" s="260">
        <v>20.750000000000007</v>
      </c>
      <c r="H242" s="260">
        <v>23.550000000000004</v>
      </c>
      <c r="I242" s="260">
        <v>24.299999999999997</v>
      </c>
      <c r="J242" s="260">
        <v>24.950000000000003</v>
      </c>
      <c r="K242" s="259">
        <v>23.65</v>
      </c>
      <c r="L242" s="259">
        <v>22.25</v>
      </c>
      <c r="M242" s="259">
        <v>350.12391000000002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721.7</v>
      </c>
      <c r="D243" s="260">
        <v>723.2166666666667</v>
      </c>
      <c r="E243" s="260">
        <v>718.48333333333335</v>
      </c>
      <c r="F243" s="260">
        <v>715.26666666666665</v>
      </c>
      <c r="G243" s="260">
        <v>710.5333333333333</v>
      </c>
      <c r="H243" s="260">
        <v>726.43333333333339</v>
      </c>
      <c r="I243" s="260">
        <v>731.16666666666674</v>
      </c>
      <c r="J243" s="260">
        <v>734.38333333333344</v>
      </c>
      <c r="K243" s="259">
        <v>727.95</v>
      </c>
      <c r="L243" s="259">
        <v>720</v>
      </c>
      <c r="M243" s="259">
        <v>8.0068900000000003</v>
      </c>
      <c r="N243" s="1"/>
      <c r="O243" s="1"/>
    </row>
    <row r="244" spans="1:15" ht="12.75" customHeight="1">
      <c r="A244" s="30">
        <v>234</v>
      </c>
      <c r="B244" s="269" t="s">
        <v>775</v>
      </c>
      <c r="C244" s="259">
        <v>31.8</v>
      </c>
      <c r="D244" s="260">
        <v>31.666666666666668</v>
      </c>
      <c r="E244" s="260">
        <v>31.183333333333337</v>
      </c>
      <c r="F244" s="260">
        <v>30.56666666666667</v>
      </c>
      <c r="G244" s="260">
        <v>30.083333333333339</v>
      </c>
      <c r="H244" s="260">
        <v>32.283333333333331</v>
      </c>
      <c r="I244" s="260">
        <v>32.766666666666666</v>
      </c>
      <c r="J244" s="260">
        <v>33.383333333333333</v>
      </c>
      <c r="K244" s="259">
        <v>32.15</v>
      </c>
      <c r="L244" s="259">
        <v>31.05</v>
      </c>
      <c r="M244" s="259">
        <v>1516.15074</v>
      </c>
      <c r="N244" s="1"/>
      <c r="O244" s="1"/>
    </row>
    <row r="245" spans="1:15" ht="12.75" customHeight="1">
      <c r="A245" s="30">
        <v>235</v>
      </c>
      <c r="B245" s="269" t="s">
        <v>781</v>
      </c>
      <c r="C245" s="259">
        <v>1318.85</v>
      </c>
      <c r="D245" s="260">
        <v>1324.0833333333333</v>
      </c>
      <c r="E245" s="260">
        <v>1308.2666666666664</v>
      </c>
      <c r="F245" s="260">
        <v>1297.6833333333332</v>
      </c>
      <c r="G245" s="260">
        <v>1281.8666666666663</v>
      </c>
      <c r="H245" s="260">
        <v>1334.6666666666665</v>
      </c>
      <c r="I245" s="260">
        <v>1350.4833333333336</v>
      </c>
      <c r="J245" s="260">
        <v>1361.0666666666666</v>
      </c>
      <c r="K245" s="259">
        <v>1339.9</v>
      </c>
      <c r="L245" s="259">
        <v>1313.5</v>
      </c>
      <c r="M245" s="259">
        <v>0.57274000000000003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402.5</v>
      </c>
      <c r="D246" s="260">
        <v>406.18333333333334</v>
      </c>
      <c r="E246" s="260">
        <v>397.01666666666665</v>
      </c>
      <c r="F246" s="260">
        <v>391.5333333333333</v>
      </c>
      <c r="G246" s="260">
        <v>382.36666666666662</v>
      </c>
      <c r="H246" s="260">
        <v>411.66666666666669</v>
      </c>
      <c r="I246" s="260">
        <v>420.83333333333331</v>
      </c>
      <c r="J246" s="260">
        <v>426.31666666666672</v>
      </c>
      <c r="K246" s="259">
        <v>415.35</v>
      </c>
      <c r="L246" s="259">
        <v>400.7</v>
      </c>
      <c r="M246" s="259">
        <v>1.49644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430.6</v>
      </c>
      <c r="D247" s="260">
        <v>425.38333333333338</v>
      </c>
      <c r="E247" s="260">
        <v>419.21666666666675</v>
      </c>
      <c r="F247" s="260">
        <v>407.83333333333337</v>
      </c>
      <c r="G247" s="260">
        <v>401.66666666666674</v>
      </c>
      <c r="H247" s="260">
        <v>436.76666666666677</v>
      </c>
      <c r="I247" s="260">
        <v>442.93333333333339</v>
      </c>
      <c r="J247" s="260">
        <v>454.31666666666678</v>
      </c>
      <c r="K247" s="259">
        <v>431.55</v>
      </c>
      <c r="L247" s="259">
        <v>414</v>
      </c>
      <c r="M247" s="259">
        <v>25.634689999999999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203.1</v>
      </c>
      <c r="D248" s="260">
        <v>201.86666666666665</v>
      </c>
      <c r="E248" s="260">
        <v>200.0333333333333</v>
      </c>
      <c r="F248" s="260">
        <v>196.96666666666667</v>
      </c>
      <c r="G248" s="260">
        <v>195.13333333333333</v>
      </c>
      <c r="H248" s="260">
        <v>204.93333333333328</v>
      </c>
      <c r="I248" s="260">
        <v>206.76666666666659</v>
      </c>
      <c r="J248" s="260">
        <v>209.83333333333326</v>
      </c>
      <c r="K248" s="259">
        <v>203.7</v>
      </c>
      <c r="L248" s="259">
        <v>198.8</v>
      </c>
      <c r="M248" s="259">
        <v>12.37082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1187.0999999999999</v>
      </c>
      <c r="D249" s="260">
        <v>1185.6499999999999</v>
      </c>
      <c r="E249" s="260">
        <v>1177.4999999999998</v>
      </c>
      <c r="F249" s="260">
        <v>1167.8999999999999</v>
      </c>
      <c r="G249" s="260">
        <v>1159.7499999999998</v>
      </c>
      <c r="H249" s="260">
        <v>1195.2499999999998</v>
      </c>
      <c r="I249" s="260">
        <v>1203.3999999999999</v>
      </c>
      <c r="J249" s="260">
        <v>1212.9999999999998</v>
      </c>
      <c r="K249" s="259">
        <v>1193.8</v>
      </c>
      <c r="L249" s="259">
        <v>1176.05</v>
      </c>
      <c r="M249" s="259">
        <v>47.156950000000002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16.350000000000001</v>
      </c>
      <c r="D250" s="260">
        <v>16.383333333333336</v>
      </c>
      <c r="E250" s="260">
        <v>16.216666666666672</v>
      </c>
      <c r="F250" s="260">
        <v>16.083333333333336</v>
      </c>
      <c r="G250" s="260">
        <v>15.916666666666671</v>
      </c>
      <c r="H250" s="260">
        <v>16.516666666666673</v>
      </c>
      <c r="I250" s="260">
        <v>16.683333333333337</v>
      </c>
      <c r="J250" s="260">
        <v>16.816666666666674</v>
      </c>
      <c r="K250" s="259">
        <v>16.55</v>
      </c>
      <c r="L250" s="259">
        <v>16.25</v>
      </c>
      <c r="M250" s="259">
        <v>29.153580000000002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3954.6</v>
      </c>
      <c r="D251" s="260">
        <v>3920.7999999999997</v>
      </c>
      <c r="E251" s="260">
        <v>3876.7999999999993</v>
      </c>
      <c r="F251" s="260">
        <v>3798.9999999999995</v>
      </c>
      <c r="G251" s="260">
        <v>3754.9999999999991</v>
      </c>
      <c r="H251" s="260">
        <v>3998.5999999999995</v>
      </c>
      <c r="I251" s="260">
        <v>4042.6000000000004</v>
      </c>
      <c r="J251" s="260">
        <v>4120.3999999999996</v>
      </c>
      <c r="K251" s="259">
        <v>3964.8</v>
      </c>
      <c r="L251" s="259">
        <v>3843</v>
      </c>
      <c r="M251" s="259">
        <v>3.3484600000000002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1635.65</v>
      </c>
      <c r="D252" s="260">
        <v>1631.1499999999999</v>
      </c>
      <c r="E252" s="260">
        <v>1618.2999999999997</v>
      </c>
      <c r="F252" s="260">
        <v>1600.9499999999998</v>
      </c>
      <c r="G252" s="260">
        <v>1588.0999999999997</v>
      </c>
      <c r="H252" s="260">
        <v>1648.4999999999998</v>
      </c>
      <c r="I252" s="260">
        <v>1661.3499999999997</v>
      </c>
      <c r="J252" s="260">
        <v>1678.6999999999998</v>
      </c>
      <c r="K252" s="259">
        <v>1644</v>
      </c>
      <c r="L252" s="259">
        <v>1613.8</v>
      </c>
      <c r="M252" s="259">
        <v>45.632550000000002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540.54999999999995</v>
      </c>
      <c r="D253" s="260">
        <v>538.63333333333333</v>
      </c>
      <c r="E253" s="260">
        <v>531.66666666666663</v>
      </c>
      <c r="F253" s="260">
        <v>522.7833333333333</v>
      </c>
      <c r="G253" s="260">
        <v>515.81666666666661</v>
      </c>
      <c r="H253" s="260">
        <v>547.51666666666665</v>
      </c>
      <c r="I253" s="260">
        <v>554.48333333333335</v>
      </c>
      <c r="J253" s="260">
        <v>563.36666666666667</v>
      </c>
      <c r="K253" s="259">
        <v>545.6</v>
      </c>
      <c r="L253" s="259">
        <v>529.75</v>
      </c>
      <c r="M253" s="259">
        <v>8.8280600000000007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443.8</v>
      </c>
      <c r="D254" s="260">
        <v>445.33333333333331</v>
      </c>
      <c r="E254" s="260">
        <v>436.96666666666664</v>
      </c>
      <c r="F254" s="260">
        <v>430.13333333333333</v>
      </c>
      <c r="G254" s="260">
        <v>421.76666666666665</v>
      </c>
      <c r="H254" s="260">
        <v>452.16666666666663</v>
      </c>
      <c r="I254" s="260">
        <v>460.5333333333333</v>
      </c>
      <c r="J254" s="260">
        <v>467.36666666666662</v>
      </c>
      <c r="K254" s="259">
        <v>453.7</v>
      </c>
      <c r="L254" s="259">
        <v>438.5</v>
      </c>
      <c r="M254" s="259">
        <v>3.4502000000000002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1906.95</v>
      </c>
      <c r="D255" s="260">
        <v>1898.6333333333332</v>
      </c>
      <c r="E255" s="260">
        <v>1884.3166666666664</v>
      </c>
      <c r="F255" s="260">
        <v>1861.6833333333332</v>
      </c>
      <c r="G255" s="260">
        <v>1847.3666666666663</v>
      </c>
      <c r="H255" s="260">
        <v>1921.2666666666664</v>
      </c>
      <c r="I255" s="260">
        <v>1935.583333333333</v>
      </c>
      <c r="J255" s="260">
        <v>1958.2166666666665</v>
      </c>
      <c r="K255" s="259">
        <v>1912.95</v>
      </c>
      <c r="L255" s="259">
        <v>1876</v>
      </c>
      <c r="M255" s="259">
        <v>3.5552999999999999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869.05</v>
      </c>
      <c r="D256" s="260">
        <v>866.01666666666677</v>
      </c>
      <c r="E256" s="260">
        <v>852.03333333333353</v>
      </c>
      <c r="F256" s="260">
        <v>835.01666666666677</v>
      </c>
      <c r="G256" s="260">
        <v>821.03333333333353</v>
      </c>
      <c r="H256" s="260">
        <v>883.03333333333353</v>
      </c>
      <c r="I256" s="260">
        <v>897.01666666666688</v>
      </c>
      <c r="J256" s="260">
        <v>914.03333333333353</v>
      </c>
      <c r="K256" s="259">
        <v>880</v>
      </c>
      <c r="L256" s="259">
        <v>849</v>
      </c>
      <c r="M256" s="259">
        <v>3.3431000000000002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2057.5500000000002</v>
      </c>
      <c r="D257" s="260">
        <v>2060.4833333333336</v>
      </c>
      <c r="E257" s="260">
        <v>2037.0666666666671</v>
      </c>
      <c r="F257" s="260">
        <v>2016.5833333333335</v>
      </c>
      <c r="G257" s="260">
        <v>1993.166666666667</v>
      </c>
      <c r="H257" s="260">
        <v>2080.9666666666672</v>
      </c>
      <c r="I257" s="260">
        <v>2104.3833333333332</v>
      </c>
      <c r="J257" s="260">
        <v>2124.8666666666672</v>
      </c>
      <c r="K257" s="259">
        <v>2083.9</v>
      </c>
      <c r="L257" s="259">
        <v>2040</v>
      </c>
      <c r="M257" s="259">
        <v>0.16683000000000001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3014.5</v>
      </c>
      <c r="D258" s="260">
        <v>2994.9666666666667</v>
      </c>
      <c r="E258" s="260">
        <v>2964.9333333333334</v>
      </c>
      <c r="F258" s="260">
        <v>2915.3666666666668</v>
      </c>
      <c r="G258" s="260">
        <v>2885.3333333333335</v>
      </c>
      <c r="H258" s="260">
        <v>3044.5333333333333</v>
      </c>
      <c r="I258" s="260">
        <v>3074.5666666666671</v>
      </c>
      <c r="J258" s="260">
        <v>3124.1333333333332</v>
      </c>
      <c r="K258" s="259">
        <v>3025</v>
      </c>
      <c r="L258" s="259">
        <v>2945.4</v>
      </c>
      <c r="M258" s="259">
        <v>1.70086</v>
      </c>
      <c r="N258" s="1"/>
      <c r="O258" s="1"/>
    </row>
    <row r="259" spans="1:15" ht="12.75" customHeight="1">
      <c r="A259" s="30">
        <v>249</v>
      </c>
      <c r="B259" s="269" t="s">
        <v>871</v>
      </c>
      <c r="C259" s="259">
        <v>425.25</v>
      </c>
      <c r="D259" s="260">
        <v>426.73333333333335</v>
      </c>
      <c r="E259" s="260">
        <v>421.56666666666672</v>
      </c>
      <c r="F259" s="260">
        <v>417.88333333333338</v>
      </c>
      <c r="G259" s="260">
        <v>412.71666666666675</v>
      </c>
      <c r="H259" s="260">
        <v>430.41666666666669</v>
      </c>
      <c r="I259" s="260">
        <v>435.58333333333331</v>
      </c>
      <c r="J259" s="260">
        <v>439.26666666666665</v>
      </c>
      <c r="K259" s="259">
        <v>431.9</v>
      </c>
      <c r="L259" s="259">
        <v>423.05</v>
      </c>
      <c r="M259" s="259">
        <v>0.41689999999999999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665.2</v>
      </c>
      <c r="D260" s="260">
        <v>667.35</v>
      </c>
      <c r="E260" s="260">
        <v>660.40000000000009</v>
      </c>
      <c r="F260" s="260">
        <v>655.6</v>
      </c>
      <c r="G260" s="260">
        <v>648.65000000000009</v>
      </c>
      <c r="H260" s="260">
        <v>672.15000000000009</v>
      </c>
      <c r="I260" s="260">
        <v>679.10000000000014</v>
      </c>
      <c r="J260" s="260">
        <v>683.90000000000009</v>
      </c>
      <c r="K260" s="259">
        <v>674.3</v>
      </c>
      <c r="L260" s="259">
        <v>662.55</v>
      </c>
      <c r="M260" s="259">
        <v>4.0311000000000003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411.95</v>
      </c>
      <c r="D261" s="260">
        <v>413.55</v>
      </c>
      <c r="E261" s="260">
        <v>409.40000000000003</v>
      </c>
      <c r="F261" s="260">
        <v>406.85</v>
      </c>
      <c r="G261" s="260">
        <v>402.70000000000005</v>
      </c>
      <c r="H261" s="260">
        <v>416.1</v>
      </c>
      <c r="I261" s="260">
        <v>420.25</v>
      </c>
      <c r="J261" s="260">
        <v>422.8</v>
      </c>
      <c r="K261" s="259">
        <v>417.7</v>
      </c>
      <c r="L261" s="259">
        <v>411</v>
      </c>
      <c r="M261" s="259">
        <v>4.2972000000000001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73.55</v>
      </c>
      <c r="D262" s="260">
        <v>73.216666666666669</v>
      </c>
      <c r="E262" s="260">
        <v>71.183333333333337</v>
      </c>
      <c r="F262" s="260">
        <v>68.816666666666663</v>
      </c>
      <c r="G262" s="260">
        <v>66.783333333333331</v>
      </c>
      <c r="H262" s="260">
        <v>75.583333333333343</v>
      </c>
      <c r="I262" s="260">
        <v>77.616666666666674</v>
      </c>
      <c r="J262" s="260">
        <v>79.983333333333348</v>
      </c>
      <c r="K262" s="259">
        <v>75.25</v>
      </c>
      <c r="L262" s="259">
        <v>70.849999999999994</v>
      </c>
      <c r="M262" s="259">
        <v>64.296300000000002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307.60000000000002</v>
      </c>
      <c r="D263" s="260">
        <v>305.23333333333335</v>
      </c>
      <c r="E263" s="260">
        <v>300.91666666666669</v>
      </c>
      <c r="F263" s="260">
        <v>294.23333333333335</v>
      </c>
      <c r="G263" s="260">
        <v>289.91666666666669</v>
      </c>
      <c r="H263" s="260">
        <v>311.91666666666669</v>
      </c>
      <c r="I263" s="260">
        <v>316.23333333333329</v>
      </c>
      <c r="J263" s="260">
        <v>322.91666666666669</v>
      </c>
      <c r="K263" s="259">
        <v>309.55</v>
      </c>
      <c r="L263" s="259">
        <v>298.55</v>
      </c>
      <c r="M263" s="259">
        <v>11.83231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726.2</v>
      </c>
      <c r="D264" s="260">
        <v>724.9666666666667</v>
      </c>
      <c r="E264" s="260">
        <v>721.33333333333337</v>
      </c>
      <c r="F264" s="260">
        <v>716.4666666666667</v>
      </c>
      <c r="G264" s="260">
        <v>712.83333333333337</v>
      </c>
      <c r="H264" s="260">
        <v>729.83333333333337</v>
      </c>
      <c r="I264" s="260">
        <v>733.46666666666658</v>
      </c>
      <c r="J264" s="260">
        <v>738.33333333333337</v>
      </c>
      <c r="K264" s="259">
        <v>728.6</v>
      </c>
      <c r="L264" s="259">
        <v>720.1</v>
      </c>
      <c r="M264" s="259">
        <v>14.666880000000001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105.8</v>
      </c>
      <c r="D265" s="260">
        <v>106.01666666666665</v>
      </c>
      <c r="E265" s="260">
        <v>105.18333333333331</v>
      </c>
      <c r="F265" s="260">
        <v>104.56666666666666</v>
      </c>
      <c r="G265" s="260">
        <v>103.73333333333332</v>
      </c>
      <c r="H265" s="260">
        <v>106.6333333333333</v>
      </c>
      <c r="I265" s="260">
        <v>107.46666666666664</v>
      </c>
      <c r="J265" s="260">
        <v>108.08333333333329</v>
      </c>
      <c r="K265" s="259">
        <v>106.85</v>
      </c>
      <c r="L265" s="259">
        <v>105.4</v>
      </c>
      <c r="M265" s="259">
        <v>3.2221099999999998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176.55</v>
      </c>
      <c r="D266" s="260">
        <v>175.85</v>
      </c>
      <c r="E266" s="260">
        <v>172.89999999999998</v>
      </c>
      <c r="F266" s="260">
        <v>169.24999999999997</v>
      </c>
      <c r="G266" s="260">
        <v>166.29999999999995</v>
      </c>
      <c r="H266" s="260">
        <v>179.5</v>
      </c>
      <c r="I266" s="260">
        <v>182.45</v>
      </c>
      <c r="J266" s="260">
        <v>186.10000000000002</v>
      </c>
      <c r="K266" s="259">
        <v>178.8</v>
      </c>
      <c r="L266" s="259">
        <v>172.2</v>
      </c>
      <c r="M266" s="259">
        <v>10.41844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520.79999999999995</v>
      </c>
      <c r="D267" s="260">
        <v>520.98333333333323</v>
      </c>
      <c r="E267" s="260">
        <v>517.31666666666649</v>
      </c>
      <c r="F267" s="260">
        <v>513.83333333333326</v>
      </c>
      <c r="G267" s="260">
        <v>510.16666666666652</v>
      </c>
      <c r="H267" s="260">
        <v>524.46666666666647</v>
      </c>
      <c r="I267" s="260">
        <v>528.13333333333321</v>
      </c>
      <c r="J267" s="260">
        <v>531.61666666666645</v>
      </c>
      <c r="K267" s="259">
        <v>524.65</v>
      </c>
      <c r="L267" s="259">
        <v>517.5</v>
      </c>
      <c r="M267" s="259">
        <v>17.472300000000001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556.25</v>
      </c>
      <c r="D268" s="260">
        <v>553.33333333333337</v>
      </c>
      <c r="E268" s="260">
        <v>549.16666666666674</v>
      </c>
      <c r="F268" s="260">
        <v>542.08333333333337</v>
      </c>
      <c r="G268" s="260">
        <v>537.91666666666674</v>
      </c>
      <c r="H268" s="260">
        <v>560.41666666666674</v>
      </c>
      <c r="I268" s="260">
        <v>564.58333333333348</v>
      </c>
      <c r="J268" s="260">
        <v>571.66666666666674</v>
      </c>
      <c r="K268" s="259">
        <v>557.5</v>
      </c>
      <c r="L268" s="259">
        <v>546.25</v>
      </c>
      <c r="M268" s="259">
        <v>18.673200000000001</v>
      </c>
      <c r="N268" s="1"/>
      <c r="O268" s="1"/>
    </row>
    <row r="269" spans="1:15" ht="12.75" customHeight="1">
      <c r="A269" s="30">
        <v>259</v>
      </c>
      <c r="B269" s="269" t="s">
        <v>782</v>
      </c>
      <c r="C269" s="259">
        <v>539.6</v>
      </c>
      <c r="D269" s="260">
        <v>540.5333333333333</v>
      </c>
      <c r="E269" s="260">
        <v>534.06666666666661</v>
      </c>
      <c r="F269" s="260">
        <v>528.5333333333333</v>
      </c>
      <c r="G269" s="260">
        <v>522.06666666666661</v>
      </c>
      <c r="H269" s="260">
        <v>546.06666666666661</v>
      </c>
      <c r="I269" s="260">
        <v>552.5333333333333</v>
      </c>
      <c r="J269" s="260">
        <v>558.06666666666661</v>
      </c>
      <c r="K269" s="259">
        <v>547</v>
      </c>
      <c r="L269" s="259">
        <v>535</v>
      </c>
      <c r="M269" s="259">
        <v>3.47919</v>
      </c>
      <c r="N269" s="1"/>
      <c r="O269" s="1"/>
    </row>
    <row r="270" spans="1:15" ht="12.75" customHeight="1">
      <c r="A270" s="30">
        <v>260</v>
      </c>
      <c r="B270" s="269" t="s">
        <v>783</v>
      </c>
      <c r="C270" s="259">
        <v>379.4</v>
      </c>
      <c r="D270" s="260">
        <v>381.61666666666662</v>
      </c>
      <c r="E270" s="260">
        <v>372.73333333333323</v>
      </c>
      <c r="F270" s="260">
        <v>366.06666666666661</v>
      </c>
      <c r="G270" s="260">
        <v>357.18333333333322</v>
      </c>
      <c r="H270" s="260">
        <v>388.28333333333325</v>
      </c>
      <c r="I270" s="260">
        <v>397.16666666666657</v>
      </c>
      <c r="J270" s="260">
        <v>403.83333333333326</v>
      </c>
      <c r="K270" s="259">
        <v>390.5</v>
      </c>
      <c r="L270" s="259">
        <v>374.95</v>
      </c>
      <c r="M270" s="259">
        <v>0.84748000000000001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588.4</v>
      </c>
      <c r="D271" s="260">
        <v>590.93333333333328</v>
      </c>
      <c r="E271" s="260">
        <v>581.91666666666652</v>
      </c>
      <c r="F271" s="260">
        <v>575.43333333333328</v>
      </c>
      <c r="G271" s="260">
        <v>566.41666666666652</v>
      </c>
      <c r="H271" s="260">
        <v>597.41666666666652</v>
      </c>
      <c r="I271" s="260">
        <v>606.43333333333317</v>
      </c>
      <c r="J271" s="260">
        <v>612.91666666666652</v>
      </c>
      <c r="K271" s="259">
        <v>599.95000000000005</v>
      </c>
      <c r="L271" s="259">
        <v>584.45000000000005</v>
      </c>
      <c r="M271" s="259">
        <v>1.4694799999999999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194.85</v>
      </c>
      <c r="D272" s="260">
        <v>193.70000000000002</v>
      </c>
      <c r="E272" s="260">
        <v>190.75000000000003</v>
      </c>
      <c r="F272" s="260">
        <v>186.65</v>
      </c>
      <c r="G272" s="260">
        <v>183.70000000000002</v>
      </c>
      <c r="H272" s="260">
        <v>197.80000000000004</v>
      </c>
      <c r="I272" s="260">
        <v>200.75000000000003</v>
      </c>
      <c r="J272" s="260">
        <v>204.85000000000005</v>
      </c>
      <c r="K272" s="259">
        <v>196.65</v>
      </c>
      <c r="L272" s="259">
        <v>189.6</v>
      </c>
      <c r="M272" s="259">
        <v>6.3222699999999996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562</v>
      </c>
      <c r="D273" s="260">
        <v>562.0333333333333</v>
      </c>
      <c r="E273" s="260">
        <v>552.76666666666665</v>
      </c>
      <c r="F273" s="260">
        <v>543.5333333333333</v>
      </c>
      <c r="G273" s="260">
        <v>534.26666666666665</v>
      </c>
      <c r="H273" s="260">
        <v>571.26666666666665</v>
      </c>
      <c r="I273" s="260">
        <v>580.5333333333333</v>
      </c>
      <c r="J273" s="260">
        <v>589.76666666666665</v>
      </c>
      <c r="K273" s="259">
        <v>571.29999999999995</v>
      </c>
      <c r="L273" s="259">
        <v>552.79999999999995</v>
      </c>
      <c r="M273" s="259">
        <v>1.2277800000000001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1572.7</v>
      </c>
      <c r="D274" s="260">
        <v>1576.8500000000001</v>
      </c>
      <c r="E274" s="260">
        <v>1557.8500000000004</v>
      </c>
      <c r="F274" s="260">
        <v>1543.0000000000002</v>
      </c>
      <c r="G274" s="260">
        <v>1524.0000000000005</v>
      </c>
      <c r="H274" s="260">
        <v>1591.7000000000003</v>
      </c>
      <c r="I274" s="260">
        <v>1610.6999999999998</v>
      </c>
      <c r="J274" s="260">
        <v>1625.5500000000002</v>
      </c>
      <c r="K274" s="259">
        <v>1595.85</v>
      </c>
      <c r="L274" s="259">
        <v>1562</v>
      </c>
      <c r="M274" s="259">
        <v>0.30425000000000002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251.6</v>
      </c>
      <c r="D275" s="260">
        <v>250</v>
      </c>
      <c r="E275" s="260">
        <v>247.1</v>
      </c>
      <c r="F275" s="260">
        <v>242.6</v>
      </c>
      <c r="G275" s="260">
        <v>239.7</v>
      </c>
      <c r="H275" s="260">
        <v>254.5</v>
      </c>
      <c r="I275" s="260">
        <v>257.39999999999998</v>
      </c>
      <c r="J275" s="260">
        <v>261.89999999999998</v>
      </c>
      <c r="K275" s="259">
        <v>252.9</v>
      </c>
      <c r="L275" s="259">
        <v>245.5</v>
      </c>
      <c r="M275" s="259">
        <v>1.9282600000000001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718.35</v>
      </c>
      <c r="D276" s="260">
        <v>721.43333333333339</v>
      </c>
      <c r="E276" s="260">
        <v>712.91666666666674</v>
      </c>
      <c r="F276" s="260">
        <v>707.48333333333335</v>
      </c>
      <c r="G276" s="260">
        <v>698.9666666666667</v>
      </c>
      <c r="H276" s="260">
        <v>726.86666666666679</v>
      </c>
      <c r="I276" s="260">
        <v>735.38333333333344</v>
      </c>
      <c r="J276" s="260">
        <v>740.81666666666683</v>
      </c>
      <c r="K276" s="259">
        <v>729.95</v>
      </c>
      <c r="L276" s="259">
        <v>716</v>
      </c>
      <c r="M276" s="259">
        <v>10.64805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396.6</v>
      </c>
      <c r="D277" s="260">
        <v>398.7</v>
      </c>
      <c r="E277" s="260">
        <v>393.4</v>
      </c>
      <c r="F277" s="260">
        <v>390.2</v>
      </c>
      <c r="G277" s="260">
        <v>384.9</v>
      </c>
      <c r="H277" s="260">
        <v>401.9</v>
      </c>
      <c r="I277" s="260">
        <v>407.20000000000005</v>
      </c>
      <c r="J277" s="260">
        <v>410.4</v>
      </c>
      <c r="K277" s="259">
        <v>404</v>
      </c>
      <c r="L277" s="259">
        <v>395.5</v>
      </c>
      <c r="M277" s="259">
        <v>2.7153499999999999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1111.3</v>
      </c>
      <c r="D278" s="260">
        <v>1091.7833333333335</v>
      </c>
      <c r="E278" s="260">
        <v>1065.5666666666671</v>
      </c>
      <c r="F278" s="260">
        <v>1019.8333333333335</v>
      </c>
      <c r="G278" s="260">
        <v>993.61666666666702</v>
      </c>
      <c r="H278" s="260">
        <v>1137.5166666666671</v>
      </c>
      <c r="I278" s="260">
        <v>1163.7333333333338</v>
      </c>
      <c r="J278" s="260">
        <v>1209.4666666666672</v>
      </c>
      <c r="K278" s="259">
        <v>1118</v>
      </c>
      <c r="L278" s="259">
        <v>1046.05</v>
      </c>
      <c r="M278" s="259">
        <v>4.7541500000000001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513.85</v>
      </c>
      <c r="D279" s="260">
        <v>517.85</v>
      </c>
      <c r="E279" s="260">
        <v>508</v>
      </c>
      <c r="F279" s="260">
        <v>502.15</v>
      </c>
      <c r="G279" s="260">
        <v>492.29999999999995</v>
      </c>
      <c r="H279" s="260">
        <v>523.70000000000005</v>
      </c>
      <c r="I279" s="260">
        <v>533.55000000000018</v>
      </c>
      <c r="J279" s="260">
        <v>539.40000000000009</v>
      </c>
      <c r="K279" s="259">
        <v>527.70000000000005</v>
      </c>
      <c r="L279" s="259">
        <v>512</v>
      </c>
      <c r="M279" s="259">
        <v>1.4258599999999999</v>
      </c>
      <c r="N279" s="1"/>
      <c r="O279" s="1"/>
    </row>
    <row r="280" spans="1:15" ht="12.75" customHeight="1">
      <c r="A280" s="30">
        <v>270</v>
      </c>
      <c r="B280" s="269" t="s">
        <v>784</v>
      </c>
      <c r="C280" s="259">
        <v>100.15</v>
      </c>
      <c r="D280" s="260">
        <v>99.566666666666663</v>
      </c>
      <c r="E280" s="260">
        <v>98.133333333333326</v>
      </c>
      <c r="F280" s="260">
        <v>96.11666666666666</v>
      </c>
      <c r="G280" s="260">
        <v>94.683333333333323</v>
      </c>
      <c r="H280" s="260">
        <v>101.58333333333333</v>
      </c>
      <c r="I280" s="260">
        <v>103.01666666666667</v>
      </c>
      <c r="J280" s="260">
        <v>105.03333333333333</v>
      </c>
      <c r="K280" s="259">
        <v>101</v>
      </c>
      <c r="L280" s="259">
        <v>97.55</v>
      </c>
      <c r="M280" s="259">
        <v>23.269120000000001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435.3</v>
      </c>
      <c r="D281" s="260">
        <v>435.38333333333338</v>
      </c>
      <c r="E281" s="260">
        <v>432.06666666666678</v>
      </c>
      <c r="F281" s="260">
        <v>428.83333333333337</v>
      </c>
      <c r="G281" s="260">
        <v>425.51666666666677</v>
      </c>
      <c r="H281" s="260">
        <v>438.61666666666679</v>
      </c>
      <c r="I281" s="260">
        <v>441.93333333333339</v>
      </c>
      <c r="J281" s="260">
        <v>445.1666666666668</v>
      </c>
      <c r="K281" s="259">
        <v>438.7</v>
      </c>
      <c r="L281" s="259">
        <v>432.15</v>
      </c>
      <c r="M281" s="259">
        <v>0.46177000000000001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103</v>
      </c>
      <c r="D282" s="260">
        <v>102.83333333333333</v>
      </c>
      <c r="E282" s="260">
        <v>101.66666666666666</v>
      </c>
      <c r="F282" s="260">
        <v>100.33333333333333</v>
      </c>
      <c r="G282" s="260">
        <v>99.166666666666657</v>
      </c>
      <c r="H282" s="260">
        <v>104.16666666666666</v>
      </c>
      <c r="I282" s="260">
        <v>105.33333333333331</v>
      </c>
      <c r="J282" s="260">
        <v>106.66666666666666</v>
      </c>
      <c r="K282" s="259">
        <v>104</v>
      </c>
      <c r="L282" s="259">
        <v>101.5</v>
      </c>
      <c r="M282" s="259">
        <v>43.919910000000002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417.55</v>
      </c>
      <c r="D283" s="260">
        <v>418.4666666666667</v>
      </c>
      <c r="E283" s="260">
        <v>415.43333333333339</v>
      </c>
      <c r="F283" s="260">
        <v>413.31666666666672</v>
      </c>
      <c r="G283" s="260">
        <v>410.28333333333342</v>
      </c>
      <c r="H283" s="260">
        <v>420.58333333333337</v>
      </c>
      <c r="I283" s="260">
        <v>423.61666666666667</v>
      </c>
      <c r="J283" s="260">
        <v>425.73333333333335</v>
      </c>
      <c r="K283" s="259">
        <v>421.5</v>
      </c>
      <c r="L283" s="259">
        <v>416.35</v>
      </c>
      <c r="M283" s="259">
        <v>2.4722900000000001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1928.4</v>
      </c>
      <c r="D284" s="260">
        <v>1932.4666666666665</v>
      </c>
      <c r="E284" s="260">
        <v>1915.9333333333329</v>
      </c>
      <c r="F284" s="260">
        <v>1903.4666666666665</v>
      </c>
      <c r="G284" s="260">
        <v>1886.9333333333329</v>
      </c>
      <c r="H284" s="260">
        <v>1944.9333333333329</v>
      </c>
      <c r="I284" s="260">
        <v>1961.4666666666662</v>
      </c>
      <c r="J284" s="260">
        <v>1973.9333333333329</v>
      </c>
      <c r="K284" s="259">
        <v>1949</v>
      </c>
      <c r="L284" s="259">
        <v>1920</v>
      </c>
      <c r="M284" s="259">
        <v>20.97541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1473.7</v>
      </c>
      <c r="D285" s="260">
        <v>1480.5333333333335</v>
      </c>
      <c r="E285" s="260">
        <v>1465.166666666667</v>
      </c>
      <c r="F285" s="260">
        <v>1456.6333333333334</v>
      </c>
      <c r="G285" s="260">
        <v>1441.2666666666669</v>
      </c>
      <c r="H285" s="260">
        <v>1489.0666666666671</v>
      </c>
      <c r="I285" s="260">
        <v>1504.4333333333334</v>
      </c>
      <c r="J285" s="260">
        <v>1512.9666666666672</v>
      </c>
      <c r="K285" s="259">
        <v>1495.9</v>
      </c>
      <c r="L285" s="259">
        <v>1472</v>
      </c>
      <c r="M285" s="259">
        <v>0.16266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86.9</v>
      </c>
      <c r="D286" s="260">
        <v>85.63333333333334</v>
      </c>
      <c r="E286" s="260">
        <v>83.816666666666677</v>
      </c>
      <c r="F286" s="260">
        <v>80.733333333333334</v>
      </c>
      <c r="G286" s="260">
        <v>78.916666666666671</v>
      </c>
      <c r="H286" s="260">
        <v>88.716666666666683</v>
      </c>
      <c r="I286" s="260">
        <v>90.533333333333346</v>
      </c>
      <c r="J286" s="260">
        <v>93.616666666666688</v>
      </c>
      <c r="K286" s="259">
        <v>87.45</v>
      </c>
      <c r="L286" s="259">
        <v>82.55</v>
      </c>
      <c r="M286" s="259">
        <v>234.27873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3885.85</v>
      </c>
      <c r="D287" s="260">
        <v>3893.2833333333333</v>
      </c>
      <c r="E287" s="260">
        <v>3852.5666666666666</v>
      </c>
      <c r="F287" s="260">
        <v>3819.2833333333333</v>
      </c>
      <c r="G287" s="260">
        <v>3778.5666666666666</v>
      </c>
      <c r="H287" s="260">
        <v>3926.5666666666666</v>
      </c>
      <c r="I287" s="260">
        <v>3967.2833333333328</v>
      </c>
      <c r="J287" s="260">
        <v>4000.5666666666666</v>
      </c>
      <c r="K287" s="259">
        <v>3934</v>
      </c>
      <c r="L287" s="259">
        <v>3860</v>
      </c>
      <c r="M287" s="259">
        <v>2.21265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383.25</v>
      </c>
      <c r="D288" s="260">
        <v>379.5</v>
      </c>
      <c r="E288" s="260">
        <v>374.95</v>
      </c>
      <c r="F288" s="260">
        <v>366.65</v>
      </c>
      <c r="G288" s="260">
        <v>362.09999999999997</v>
      </c>
      <c r="H288" s="260">
        <v>387.8</v>
      </c>
      <c r="I288" s="260">
        <v>392.34999999999997</v>
      </c>
      <c r="J288" s="260">
        <v>400.65000000000003</v>
      </c>
      <c r="K288" s="259">
        <v>384.05</v>
      </c>
      <c r="L288" s="259">
        <v>371.2</v>
      </c>
      <c r="M288" s="259">
        <v>26.887810000000002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13107.45</v>
      </c>
      <c r="D289" s="260">
        <v>13114.133333333333</v>
      </c>
      <c r="E289" s="260">
        <v>13008.316666666666</v>
      </c>
      <c r="F289" s="260">
        <v>12909.183333333332</v>
      </c>
      <c r="G289" s="260">
        <v>12803.366666666665</v>
      </c>
      <c r="H289" s="260">
        <v>13213.266666666666</v>
      </c>
      <c r="I289" s="260">
        <v>13319.083333333336</v>
      </c>
      <c r="J289" s="260">
        <v>13418.216666666667</v>
      </c>
      <c r="K289" s="259">
        <v>13219.95</v>
      </c>
      <c r="L289" s="259">
        <v>13015</v>
      </c>
      <c r="M289" s="259">
        <v>1.6160000000000001E-2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4938.3</v>
      </c>
      <c r="D290" s="260">
        <v>4938.416666666667</v>
      </c>
      <c r="E290" s="260">
        <v>4904.8833333333341</v>
      </c>
      <c r="F290" s="260">
        <v>4871.4666666666672</v>
      </c>
      <c r="G290" s="260">
        <v>4837.9333333333343</v>
      </c>
      <c r="H290" s="260">
        <v>4971.8333333333339</v>
      </c>
      <c r="I290" s="260">
        <v>5005.3666666666668</v>
      </c>
      <c r="J290" s="260">
        <v>5038.7833333333338</v>
      </c>
      <c r="K290" s="259">
        <v>4971.95</v>
      </c>
      <c r="L290" s="259">
        <v>4905</v>
      </c>
      <c r="M290" s="259">
        <v>2.5907200000000001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2062.75</v>
      </c>
      <c r="D291" s="260">
        <v>2072.3333333333335</v>
      </c>
      <c r="E291" s="260">
        <v>2048.8666666666668</v>
      </c>
      <c r="F291" s="260">
        <v>2034.9833333333331</v>
      </c>
      <c r="G291" s="260">
        <v>2011.5166666666664</v>
      </c>
      <c r="H291" s="260">
        <v>2086.2166666666672</v>
      </c>
      <c r="I291" s="260">
        <v>2109.6833333333334</v>
      </c>
      <c r="J291" s="260">
        <v>2123.5666666666675</v>
      </c>
      <c r="K291" s="259">
        <v>2095.8000000000002</v>
      </c>
      <c r="L291" s="259">
        <v>2058.4499999999998</v>
      </c>
      <c r="M291" s="259">
        <v>26.527609999999999</v>
      </c>
      <c r="N291" s="1"/>
      <c r="O291" s="1"/>
    </row>
    <row r="292" spans="1:15" ht="12.75" customHeight="1">
      <c r="A292" s="30">
        <v>282</v>
      </c>
      <c r="B292" s="269" t="s">
        <v>826</v>
      </c>
      <c r="C292" s="259">
        <v>377.05</v>
      </c>
      <c r="D292" s="260">
        <v>377.01666666666665</v>
      </c>
      <c r="E292" s="260">
        <v>372.0333333333333</v>
      </c>
      <c r="F292" s="260">
        <v>367.01666666666665</v>
      </c>
      <c r="G292" s="260">
        <v>362.0333333333333</v>
      </c>
      <c r="H292" s="260">
        <v>382.0333333333333</v>
      </c>
      <c r="I292" s="260">
        <v>387.01666666666665</v>
      </c>
      <c r="J292" s="260">
        <v>392.0333333333333</v>
      </c>
      <c r="K292" s="259">
        <v>382</v>
      </c>
      <c r="L292" s="259">
        <v>372</v>
      </c>
      <c r="M292" s="259">
        <v>2.19313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455.2</v>
      </c>
      <c r="D293" s="260">
        <v>454.8</v>
      </c>
      <c r="E293" s="260">
        <v>449.85</v>
      </c>
      <c r="F293" s="260">
        <v>444.5</v>
      </c>
      <c r="G293" s="260">
        <v>439.55</v>
      </c>
      <c r="H293" s="260">
        <v>460.15000000000003</v>
      </c>
      <c r="I293" s="260">
        <v>465.09999999999997</v>
      </c>
      <c r="J293" s="260">
        <v>470.45000000000005</v>
      </c>
      <c r="K293" s="259">
        <v>459.75</v>
      </c>
      <c r="L293" s="259">
        <v>449.45</v>
      </c>
      <c r="M293" s="259">
        <v>20.168289999999999</v>
      </c>
      <c r="N293" s="1"/>
      <c r="O293" s="1"/>
    </row>
    <row r="294" spans="1:15" ht="12.75" customHeight="1">
      <c r="A294" s="30">
        <v>284</v>
      </c>
      <c r="B294" s="269" t="s">
        <v>786</v>
      </c>
      <c r="C294" s="259">
        <v>302.55</v>
      </c>
      <c r="D294" s="260">
        <v>303.26666666666665</v>
      </c>
      <c r="E294" s="260">
        <v>300.2833333333333</v>
      </c>
      <c r="F294" s="260">
        <v>298.01666666666665</v>
      </c>
      <c r="G294" s="260">
        <v>295.0333333333333</v>
      </c>
      <c r="H294" s="260">
        <v>305.5333333333333</v>
      </c>
      <c r="I294" s="260">
        <v>308.51666666666665</v>
      </c>
      <c r="J294" s="260">
        <v>310.7833333333333</v>
      </c>
      <c r="K294" s="259">
        <v>306.25</v>
      </c>
      <c r="L294" s="259">
        <v>301</v>
      </c>
      <c r="M294" s="259">
        <v>3.3009599999999999</v>
      </c>
      <c r="N294" s="1"/>
      <c r="O294" s="1"/>
    </row>
    <row r="295" spans="1:15" ht="12.75" customHeight="1">
      <c r="A295" s="30">
        <v>285</v>
      </c>
      <c r="B295" s="269" t="s">
        <v>863</v>
      </c>
      <c r="C295" s="259">
        <v>627.75</v>
      </c>
      <c r="D295" s="260">
        <v>628.4</v>
      </c>
      <c r="E295" s="260">
        <v>626.04999999999995</v>
      </c>
      <c r="F295" s="260">
        <v>624.35</v>
      </c>
      <c r="G295" s="260">
        <v>622</v>
      </c>
      <c r="H295" s="260">
        <v>630.09999999999991</v>
      </c>
      <c r="I295" s="260">
        <v>632.45000000000005</v>
      </c>
      <c r="J295" s="260">
        <v>634.14999999999986</v>
      </c>
      <c r="K295" s="259">
        <v>630.75</v>
      </c>
      <c r="L295" s="259">
        <v>626.70000000000005</v>
      </c>
      <c r="M295" s="259">
        <v>8.0395800000000008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3042.2</v>
      </c>
      <c r="D296" s="260">
        <v>3036</v>
      </c>
      <c r="E296" s="260">
        <v>3005.2</v>
      </c>
      <c r="F296" s="260">
        <v>2968.2</v>
      </c>
      <c r="G296" s="260">
        <v>2937.3999999999996</v>
      </c>
      <c r="H296" s="260">
        <v>3073</v>
      </c>
      <c r="I296" s="260">
        <v>3103.8</v>
      </c>
      <c r="J296" s="260">
        <v>3140.8</v>
      </c>
      <c r="K296" s="259">
        <v>3066.8</v>
      </c>
      <c r="L296" s="259">
        <v>2999</v>
      </c>
      <c r="M296" s="259">
        <v>0.21004999999999999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719.75</v>
      </c>
      <c r="D297" s="260">
        <v>716.81666666666661</v>
      </c>
      <c r="E297" s="260">
        <v>710.98333333333323</v>
      </c>
      <c r="F297" s="260">
        <v>702.21666666666658</v>
      </c>
      <c r="G297" s="260">
        <v>696.38333333333321</v>
      </c>
      <c r="H297" s="260">
        <v>725.58333333333326</v>
      </c>
      <c r="I297" s="260">
        <v>731.41666666666674</v>
      </c>
      <c r="J297" s="260">
        <v>740.18333333333328</v>
      </c>
      <c r="K297" s="259">
        <v>722.65</v>
      </c>
      <c r="L297" s="259">
        <v>708.05</v>
      </c>
      <c r="M297" s="259">
        <v>8.5162399999999998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1694.75</v>
      </c>
      <c r="D298" s="260">
        <v>1695.9166666666667</v>
      </c>
      <c r="E298" s="260">
        <v>1688.8333333333335</v>
      </c>
      <c r="F298" s="260">
        <v>1682.9166666666667</v>
      </c>
      <c r="G298" s="260">
        <v>1675.8333333333335</v>
      </c>
      <c r="H298" s="260">
        <v>1701.8333333333335</v>
      </c>
      <c r="I298" s="260">
        <v>1708.916666666667</v>
      </c>
      <c r="J298" s="260">
        <v>1714.8333333333335</v>
      </c>
      <c r="K298" s="259">
        <v>1703</v>
      </c>
      <c r="L298" s="259">
        <v>1690</v>
      </c>
      <c r="M298" s="259">
        <v>0.21235999999999999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38.25</v>
      </c>
      <c r="D299" s="260">
        <v>38.299999999999997</v>
      </c>
      <c r="E299" s="260">
        <v>37.499999999999993</v>
      </c>
      <c r="F299" s="260">
        <v>36.749999999999993</v>
      </c>
      <c r="G299" s="260">
        <v>35.949999999999989</v>
      </c>
      <c r="H299" s="260">
        <v>39.049999999999997</v>
      </c>
      <c r="I299" s="260">
        <v>39.850000000000009</v>
      </c>
      <c r="J299" s="260">
        <v>40.6</v>
      </c>
      <c r="K299" s="259">
        <v>39.1</v>
      </c>
      <c r="L299" s="259">
        <v>37.549999999999997</v>
      </c>
      <c r="M299" s="259">
        <v>35.536740000000002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158.15</v>
      </c>
      <c r="D300" s="260">
        <v>157.91666666666669</v>
      </c>
      <c r="E300" s="260">
        <v>156.78333333333336</v>
      </c>
      <c r="F300" s="260">
        <v>155.41666666666669</v>
      </c>
      <c r="G300" s="260">
        <v>154.28333333333336</v>
      </c>
      <c r="H300" s="260">
        <v>159.28333333333336</v>
      </c>
      <c r="I300" s="260">
        <v>160.41666666666669</v>
      </c>
      <c r="J300" s="260">
        <v>161.78333333333336</v>
      </c>
      <c r="K300" s="259">
        <v>159.05000000000001</v>
      </c>
      <c r="L300" s="259">
        <v>156.55000000000001</v>
      </c>
      <c r="M300" s="259">
        <v>1.0302500000000001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89904.6</v>
      </c>
      <c r="D301" s="260">
        <v>89764.533333333326</v>
      </c>
      <c r="E301" s="260">
        <v>89141.066666666651</v>
      </c>
      <c r="F301" s="260">
        <v>88377.533333333326</v>
      </c>
      <c r="G301" s="260">
        <v>87754.066666666651</v>
      </c>
      <c r="H301" s="260">
        <v>90528.066666666651</v>
      </c>
      <c r="I301" s="260">
        <v>91151.533333333326</v>
      </c>
      <c r="J301" s="260">
        <v>91915.066666666651</v>
      </c>
      <c r="K301" s="259">
        <v>90388</v>
      </c>
      <c r="L301" s="259">
        <v>89001</v>
      </c>
      <c r="M301" s="259">
        <v>9.2600000000000002E-2</v>
      </c>
      <c r="N301" s="1"/>
      <c r="O301" s="1"/>
    </row>
    <row r="302" spans="1:15" ht="12.75" customHeight="1">
      <c r="A302" s="30">
        <v>292</v>
      </c>
      <c r="B302" s="269" t="s">
        <v>827</v>
      </c>
      <c r="C302" s="259">
        <v>1585.95</v>
      </c>
      <c r="D302" s="260">
        <v>1595.5166666666664</v>
      </c>
      <c r="E302" s="260">
        <v>1573.0333333333328</v>
      </c>
      <c r="F302" s="260">
        <v>1560.1166666666663</v>
      </c>
      <c r="G302" s="260">
        <v>1537.6333333333328</v>
      </c>
      <c r="H302" s="260">
        <v>1608.4333333333329</v>
      </c>
      <c r="I302" s="260">
        <v>1630.9166666666665</v>
      </c>
      <c r="J302" s="260">
        <v>1643.833333333333</v>
      </c>
      <c r="K302" s="259">
        <v>1618</v>
      </c>
      <c r="L302" s="259">
        <v>1582.6</v>
      </c>
      <c r="M302" s="259">
        <v>0.93059000000000003</v>
      </c>
      <c r="N302" s="1"/>
      <c r="O302" s="1"/>
    </row>
    <row r="303" spans="1:15" ht="12.75" customHeight="1">
      <c r="A303" s="30">
        <v>293</v>
      </c>
      <c r="B303" s="269" t="s">
        <v>785</v>
      </c>
      <c r="C303" s="259">
        <v>1030</v>
      </c>
      <c r="D303" s="260">
        <v>1019.35</v>
      </c>
      <c r="E303" s="260">
        <v>1003.7</v>
      </c>
      <c r="F303" s="260">
        <v>977.4</v>
      </c>
      <c r="G303" s="260">
        <v>961.75</v>
      </c>
      <c r="H303" s="260">
        <v>1045.6500000000001</v>
      </c>
      <c r="I303" s="260">
        <v>1061.3</v>
      </c>
      <c r="J303" s="260">
        <v>1087.6000000000001</v>
      </c>
      <c r="K303" s="259">
        <v>1035</v>
      </c>
      <c r="L303" s="259">
        <v>993.05</v>
      </c>
      <c r="M303" s="259">
        <v>5.8992399999999998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891.2</v>
      </c>
      <c r="D304" s="260">
        <v>883.96666666666658</v>
      </c>
      <c r="E304" s="260">
        <v>875.28333333333319</v>
      </c>
      <c r="F304" s="260">
        <v>859.36666666666656</v>
      </c>
      <c r="G304" s="260">
        <v>850.68333333333317</v>
      </c>
      <c r="H304" s="260">
        <v>899.88333333333321</v>
      </c>
      <c r="I304" s="260">
        <v>908.56666666666661</v>
      </c>
      <c r="J304" s="260">
        <v>924.48333333333323</v>
      </c>
      <c r="K304" s="259">
        <v>892.65</v>
      </c>
      <c r="L304" s="259">
        <v>868.05</v>
      </c>
      <c r="M304" s="259">
        <v>3.1808299999999998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212.65</v>
      </c>
      <c r="D305" s="260">
        <v>211.16666666666666</v>
      </c>
      <c r="E305" s="260">
        <v>208.23333333333332</v>
      </c>
      <c r="F305" s="260">
        <v>203.81666666666666</v>
      </c>
      <c r="G305" s="260">
        <v>200.88333333333333</v>
      </c>
      <c r="H305" s="260">
        <v>215.58333333333331</v>
      </c>
      <c r="I305" s="260">
        <v>218.51666666666665</v>
      </c>
      <c r="J305" s="260">
        <v>222.93333333333331</v>
      </c>
      <c r="K305" s="259">
        <v>214.1</v>
      </c>
      <c r="L305" s="259">
        <v>206.75</v>
      </c>
      <c r="M305" s="259">
        <v>30.87209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1260.8</v>
      </c>
      <c r="D306" s="260">
        <v>1258.1666666666667</v>
      </c>
      <c r="E306" s="260">
        <v>1248.6333333333334</v>
      </c>
      <c r="F306" s="260">
        <v>1236.4666666666667</v>
      </c>
      <c r="G306" s="260">
        <v>1226.9333333333334</v>
      </c>
      <c r="H306" s="260">
        <v>1270.3333333333335</v>
      </c>
      <c r="I306" s="260">
        <v>1279.8666666666668</v>
      </c>
      <c r="J306" s="260">
        <v>1292.0333333333335</v>
      </c>
      <c r="K306" s="259">
        <v>1267.7</v>
      </c>
      <c r="L306" s="259">
        <v>1246</v>
      </c>
      <c r="M306" s="259">
        <v>13.70326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291.25</v>
      </c>
      <c r="D307" s="260">
        <v>290.38333333333333</v>
      </c>
      <c r="E307" s="260">
        <v>287.86666666666667</v>
      </c>
      <c r="F307" s="260">
        <v>284.48333333333335</v>
      </c>
      <c r="G307" s="260">
        <v>281.9666666666667</v>
      </c>
      <c r="H307" s="260">
        <v>293.76666666666665</v>
      </c>
      <c r="I307" s="260">
        <v>296.2833333333333</v>
      </c>
      <c r="J307" s="260">
        <v>299.66666666666663</v>
      </c>
      <c r="K307" s="259">
        <v>292.89999999999998</v>
      </c>
      <c r="L307" s="259">
        <v>287</v>
      </c>
      <c r="M307" s="259">
        <v>1.88646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273.75</v>
      </c>
      <c r="D308" s="260">
        <v>274.01666666666665</v>
      </c>
      <c r="E308" s="260">
        <v>272.0333333333333</v>
      </c>
      <c r="F308" s="260">
        <v>270.31666666666666</v>
      </c>
      <c r="G308" s="260">
        <v>268.33333333333331</v>
      </c>
      <c r="H308" s="260">
        <v>275.73333333333329</v>
      </c>
      <c r="I308" s="260">
        <v>277.71666666666664</v>
      </c>
      <c r="J308" s="260">
        <v>279.43333333333328</v>
      </c>
      <c r="K308" s="259">
        <v>276</v>
      </c>
      <c r="L308" s="259">
        <v>272.3</v>
      </c>
      <c r="M308" s="259">
        <v>1.29088</v>
      </c>
      <c r="N308" s="1"/>
      <c r="O308" s="1"/>
    </row>
    <row r="309" spans="1:15" ht="12.75" customHeight="1">
      <c r="A309" s="30">
        <v>299</v>
      </c>
      <c r="B309" s="269" t="s">
        <v>872</v>
      </c>
      <c r="C309" s="259">
        <v>367.2</v>
      </c>
      <c r="D309" s="260">
        <v>369.23333333333335</v>
      </c>
      <c r="E309" s="260">
        <v>362.41666666666669</v>
      </c>
      <c r="F309" s="260">
        <v>357.63333333333333</v>
      </c>
      <c r="G309" s="260">
        <v>350.81666666666666</v>
      </c>
      <c r="H309" s="260">
        <v>374.01666666666671</v>
      </c>
      <c r="I309" s="260">
        <v>380.83333333333331</v>
      </c>
      <c r="J309" s="260">
        <v>385.61666666666673</v>
      </c>
      <c r="K309" s="259">
        <v>376.05</v>
      </c>
      <c r="L309" s="259">
        <v>364.45</v>
      </c>
      <c r="M309" s="259">
        <v>0.70762000000000003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503.4</v>
      </c>
      <c r="D310" s="260">
        <v>503.51666666666671</v>
      </c>
      <c r="E310" s="260">
        <v>499.98333333333341</v>
      </c>
      <c r="F310" s="260">
        <v>496.56666666666672</v>
      </c>
      <c r="G310" s="260">
        <v>493.03333333333342</v>
      </c>
      <c r="H310" s="260">
        <v>506.93333333333339</v>
      </c>
      <c r="I310" s="260">
        <v>510.4666666666667</v>
      </c>
      <c r="J310" s="260">
        <v>513.88333333333344</v>
      </c>
      <c r="K310" s="259">
        <v>507.05</v>
      </c>
      <c r="L310" s="259">
        <v>500.1</v>
      </c>
      <c r="M310" s="259">
        <v>0.24512999999999999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113.2</v>
      </c>
      <c r="D311" s="260">
        <v>112.88333333333333</v>
      </c>
      <c r="E311" s="260">
        <v>112.06666666666665</v>
      </c>
      <c r="F311" s="260">
        <v>110.93333333333332</v>
      </c>
      <c r="G311" s="260">
        <v>110.11666666666665</v>
      </c>
      <c r="H311" s="260">
        <v>114.01666666666665</v>
      </c>
      <c r="I311" s="260">
        <v>114.83333333333331</v>
      </c>
      <c r="J311" s="260">
        <v>115.96666666666665</v>
      </c>
      <c r="K311" s="259">
        <v>113.7</v>
      </c>
      <c r="L311" s="259">
        <v>111.75</v>
      </c>
      <c r="M311" s="259">
        <v>62.275759999999998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57.05</v>
      </c>
      <c r="D312" s="260">
        <v>56.833333333333336</v>
      </c>
      <c r="E312" s="260">
        <v>55.966666666666669</v>
      </c>
      <c r="F312" s="260">
        <v>54.883333333333333</v>
      </c>
      <c r="G312" s="260">
        <v>54.016666666666666</v>
      </c>
      <c r="H312" s="260">
        <v>57.916666666666671</v>
      </c>
      <c r="I312" s="260">
        <v>58.783333333333331</v>
      </c>
      <c r="J312" s="260">
        <v>59.866666666666674</v>
      </c>
      <c r="K312" s="259">
        <v>57.7</v>
      </c>
      <c r="L312" s="259">
        <v>55.75</v>
      </c>
      <c r="M312" s="259">
        <v>40.811639999999997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486.25</v>
      </c>
      <c r="D313" s="260">
        <v>487.35000000000008</v>
      </c>
      <c r="E313" s="260">
        <v>483.00000000000017</v>
      </c>
      <c r="F313" s="260">
        <v>479.75000000000011</v>
      </c>
      <c r="G313" s="260">
        <v>475.4000000000002</v>
      </c>
      <c r="H313" s="260">
        <v>490.60000000000014</v>
      </c>
      <c r="I313" s="260">
        <v>494.95000000000005</v>
      </c>
      <c r="J313" s="260">
        <v>498.2000000000001</v>
      </c>
      <c r="K313" s="259">
        <v>491.7</v>
      </c>
      <c r="L313" s="259">
        <v>484.1</v>
      </c>
      <c r="M313" s="259">
        <v>15.125389999999999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9019.5</v>
      </c>
      <c r="D314" s="260">
        <v>9015.6666666666661</v>
      </c>
      <c r="E314" s="260">
        <v>8951.3333333333321</v>
      </c>
      <c r="F314" s="260">
        <v>8883.1666666666661</v>
      </c>
      <c r="G314" s="260">
        <v>8818.8333333333321</v>
      </c>
      <c r="H314" s="260">
        <v>9083.8333333333321</v>
      </c>
      <c r="I314" s="260">
        <v>9148.1666666666642</v>
      </c>
      <c r="J314" s="260">
        <v>9216.3333333333321</v>
      </c>
      <c r="K314" s="259">
        <v>9080</v>
      </c>
      <c r="L314" s="259">
        <v>8947.5</v>
      </c>
      <c r="M314" s="259">
        <v>5.4543900000000001</v>
      </c>
      <c r="N314" s="1"/>
      <c r="O314" s="1"/>
    </row>
    <row r="315" spans="1:15" ht="12.75" customHeight="1">
      <c r="A315" s="30">
        <v>305</v>
      </c>
      <c r="B315" s="269" t="s">
        <v>787</v>
      </c>
      <c r="C315" s="259">
        <v>1648.65</v>
      </c>
      <c r="D315" s="260">
        <v>1656.6333333333332</v>
      </c>
      <c r="E315" s="260">
        <v>1632.0166666666664</v>
      </c>
      <c r="F315" s="260">
        <v>1615.3833333333332</v>
      </c>
      <c r="G315" s="260">
        <v>1590.7666666666664</v>
      </c>
      <c r="H315" s="260">
        <v>1673.2666666666664</v>
      </c>
      <c r="I315" s="260">
        <v>1697.8833333333332</v>
      </c>
      <c r="J315" s="260">
        <v>1714.5166666666664</v>
      </c>
      <c r="K315" s="259">
        <v>1681.25</v>
      </c>
      <c r="L315" s="259">
        <v>1640</v>
      </c>
      <c r="M315" s="259">
        <v>0.28933999999999999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665.75</v>
      </c>
      <c r="D316" s="260">
        <v>665.31666666666672</v>
      </c>
      <c r="E316" s="260">
        <v>657.68333333333339</v>
      </c>
      <c r="F316" s="260">
        <v>649.61666666666667</v>
      </c>
      <c r="G316" s="260">
        <v>641.98333333333335</v>
      </c>
      <c r="H316" s="260">
        <v>673.38333333333344</v>
      </c>
      <c r="I316" s="260">
        <v>681.01666666666688</v>
      </c>
      <c r="J316" s="260">
        <v>689.08333333333348</v>
      </c>
      <c r="K316" s="259">
        <v>672.95</v>
      </c>
      <c r="L316" s="259">
        <v>657.25</v>
      </c>
      <c r="M316" s="259">
        <v>8.1542899999999996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431.05</v>
      </c>
      <c r="D317" s="260">
        <v>436.2166666666667</v>
      </c>
      <c r="E317" s="260">
        <v>420.98333333333341</v>
      </c>
      <c r="F317" s="260">
        <v>410.91666666666669</v>
      </c>
      <c r="G317" s="260">
        <v>395.68333333333339</v>
      </c>
      <c r="H317" s="260">
        <v>446.28333333333342</v>
      </c>
      <c r="I317" s="260">
        <v>461.51666666666677</v>
      </c>
      <c r="J317" s="260">
        <v>471.58333333333343</v>
      </c>
      <c r="K317" s="259">
        <v>451.45</v>
      </c>
      <c r="L317" s="259">
        <v>426.15</v>
      </c>
      <c r="M317" s="259">
        <v>23.236560000000001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852</v>
      </c>
      <c r="D318" s="260">
        <v>860.1</v>
      </c>
      <c r="E318" s="260">
        <v>828.2</v>
      </c>
      <c r="F318" s="260">
        <v>804.4</v>
      </c>
      <c r="G318" s="260">
        <v>772.5</v>
      </c>
      <c r="H318" s="260">
        <v>883.90000000000009</v>
      </c>
      <c r="I318" s="260">
        <v>915.8</v>
      </c>
      <c r="J318" s="260">
        <v>939.60000000000014</v>
      </c>
      <c r="K318" s="259">
        <v>892</v>
      </c>
      <c r="L318" s="259">
        <v>836.3</v>
      </c>
      <c r="M318" s="259">
        <v>45.268050000000002</v>
      </c>
      <c r="N318" s="1"/>
      <c r="O318" s="1"/>
    </row>
    <row r="319" spans="1:15" ht="12.75" customHeight="1">
      <c r="A319" s="30">
        <v>309</v>
      </c>
      <c r="B319" s="269" t="s">
        <v>828</v>
      </c>
      <c r="C319" s="259">
        <v>675.9</v>
      </c>
      <c r="D319" s="260">
        <v>669.63333333333333</v>
      </c>
      <c r="E319" s="260">
        <v>659.26666666666665</v>
      </c>
      <c r="F319" s="260">
        <v>642.63333333333333</v>
      </c>
      <c r="G319" s="260">
        <v>632.26666666666665</v>
      </c>
      <c r="H319" s="260">
        <v>686.26666666666665</v>
      </c>
      <c r="I319" s="260">
        <v>696.63333333333321</v>
      </c>
      <c r="J319" s="260">
        <v>713.26666666666665</v>
      </c>
      <c r="K319" s="259">
        <v>680</v>
      </c>
      <c r="L319" s="259">
        <v>653</v>
      </c>
      <c r="M319" s="259">
        <v>1.26145</v>
      </c>
      <c r="N319" s="1"/>
      <c r="O319" s="1"/>
    </row>
    <row r="320" spans="1:15" ht="12.75" customHeight="1">
      <c r="A320" s="30">
        <v>310</v>
      </c>
      <c r="B320" s="269" t="s">
        <v>829</v>
      </c>
      <c r="C320" s="259">
        <v>801</v>
      </c>
      <c r="D320" s="260">
        <v>808.19999999999993</v>
      </c>
      <c r="E320" s="260">
        <v>788.84999999999991</v>
      </c>
      <c r="F320" s="260">
        <v>776.69999999999993</v>
      </c>
      <c r="G320" s="260">
        <v>757.34999999999991</v>
      </c>
      <c r="H320" s="260">
        <v>820.34999999999991</v>
      </c>
      <c r="I320" s="260">
        <v>839.7</v>
      </c>
      <c r="J320" s="260">
        <v>851.84999999999991</v>
      </c>
      <c r="K320" s="259">
        <v>827.55</v>
      </c>
      <c r="L320" s="259">
        <v>796.05</v>
      </c>
      <c r="M320" s="259">
        <v>1.45991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1446.25</v>
      </c>
      <c r="D321" s="260">
        <v>1439.1333333333332</v>
      </c>
      <c r="E321" s="260">
        <v>1423.2666666666664</v>
      </c>
      <c r="F321" s="260">
        <v>1400.2833333333333</v>
      </c>
      <c r="G321" s="260">
        <v>1384.4166666666665</v>
      </c>
      <c r="H321" s="260">
        <v>1462.1166666666663</v>
      </c>
      <c r="I321" s="260">
        <v>1477.9833333333331</v>
      </c>
      <c r="J321" s="260">
        <v>1500.9666666666662</v>
      </c>
      <c r="K321" s="259">
        <v>1455</v>
      </c>
      <c r="L321" s="259">
        <v>1416.15</v>
      </c>
      <c r="M321" s="259">
        <v>2.3458000000000001</v>
      </c>
      <c r="N321" s="1"/>
      <c r="O321" s="1"/>
    </row>
    <row r="322" spans="1:15" ht="12.75" customHeight="1">
      <c r="A322" s="30">
        <v>312</v>
      </c>
      <c r="B322" s="269" t="s">
        <v>864</v>
      </c>
      <c r="C322" s="259">
        <v>57.05</v>
      </c>
      <c r="D322" s="260">
        <v>57.449999999999996</v>
      </c>
      <c r="E322" s="260">
        <v>56.499999999999993</v>
      </c>
      <c r="F322" s="260">
        <v>55.949999999999996</v>
      </c>
      <c r="G322" s="260">
        <v>54.999999999999993</v>
      </c>
      <c r="H322" s="260">
        <v>57.999999999999993</v>
      </c>
      <c r="I322" s="260">
        <v>58.949999999999996</v>
      </c>
      <c r="J322" s="260">
        <v>59.499999999999993</v>
      </c>
      <c r="K322" s="259">
        <v>58.4</v>
      </c>
      <c r="L322" s="259">
        <v>56.9</v>
      </c>
      <c r="M322" s="259">
        <v>19.186340000000001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654.5</v>
      </c>
      <c r="D323" s="260">
        <v>656.80000000000007</v>
      </c>
      <c r="E323" s="260">
        <v>650.70000000000016</v>
      </c>
      <c r="F323" s="260">
        <v>646.90000000000009</v>
      </c>
      <c r="G323" s="260">
        <v>640.80000000000018</v>
      </c>
      <c r="H323" s="260">
        <v>660.60000000000014</v>
      </c>
      <c r="I323" s="260">
        <v>666.7</v>
      </c>
      <c r="J323" s="260">
        <v>670.50000000000011</v>
      </c>
      <c r="K323" s="259">
        <v>662.9</v>
      </c>
      <c r="L323" s="259">
        <v>653</v>
      </c>
      <c r="M323" s="259">
        <v>1.2564299999999999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1989.55</v>
      </c>
      <c r="D324" s="260">
        <v>1973.3333333333333</v>
      </c>
      <c r="E324" s="260">
        <v>1946.7166666666665</v>
      </c>
      <c r="F324" s="260">
        <v>1903.8833333333332</v>
      </c>
      <c r="G324" s="260">
        <v>1877.2666666666664</v>
      </c>
      <c r="H324" s="260">
        <v>2016.1666666666665</v>
      </c>
      <c r="I324" s="260">
        <v>2042.7833333333333</v>
      </c>
      <c r="J324" s="260">
        <v>2085.6166666666668</v>
      </c>
      <c r="K324" s="259">
        <v>1999.95</v>
      </c>
      <c r="L324" s="259">
        <v>1930.5</v>
      </c>
      <c r="M324" s="259">
        <v>5.8257599999999998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1560.85</v>
      </c>
      <c r="D325" s="260">
        <v>1552.9166666666667</v>
      </c>
      <c r="E325" s="260">
        <v>1541.9333333333334</v>
      </c>
      <c r="F325" s="260">
        <v>1523.0166666666667</v>
      </c>
      <c r="G325" s="260">
        <v>1512.0333333333333</v>
      </c>
      <c r="H325" s="260">
        <v>1571.8333333333335</v>
      </c>
      <c r="I325" s="260">
        <v>1582.8166666666666</v>
      </c>
      <c r="J325" s="260">
        <v>1601.7333333333336</v>
      </c>
      <c r="K325" s="259">
        <v>1563.9</v>
      </c>
      <c r="L325" s="259">
        <v>1534</v>
      </c>
      <c r="M325" s="259">
        <v>2.6004399999999999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1078</v>
      </c>
      <c r="D326" s="260">
        <v>1075.5</v>
      </c>
      <c r="E326" s="260">
        <v>1067.0999999999999</v>
      </c>
      <c r="F326" s="260">
        <v>1056.1999999999998</v>
      </c>
      <c r="G326" s="260">
        <v>1047.7999999999997</v>
      </c>
      <c r="H326" s="260">
        <v>1086.4000000000001</v>
      </c>
      <c r="I326" s="260">
        <v>1094.8000000000002</v>
      </c>
      <c r="J326" s="260">
        <v>1105.7000000000003</v>
      </c>
      <c r="K326" s="259">
        <v>1083.9000000000001</v>
      </c>
      <c r="L326" s="259">
        <v>1064.5999999999999</v>
      </c>
      <c r="M326" s="259">
        <v>3.4245700000000001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566.29999999999995</v>
      </c>
      <c r="D327" s="260">
        <v>566.68333333333328</v>
      </c>
      <c r="E327" s="260">
        <v>559.61666666666656</v>
      </c>
      <c r="F327" s="260">
        <v>552.93333333333328</v>
      </c>
      <c r="G327" s="260">
        <v>545.86666666666656</v>
      </c>
      <c r="H327" s="260">
        <v>573.36666666666656</v>
      </c>
      <c r="I327" s="260">
        <v>580.43333333333339</v>
      </c>
      <c r="J327" s="260">
        <v>587.11666666666656</v>
      </c>
      <c r="K327" s="259">
        <v>573.75</v>
      </c>
      <c r="L327" s="259">
        <v>560</v>
      </c>
      <c r="M327" s="259">
        <v>2.3201299999999998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41.15</v>
      </c>
      <c r="D328" s="260">
        <v>41.18333333333333</v>
      </c>
      <c r="E328" s="260">
        <v>40.216666666666661</v>
      </c>
      <c r="F328" s="260">
        <v>39.283333333333331</v>
      </c>
      <c r="G328" s="260">
        <v>38.316666666666663</v>
      </c>
      <c r="H328" s="260">
        <v>42.11666666666666</v>
      </c>
      <c r="I328" s="260">
        <v>43.083333333333329</v>
      </c>
      <c r="J328" s="260">
        <v>44.016666666666659</v>
      </c>
      <c r="K328" s="259">
        <v>42.15</v>
      </c>
      <c r="L328" s="259">
        <v>40.25</v>
      </c>
      <c r="M328" s="259">
        <v>146.85851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81.099999999999994</v>
      </c>
      <c r="D329" s="260">
        <v>81.11666666666666</v>
      </c>
      <c r="E329" s="260">
        <v>80.583333333333314</v>
      </c>
      <c r="F329" s="260">
        <v>80.066666666666649</v>
      </c>
      <c r="G329" s="260">
        <v>79.533333333333303</v>
      </c>
      <c r="H329" s="260">
        <v>81.633333333333326</v>
      </c>
      <c r="I329" s="260">
        <v>82.166666666666657</v>
      </c>
      <c r="J329" s="260">
        <v>82.683333333333337</v>
      </c>
      <c r="K329" s="259">
        <v>81.650000000000006</v>
      </c>
      <c r="L329" s="259">
        <v>80.599999999999994</v>
      </c>
      <c r="M329" s="259">
        <v>42.477510000000002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43.85</v>
      </c>
      <c r="D330" s="260">
        <v>43.800000000000004</v>
      </c>
      <c r="E330" s="260">
        <v>43.250000000000007</v>
      </c>
      <c r="F330" s="260">
        <v>42.650000000000006</v>
      </c>
      <c r="G330" s="260">
        <v>42.100000000000009</v>
      </c>
      <c r="H330" s="260">
        <v>44.400000000000006</v>
      </c>
      <c r="I330" s="260">
        <v>44.95</v>
      </c>
      <c r="J330" s="260">
        <v>45.550000000000004</v>
      </c>
      <c r="K330" s="259">
        <v>44.35</v>
      </c>
      <c r="L330" s="259">
        <v>43.2</v>
      </c>
      <c r="M330" s="259">
        <v>117.05343999999999</v>
      </c>
      <c r="N330" s="1"/>
      <c r="O330" s="1"/>
    </row>
    <row r="331" spans="1:15" ht="12.75" customHeight="1">
      <c r="A331" s="30">
        <v>321</v>
      </c>
      <c r="B331" s="269" t="s">
        <v>873</v>
      </c>
      <c r="C331" s="259">
        <v>310.45</v>
      </c>
      <c r="D331" s="260">
        <v>311.81666666666666</v>
      </c>
      <c r="E331" s="260">
        <v>307.63333333333333</v>
      </c>
      <c r="F331" s="260">
        <v>304.81666666666666</v>
      </c>
      <c r="G331" s="260">
        <v>300.63333333333333</v>
      </c>
      <c r="H331" s="260">
        <v>314.63333333333333</v>
      </c>
      <c r="I331" s="260">
        <v>318.81666666666661</v>
      </c>
      <c r="J331" s="260">
        <v>321.63333333333333</v>
      </c>
      <c r="K331" s="259">
        <v>316</v>
      </c>
      <c r="L331" s="259">
        <v>309</v>
      </c>
      <c r="M331" s="259">
        <v>2.2061799999999998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83.55</v>
      </c>
      <c r="D332" s="260">
        <v>83.75</v>
      </c>
      <c r="E332" s="260">
        <v>82.55</v>
      </c>
      <c r="F332" s="260">
        <v>81.55</v>
      </c>
      <c r="G332" s="260">
        <v>80.349999999999994</v>
      </c>
      <c r="H332" s="260">
        <v>84.75</v>
      </c>
      <c r="I332" s="260">
        <v>85.949999999999989</v>
      </c>
      <c r="J332" s="260">
        <v>86.95</v>
      </c>
      <c r="K332" s="259">
        <v>84.95</v>
      </c>
      <c r="L332" s="259">
        <v>82.75</v>
      </c>
      <c r="M332" s="259">
        <v>63.734349999999999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233.15</v>
      </c>
      <c r="D333" s="260">
        <v>232.38333333333335</v>
      </c>
      <c r="E333" s="260">
        <v>230.31666666666672</v>
      </c>
      <c r="F333" s="260">
        <v>227.48333333333338</v>
      </c>
      <c r="G333" s="260">
        <v>225.41666666666674</v>
      </c>
      <c r="H333" s="260">
        <v>235.2166666666667</v>
      </c>
      <c r="I333" s="260">
        <v>237.28333333333336</v>
      </c>
      <c r="J333" s="260">
        <v>240.11666666666667</v>
      </c>
      <c r="K333" s="259">
        <v>234.45</v>
      </c>
      <c r="L333" s="259">
        <v>229.55</v>
      </c>
      <c r="M333" s="259">
        <v>2.3807800000000001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169.75</v>
      </c>
      <c r="D334" s="260">
        <v>169.86666666666667</v>
      </c>
      <c r="E334" s="260">
        <v>168.48333333333335</v>
      </c>
      <c r="F334" s="260">
        <v>167.21666666666667</v>
      </c>
      <c r="G334" s="260">
        <v>165.83333333333334</v>
      </c>
      <c r="H334" s="260">
        <v>171.13333333333335</v>
      </c>
      <c r="I334" s="260">
        <v>172.51666666666668</v>
      </c>
      <c r="J334" s="260">
        <v>173.78333333333336</v>
      </c>
      <c r="K334" s="259">
        <v>171.25</v>
      </c>
      <c r="L334" s="259">
        <v>168.6</v>
      </c>
      <c r="M334" s="259">
        <v>123.58833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753.75</v>
      </c>
      <c r="D335" s="260">
        <v>756.85</v>
      </c>
      <c r="E335" s="260">
        <v>749.80000000000007</v>
      </c>
      <c r="F335" s="260">
        <v>745.85</v>
      </c>
      <c r="G335" s="260">
        <v>738.80000000000007</v>
      </c>
      <c r="H335" s="260">
        <v>760.80000000000007</v>
      </c>
      <c r="I335" s="260">
        <v>767.85</v>
      </c>
      <c r="J335" s="260">
        <v>771.80000000000007</v>
      </c>
      <c r="K335" s="259">
        <v>763.9</v>
      </c>
      <c r="L335" s="259">
        <v>752.9</v>
      </c>
      <c r="M335" s="259">
        <v>1.4740899999999999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75.400000000000006</v>
      </c>
      <c r="D336" s="260">
        <v>75.183333333333337</v>
      </c>
      <c r="E336" s="260">
        <v>74.666666666666671</v>
      </c>
      <c r="F336" s="260">
        <v>73.933333333333337</v>
      </c>
      <c r="G336" s="260">
        <v>73.416666666666671</v>
      </c>
      <c r="H336" s="260">
        <v>75.916666666666671</v>
      </c>
      <c r="I336" s="260">
        <v>76.433333333333323</v>
      </c>
      <c r="J336" s="260">
        <v>77.166666666666671</v>
      </c>
      <c r="K336" s="259">
        <v>75.7</v>
      </c>
      <c r="L336" s="259">
        <v>74.45</v>
      </c>
      <c r="M336" s="259">
        <v>67.447109999999995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4351.6000000000004</v>
      </c>
      <c r="D337" s="260">
        <v>4357.166666666667</v>
      </c>
      <c r="E337" s="260">
        <v>4314.4333333333343</v>
      </c>
      <c r="F337" s="260">
        <v>4277.2666666666673</v>
      </c>
      <c r="G337" s="260">
        <v>4234.5333333333347</v>
      </c>
      <c r="H337" s="260">
        <v>4394.3333333333339</v>
      </c>
      <c r="I337" s="260">
        <v>4437.0666666666657</v>
      </c>
      <c r="J337" s="260">
        <v>4474.2333333333336</v>
      </c>
      <c r="K337" s="259">
        <v>4399.8999999999996</v>
      </c>
      <c r="L337" s="259">
        <v>4320</v>
      </c>
      <c r="M337" s="259">
        <v>0.75954999999999995</v>
      </c>
      <c r="N337" s="1"/>
      <c r="O337" s="1"/>
    </row>
    <row r="338" spans="1:15" ht="12.75" customHeight="1">
      <c r="A338" s="30">
        <v>328</v>
      </c>
      <c r="B338" s="269" t="s">
        <v>788</v>
      </c>
      <c r="C338" s="259">
        <v>597.79999999999995</v>
      </c>
      <c r="D338" s="260">
        <v>601.9666666666667</v>
      </c>
      <c r="E338" s="260">
        <v>590.93333333333339</v>
      </c>
      <c r="F338" s="260">
        <v>584.06666666666672</v>
      </c>
      <c r="G338" s="260">
        <v>573.03333333333342</v>
      </c>
      <c r="H338" s="260">
        <v>608.83333333333337</v>
      </c>
      <c r="I338" s="260">
        <v>619.86666666666667</v>
      </c>
      <c r="J338" s="260">
        <v>626.73333333333335</v>
      </c>
      <c r="K338" s="259">
        <v>613</v>
      </c>
      <c r="L338" s="259">
        <v>595.1</v>
      </c>
      <c r="M338" s="259">
        <v>1.8794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19529.349999999999</v>
      </c>
      <c r="D339" s="260">
        <v>19597.783333333333</v>
      </c>
      <c r="E339" s="260">
        <v>19371.566666666666</v>
      </c>
      <c r="F339" s="260">
        <v>19213.783333333333</v>
      </c>
      <c r="G339" s="260">
        <v>18987.566666666666</v>
      </c>
      <c r="H339" s="260">
        <v>19755.566666666666</v>
      </c>
      <c r="I339" s="260">
        <v>19981.783333333333</v>
      </c>
      <c r="J339" s="260">
        <v>20139.566666666666</v>
      </c>
      <c r="K339" s="259">
        <v>19824</v>
      </c>
      <c r="L339" s="259">
        <v>19440</v>
      </c>
      <c r="M339" s="259">
        <v>0.57857999999999998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62.95</v>
      </c>
      <c r="D340" s="260">
        <v>62.4</v>
      </c>
      <c r="E340" s="260">
        <v>61.099999999999994</v>
      </c>
      <c r="F340" s="260">
        <v>59.249999999999993</v>
      </c>
      <c r="G340" s="260">
        <v>57.949999999999989</v>
      </c>
      <c r="H340" s="260">
        <v>64.25</v>
      </c>
      <c r="I340" s="260">
        <v>65.55</v>
      </c>
      <c r="J340" s="260">
        <v>67.400000000000006</v>
      </c>
      <c r="K340" s="259">
        <v>63.7</v>
      </c>
      <c r="L340" s="259">
        <v>60.55</v>
      </c>
      <c r="M340" s="259">
        <v>17.52215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260.45</v>
      </c>
      <c r="D341" s="260">
        <v>260.01666666666665</v>
      </c>
      <c r="E341" s="260">
        <v>258.48333333333329</v>
      </c>
      <c r="F341" s="260">
        <v>256.51666666666665</v>
      </c>
      <c r="G341" s="260">
        <v>254.98333333333329</v>
      </c>
      <c r="H341" s="260">
        <v>261.98333333333329</v>
      </c>
      <c r="I341" s="260">
        <v>263.51666666666659</v>
      </c>
      <c r="J341" s="260">
        <v>265.48333333333329</v>
      </c>
      <c r="K341" s="259">
        <v>261.55</v>
      </c>
      <c r="L341" s="259">
        <v>258.05</v>
      </c>
      <c r="M341" s="259">
        <v>3.1538400000000002</v>
      </c>
      <c r="N341" s="1"/>
      <c r="O341" s="1"/>
    </row>
    <row r="342" spans="1:15" ht="12.75" customHeight="1">
      <c r="A342" s="30">
        <v>332</v>
      </c>
      <c r="B342" s="269" t="s">
        <v>830</v>
      </c>
      <c r="C342" s="259">
        <v>370</v>
      </c>
      <c r="D342" s="260">
        <v>371.56666666666666</v>
      </c>
      <c r="E342" s="260">
        <v>367.23333333333335</v>
      </c>
      <c r="F342" s="260">
        <v>364.4666666666667</v>
      </c>
      <c r="G342" s="260">
        <v>360.13333333333338</v>
      </c>
      <c r="H342" s="260">
        <v>374.33333333333331</v>
      </c>
      <c r="I342" s="260">
        <v>378.66666666666669</v>
      </c>
      <c r="J342" s="260">
        <v>381.43333333333328</v>
      </c>
      <c r="K342" s="259">
        <v>375.9</v>
      </c>
      <c r="L342" s="259">
        <v>368.8</v>
      </c>
      <c r="M342" s="259">
        <v>1.11114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894.5</v>
      </c>
      <c r="D343" s="260">
        <v>893.18333333333339</v>
      </c>
      <c r="E343" s="260">
        <v>881.36666666666679</v>
      </c>
      <c r="F343" s="260">
        <v>868.23333333333335</v>
      </c>
      <c r="G343" s="260">
        <v>856.41666666666674</v>
      </c>
      <c r="H343" s="260">
        <v>906.31666666666683</v>
      </c>
      <c r="I343" s="260">
        <v>918.13333333333344</v>
      </c>
      <c r="J343" s="260">
        <v>931.26666666666688</v>
      </c>
      <c r="K343" s="259">
        <v>905</v>
      </c>
      <c r="L343" s="259">
        <v>880.05</v>
      </c>
      <c r="M343" s="259">
        <v>5.1079299999999996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140.55000000000001</v>
      </c>
      <c r="D344" s="260">
        <v>139.86666666666667</v>
      </c>
      <c r="E344" s="260">
        <v>138.43333333333334</v>
      </c>
      <c r="F344" s="260">
        <v>136.31666666666666</v>
      </c>
      <c r="G344" s="260">
        <v>134.88333333333333</v>
      </c>
      <c r="H344" s="260">
        <v>141.98333333333335</v>
      </c>
      <c r="I344" s="260">
        <v>143.41666666666669</v>
      </c>
      <c r="J344" s="260">
        <v>145.53333333333336</v>
      </c>
      <c r="K344" s="259">
        <v>141.30000000000001</v>
      </c>
      <c r="L344" s="259">
        <v>137.75</v>
      </c>
      <c r="M344" s="259">
        <v>97.890979999999999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199.9</v>
      </c>
      <c r="D345" s="260">
        <v>199.35</v>
      </c>
      <c r="E345" s="260">
        <v>197.7</v>
      </c>
      <c r="F345" s="260">
        <v>195.5</v>
      </c>
      <c r="G345" s="260">
        <v>193.85</v>
      </c>
      <c r="H345" s="260">
        <v>201.54999999999998</v>
      </c>
      <c r="I345" s="260">
        <v>203.20000000000002</v>
      </c>
      <c r="J345" s="260">
        <v>205.39999999999998</v>
      </c>
      <c r="K345" s="259">
        <v>201</v>
      </c>
      <c r="L345" s="259">
        <v>197.15</v>
      </c>
      <c r="M345" s="259">
        <v>6.4178199999999999</v>
      </c>
      <c r="N345" s="1"/>
      <c r="O345" s="1"/>
    </row>
    <row r="346" spans="1:15" ht="12.75" customHeight="1">
      <c r="A346" s="30">
        <v>336</v>
      </c>
      <c r="B346" s="269" t="s">
        <v>874</v>
      </c>
      <c r="C346" s="259">
        <v>509.2</v>
      </c>
      <c r="D346" s="260">
        <v>510.40000000000003</v>
      </c>
      <c r="E346" s="260">
        <v>498.80000000000007</v>
      </c>
      <c r="F346" s="260">
        <v>488.40000000000003</v>
      </c>
      <c r="G346" s="260">
        <v>476.80000000000007</v>
      </c>
      <c r="H346" s="260">
        <v>520.80000000000007</v>
      </c>
      <c r="I346" s="260">
        <v>532.40000000000009</v>
      </c>
      <c r="J346" s="260">
        <v>542.80000000000007</v>
      </c>
      <c r="K346" s="259">
        <v>522</v>
      </c>
      <c r="L346" s="259">
        <v>500</v>
      </c>
      <c r="M346" s="259">
        <v>4.4275399999999996</v>
      </c>
      <c r="N346" s="1"/>
      <c r="O346" s="1"/>
    </row>
    <row r="347" spans="1:15" ht="12.75" customHeight="1">
      <c r="A347" s="30">
        <v>337</v>
      </c>
      <c r="B347" s="269" t="s">
        <v>812</v>
      </c>
      <c r="C347" s="259">
        <v>465.2</v>
      </c>
      <c r="D347" s="260">
        <v>462.83333333333331</v>
      </c>
      <c r="E347" s="260">
        <v>450.36666666666662</v>
      </c>
      <c r="F347" s="260">
        <v>435.5333333333333</v>
      </c>
      <c r="G347" s="260">
        <v>423.06666666666661</v>
      </c>
      <c r="H347" s="260">
        <v>477.66666666666663</v>
      </c>
      <c r="I347" s="260">
        <v>490.13333333333333</v>
      </c>
      <c r="J347" s="260">
        <v>504.96666666666664</v>
      </c>
      <c r="K347" s="259">
        <v>475.3</v>
      </c>
      <c r="L347" s="259">
        <v>448</v>
      </c>
      <c r="M347" s="259">
        <v>199.70739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3049.35</v>
      </c>
      <c r="D348" s="260">
        <v>3051.3833333333332</v>
      </c>
      <c r="E348" s="260">
        <v>3037.2166666666662</v>
      </c>
      <c r="F348" s="260">
        <v>3025.083333333333</v>
      </c>
      <c r="G348" s="260">
        <v>3010.9166666666661</v>
      </c>
      <c r="H348" s="260">
        <v>3063.5166666666664</v>
      </c>
      <c r="I348" s="260">
        <v>3077.6833333333334</v>
      </c>
      <c r="J348" s="260">
        <v>3089.8166666666666</v>
      </c>
      <c r="K348" s="259">
        <v>3065.55</v>
      </c>
      <c r="L348" s="259">
        <v>3039.25</v>
      </c>
      <c r="M348" s="259">
        <v>0.81318000000000001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285.7</v>
      </c>
      <c r="D349" s="260">
        <v>285.90000000000003</v>
      </c>
      <c r="E349" s="260">
        <v>283.80000000000007</v>
      </c>
      <c r="F349" s="260">
        <v>281.90000000000003</v>
      </c>
      <c r="G349" s="260">
        <v>279.80000000000007</v>
      </c>
      <c r="H349" s="260">
        <v>287.80000000000007</v>
      </c>
      <c r="I349" s="260">
        <v>289.90000000000009</v>
      </c>
      <c r="J349" s="260">
        <v>291.80000000000007</v>
      </c>
      <c r="K349" s="259">
        <v>288</v>
      </c>
      <c r="L349" s="259">
        <v>284</v>
      </c>
      <c r="M349" s="259">
        <v>1.5219</v>
      </c>
      <c r="N349" s="1"/>
      <c r="O349" s="1"/>
    </row>
    <row r="350" spans="1:15" ht="12.75" customHeight="1">
      <c r="A350" s="30">
        <v>340</v>
      </c>
      <c r="B350" s="269" t="s">
        <v>813</v>
      </c>
      <c r="C350" s="259">
        <v>460.55</v>
      </c>
      <c r="D350" s="260">
        <v>454.81666666666666</v>
      </c>
      <c r="E350" s="260">
        <v>442.73333333333335</v>
      </c>
      <c r="F350" s="260">
        <v>424.91666666666669</v>
      </c>
      <c r="G350" s="260">
        <v>412.83333333333337</v>
      </c>
      <c r="H350" s="260">
        <v>472.63333333333333</v>
      </c>
      <c r="I350" s="260">
        <v>484.7166666666667</v>
      </c>
      <c r="J350" s="260">
        <v>502.5333333333333</v>
      </c>
      <c r="K350" s="259">
        <v>466.9</v>
      </c>
      <c r="L350" s="259">
        <v>437</v>
      </c>
      <c r="M350" s="259">
        <v>110.76526</v>
      </c>
      <c r="N350" s="1"/>
      <c r="O350" s="1"/>
    </row>
    <row r="351" spans="1:15" ht="12.75" customHeight="1">
      <c r="A351" s="30">
        <v>341</v>
      </c>
      <c r="B351" s="269" t="s">
        <v>802</v>
      </c>
      <c r="C351" s="259">
        <v>136.35</v>
      </c>
      <c r="D351" s="260">
        <v>135.93333333333331</v>
      </c>
      <c r="E351" s="260">
        <v>134.51666666666662</v>
      </c>
      <c r="F351" s="260">
        <v>132.68333333333331</v>
      </c>
      <c r="G351" s="260">
        <v>131.26666666666662</v>
      </c>
      <c r="H351" s="260">
        <v>137.76666666666662</v>
      </c>
      <c r="I351" s="260">
        <v>139.18333333333331</v>
      </c>
      <c r="J351" s="260">
        <v>141.01666666666662</v>
      </c>
      <c r="K351" s="259">
        <v>137.35</v>
      </c>
      <c r="L351" s="259">
        <v>134.1</v>
      </c>
      <c r="M351" s="259">
        <v>5.8190799999999996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3384.05</v>
      </c>
      <c r="D352" s="260">
        <v>3389.2999999999997</v>
      </c>
      <c r="E352" s="260">
        <v>3368.9999999999995</v>
      </c>
      <c r="F352" s="260">
        <v>3353.95</v>
      </c>
      <c r="G352" s="260">
        <v>3333.6499999999996</v>
      </c>
      <c r="H352" s="260">
        <v>3404.3499999999995</v>
      </c>
      <c r="I352" s="260">
        <v>3424.6499999999996</v>
      </c>
      <c r="J352" s="260">
        <v>3439.6999999999994</v>
      </c>
      <c r="K352" s="259">
        <v>3409.6</v>
      </c>
      <c r="L352" s="259">
        <v>3374.25</v>
      </c>
      <c r="M352" s="259">
        <v>1.2644899999999999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443.85</v>
      </c>
      <c r="D353" s="260">
        <v>445.7</v>
      </c>
      <c r="E353" s="260">
        <v>437.04999999999995</v>
      </c>
      <c r="F353" s="260">
        <v>430.24999999999994</v>
      </c>
      <c r="G353" s="260">
        <v>421.59999999999991</v>
      </c>
      <c r="H353" s="260">
        <v>452.5</v>
      </c>
      <c r="I353" s="260">
        <v>461.15</v>
      </c>
      <c r="J353" s="260">
        <v>467.95000000000005</v>
      </c>
      <c r="K353" s="259">
        <v>454.35</v>
      </c>
      <c r="L353" s="259">
        <v>438.9</v>
      </c>
      <c r="M353" s="259">
        <v>8.0526599999999995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270.89999999999998</v>
      </c>
      <c r="D354" s="260">
        <v>271.38333333333333</v>
      </c>
      <c r="E354" s="260">
        <v>268.01666666666665</v>
      </c>
      <c r="F354" s="260">
        <v>265.13333333333333</v>
      </c>
      <c r="G354" s="260">
        <v>261.76666666666665</v>
      </c>
      <c r="H354" s="260">
        <v>274.26666666666665</v>
      </c>
      <c r="I354" s="260">
        <v>277.63333333333333</v>
      </c>
      <c r="J354" s="260">
        <v>280.51666666666665</v>
      </c>
      <c r="K354" s="259">
        <v>274.75</v>
      </c>
      <c r="L354" s="259">
        <v>268.5</v>
      </c>
      <c r="M354" s="259">
        <v>0.91469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1866</v>
      </c>
      <c r="D355" s="260">
        <v>1856.4333333333334</v>
      </c>
      <c r="E355" s="260">
        <v>1837.8666666666668</v>
      </c>
      <c r="F355" s="260">
        <v>1809.7333333333333</v>
      </c>
      <c r="G355" s="260">
        <v>1791.1666666666667</v>
      </c>
      <c r="H355" s="260">
        <v>1884.5666666666668</v>
      </c>
      <c r="I355" s="260">
        <v>1903.1333333333334</v>
      </c>
      <c r="J355" s="260">
        <v>1931.2666666666669</v>
      </c>
      <c r="K355" s="259">
        <v>1875</v>
      </c>
      <c r="L355" s="259">
        <v>1828.3</v>
      </c>
      <c r="M355" s="259">
        <v>12.354839999999999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47233.4</v>
      </c>
      <c r="D356" s="260">
        <v>47052.25</v>
      </c>
      <c r="E356" s="260">
        <v>46767.25</v>
      </c>
      <c r="F356" s="260">
        <v>46301.1</v>
      </c>
      <c r="G356" s="260">
        <v>46016.1</v>
      </c>
      <c r="H356" s="260">
        <v>47518.400000000001</v>
      </c>
      <c r="I356" s="260">
        <v>47803.4</v>
      </c>
      <c r="J356" s="260">
        <v>48269.55</v>
      </c>
      <c r="K356" s="259">
        <v>47337.25</v>
      </c>
      <c r="L356" s="259">
        <v>46586.1</v>
      </c>
      <c r="M356" s="259">
        <v>0.10743999999999999</v>
      </c>
      <c r="N356" s="1"/>
      <c r="O356" s="1"/>
    </row>
    <row r="357" spans="1:15" ht="12.75" customHeight="1">
      <c r="A357" s="30">
        <v>347</v>
      </c>
      <c r="B357" s="269" t="s">
        <v>865</v>
      </c>
      <c r="C357" s="259">
        <v>1266.8499999999999</v>
      </c>
      <c r="D357" s="260">
        <v>1261.6166666666666</v>
      </c>
      <c r="E357" s="260">
        <v>1247.2333333333331</v>
      </c>
      <c r="F357" s="260">
        <v>1227.6166666666666</v>
      </c>
      <c r="G357" s="260">
        <v>1213.2333333333331</v>
      </c>
      <c r="H357" s="260">
        <v>1281.2333333333331</v>
      </c>
      <c r="I357" s="260">
        <v>1295.6166666666668</v>
      </c>
      <c r="J357" s="260">
        <v>1315.2333333333331</v>
      </c>
      <c r="K357" s="259">
        <v>1276</v>
      </c>
      <c r="L357" s="259">
        <v>1242</v>
      </c>
      <c r="M357" s="259">
        <v>1.95001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3970.8</v>
      </c>
      <c r="D358" s="260">
        <v>3942.6833333333329</v>
      </c>
      <c r="E358" s="260">
        <v>3906.3666666666659</v>
      </c>
      <c r="F358" s="260">
        <v>3841.9333333333329</v>
      </c>
      <c r="G358" s="260">
        <v>3805.6166666666659</v>
      </c>
      <c r="H358" s="260">
        <v>4007.1166666666659</v>
      </c>
      <c r="I358" s="260">
        <v>4043.4333333333325</v>
      </c>
      <c r="J358" s="260">
        <v>4107.8666666666659</v>
      </c>
      <c r="K358" s="259">
        <v>3979</v>
      </c>
      <c r="L358" s="259">
        <v>3878.25</v>
      </c>
      <c r="M358" s="259">
        <v>4.8126300000000004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209</v>
      </c>
      <c r="D359" s="260">
        <v>208.29999999999998</v>
      </c>
      <c r="E359" s="260">
        <v>206.89999999999998</v>
      </c>
      <c r="F359" s="260">
        <v>204.79999999999998</v>
      </c>
      <c r="G359" s="260">
        <v>203.39999999999998</v>
      </c>
      <c r="H359" s="260">
        <v>210.39999999999998</v>
      </c>
      <c r="I359" s="260">
        <v>211.8</v>
      </c>
      <c r="J359" s="260">
        <v>213.89999999999998</v>
      </c>
      <c r="K359" s="259">
        <v>209.7</v>
      </c>
      <c r="L359" s="259">
        <v>206.2</v>
      </c>
      <c r="M359" s="259">
        <v>14.867039999999999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4462.55</v>
      </c>
      <c r="D360" s="260">
        <v>4452</v>
      </c>
      <c r="E360" s="260">
        <v>4397.55</v>
      </c>
      <c r="F360" s="260">
        <v>4332.55</v>
      </c>
      <c r="G360" s="260">
        <v>4278.1000000000004</v>
      </c>
      <c r="H360" s="260">
        <v>4517</v>
      </c>
      <c r="I360" s="260">
        <v>4571.4500000000007</v>
      </c>
      <c r="J360" s="260">
        <v>4636.45</v>
      </c>
      <c r="K360" s="259">
        <v>4506.45</v>
      </c>
      <c r="L360" s="259">
        <v>4387</v>
      </c>
      <c r="M360" s="259">
        <v>9.7259999999999999E-2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1444.25</v>
      </c>
      <c r="D361" s="260">
        <v>1442.1000000000001</v>
      </c>
      <c r="E361" s="260">
        <v>1431.3000000000002</v>
      </c>
      <c r="F361" s="260">
        <v>1418.3500000000001</v>
      </c>
      <c r="G361" s="260">
        <v>1407.5500000000002</v>
      </c>
      <c r="H361" s="260">
        <v>1455.0500000000002</v>
      </c>
      <c r="I361" s="260">
        <v>1465.85</v>
      </c>
      <c r="J361" s="260">
        <v>1478.8000000000002</v>
      </c>
      <c r="K361" s="259">
        <v>1452.9</v>
      </c>
      <c r="L361" s="259">
        <v>1429.15</v>
      </c>
      <c r="M361" s="259">
        <v>0.92198999999999998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2662.1</v>
      </c>
      <c r="D362" s="260">
        <v>2674.1</v>
      </c>
      <c r="E362" s="260">
        <v>2641.2</v>
      </c>
      <c r="F362" s="260">
        <v>2620.2999999999997</v>
      </c>
      <c r="G362" s="260">
        <v>2587.3999999999996</v>
      </c>
      <c r="H362" s="260">
        <v>2695</v>
      </c>
      <c r="I362" s="260">
        <v>2727.9000000000005</v>
      </c>
      <c r="J362" s="260">
        <v>2748.8</v>
      </c>
      <c r="K362" s="259">
        <v>2707</v>
      </c>
      <c r="L362" s="259">
        <v>2653.2</v>
      </c>
      <c r="M362" s="259">
        <v>2.6675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959.95</v>
      </c>
      <c r="D363" s="260">
        <v>964.65</v>
      </c>
      <c r="E363" s="260">
        <v>946.4</v>
      </c>
      <c r="F363" s="260">
        <v>932.85</v>
      </c>
      <c r="G363" s="260">
        <v>914.6</v>
      </c>
      <c r="H363" s="260">
        <v>978.19999999999993</v>
      </c>
      <c r="I363" s="260">
        <v>996.44999999999993</v>
      </c>
      <c r="J363" s="260">
        <v>1009.9999999999999</v>
      </c>
      <c r="K363" s="259">
        <v>982.9</v>
      </c>
      <c r="L363" s="259">
        <v>951.1</v>
      </c>
      <c r="M363" s="259">
        <v>0.22856000000000001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2550.1</v>
      </c>
      <c r="D364" s="260">
        <v>2544.3333333333335</v>
      </c>
      <c r="E364" s="260">
        <v>2526.7666666666669</v>
      </c>
      <c r="F364" s="260">
        <v>2503.4333333333334</v>
      </c>
      <c r="G364" s="260">
        <v>2485.8666666666668</v>
      </c>
      <c r="H364" s="260">
        <v>2567.666666666667</v>
      </c>
      <c r="I364" s="260">
        <v>2585.2333333333336</v>
      </c>
      <c r="J364" s="260">
        <v>2608.5666666666671</v>
      </c>
      <c r="K364" s="259">
        <v>2561.9</v>
      </c>
      <c r="L364" s="259">
        <v>2521</v>
      </c>
      <c r="M364" s="259">
        <v>2.7941400000000001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1782.5</v>
      </c>
      <c r="D365" s="260">
        <v>1788.1499999999999</v>
      </c>
      <c r="E365" s="260">
        <v>1774.3499999999997</v>
      </c>
      <c r="F365" s="260">
        <v>1766.1999999999998</v>
      </c>
      <c r="G365" s="260">
        <v>1752.3999999999996</v>
      </c>
      <c r="H365" s="260">
        <v>1796.2999999999997</v>
      </c>
      <c r="I365" s="260">
        <v>1810.1</v>
      </c>
      <c r="J365" s="260">
        <v>1818.2499999999998</v>
      </c>
      <c r="K365" s="259">
        <v>1801.95</v>
      </c>
      <c r="L365" s="259">
        <v>1780</v>
      </c>
      <c r="M365" s="259">
        <v>0.495</v>
      </c>
      <c r="N365" s="1"/>
      <c r="O365" s="1"/>
    </row>
    <row r="366" spans="1:15" ht="12.75" customHeight="1">
      <c r="A366" s="30">
        <v>356</v>
      </c>
      <c r="B366" s="269" t="s">
        <v>789</v>
      </c>
      <c r="C366" s="259">
        <v>311.89999999999998</v>
      </c>
      <c r="D366" s="260">
        <v>312.01666666666665</v>
      </c>
      <c r="E366" s="260">
        <v>309.38333333333333</v>
      </c>
      <c r="F366" s="260">
        <v>306.86666666666667</v>
      </c>
      <c r="G366" s="260">
        <v>304.23333333333335</v>
      </c>
      <c r="H366" s="260">
        <v>314.5333333333333</v>
      </c>
      <c r="I366" s="260">
        <v>317.16666666666663</v>
      </c>
      <c r="J366" s="260">
        <v>319.68333333333328</v>
      </c>
      <c r="K366" s="259">
        <v>314.64999999999998</v>
      </c>
      <c r="L366" s="259">
        <v>309.5</v>
      </c>
      <c r="M366" s="259">
        <v>15.548719999999999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136.5</v>
      </c>
      <c r="D367" s="260">
        <v>133.83333333333334</v>
      </c>
      <c r="E367" s="260">
        <v>130.7166666666667</v>
      </c>
      <c r="F367" s="260">
        <v>124.93333333333337</v>
      </c>
      <c r="G367" s="260">
        <v>121.81666666666672</v>
      </c>
      <c r="H367" s="260">
        <v>139.61666666666667</v>
      </c>
      <c r="I367" s="260">
        <v>142.73333333333329</v>
      </c>
      <c r="J367" s="260">
        <v>148.51666666666665</v>
      </c>
      <c r="K367" s="259">
        <v>136.94999999999999</v>
      </c>
      <c r="L367" s="259">
        <v>128.05000000000001</v>
      </c>
      <c r="M367" s="259">
        <v>244.79971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220.6</v>
      </c>
      <c r="D368" s="260">
        <v>219.36666666666667</v>
      </c>
      <c r="E368" s="260">
        <v>217.83333333333334</v>
      </c>
      <c r="F368" s="260">
        <v>215.06666666666666</v>
      </c>
      <c r="G368" s="260">
        <v>213.53333333333333</v>
      </c>
      <c r="H368" s="260">
        <v>222.13333333333335</v>
      </c>
      <c r="I368" s="260">
        <v>223.66666666666666</v>
      </c>
      <c r="J368" s="260">
        <v>226.43333333333337</v>
      </c>
      <c r="K368" s="259">
        <v>220.9</v>
      </c>
      <c r="L368" s="259">
        <v>216.6</v>
      </c>
      <c r="M368" s="259">
        <v>82.422539999999998</v>
      </c>
      <c r="N368" s="1"/>
      <c r="O368" s="1"/>
    </row>
    <row r="369" spans="1:15" ht="12.75" customHeight="1">
      <c r="A369" s="30">
        <v>359</v>
      </c>
      <c r="B369" s="269" t="s">
        <v>790</v>
      </c>
      <c r="C369" s="259">
        <v>389.55</v>
      </c>
      <c r="D369" s="260">
        <v>391.26666666666671</v>
      </c>
      <c r="E369" s="260">
        <v>386.93333333333339</v>
      </c>
      <c r="F369" s="260">
        <v>384.31666666666666</v>
      </c>
      <c r="G369" s="260">
        <v>379.98333333333335</v>
      </c>
      <c r="H369" s="260">
        <v>393.88333333333344</v>
      </c>
      <c r="I369" s="260">
        <v>398.21666666666681</v>
      </c>
      <c r="J369" s="260">
        <v>400.83333333333348</v>
      </c>
      <c r="K369" s="259">
        <v>395.6</v>
      </c>
      <c r="L369" s="259">
        <v>388.65</v>
      </c>
      <c r="M369" s="259">
        <v>6.7416799999999997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460</v>
      </c>
      <c r="D370" s="260">
        <v>461.13333333333338</v>
      </c>
      <c r="E370" s="260">
        <v>454.26666666666677</v>
      </c>
      <c r="F370" s="260">
        <v>448.53333333333336</v>
      </c>
      <c r="G370" s="260">
        <v>441.66666666666674</v>
      </c>
      <c r="H370" s="260">
        <v>466.86666666666679</v>
      </c>
      <c r="I370" s="260">
        <v>473.73333333333346</v>
      </c>
      <c r="J370" s="260">
        <v>479.46666666666681</v>
      </c>
      <c r="K370" s="259">
        <v>468</v>
      </c>
      <c r="L370" s="259">
        <v>455.4</v>
      </c>
      <c r="M370" s="259">
        <v>4.0676500000000004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548.79999999999995</v>
      </c>
      <c r="D371" s="260">
        <v>548.7166666666667</v>
      </c>
      <c r="E371" s="260">
        <v>544.43333333333339</v>
      </c>
      <c r="F371" s="260">
        <v>540.06666666666672</v>
      </c>
      <c r="G371" s="260">
        <v>535.78333333333342</v>
      </c>
      <c r="H371" s="260">
        <v>553.08333333333337</v>
      </c>
      <c r="I371" s="260">
        <v>557.36666666666667</v>
      </c>
      <c r="J371" s="260">
        <v>561.73333333333335</v>
      </c>
      <c r="K371" s="259">
        <v>553</v>
      </c>
      <c r="L371" s="259">
        <v>544.35</v>
      </c>
      <c r="M371" s="259">
        <v>0.38484000000000002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123.4</v>
      </c>
      <c r="D372" s="260">
        <v>122.8</v>
      </c>
      <c r="E372" s="260">
        <v>119.19999999999999</v>
      </c>
      <c r="F372" s="260">
        <v>114.99999999999999</v>
      </c>
      <c r="G372" s="260">
        <v>111.39999999999998</v>
      </c>
      <c r="H372" s="260">
        <v>127</v>
      </c>
      <c r="I372" s="260">
        <v>130.6</v>
      </c>
      <c r="J372" s="260">
        <v>134.80000000000001</v>
      </c>
      <c r="K372" s="259">
        <v>126.4</v>
      </c>
      <c r="L372" s="259">
        <v>118.6</v>
      </c>
      <c r="M372" s="259">
        <v>8.0635200000000005</v>
      </c>
      <c r="N372" s="1"/>
      <c r="O372" s="1"/>
    </row>
    <row r="373" spans="1:15" ht="12.75" customHeight="1">
      <c r="A373" s="30">
        <v>363</v>
      </c>
      <c r="B373" s="269" t="s">
        <v>831</v>
      </c>
      <c r="C373" s="259">
        <v>1177.05</v>
      </c>
      <c r="D373" s="260">
        <v>1182.9166666666667</v>
      </c>
      <c r="E373" s="260">
        <v>1167.1333333333334</v>
      </c>
      <c r="F373" s="260">
        <v>1157.2166666666667</v>
      </c>
      <c r="G373" s="260">
        <v>1141.4333333333334</v>
      </c>
      <c r="H373" s="260">
        <v>1192.8333333333335</v>
      </c>
      <c r="I373" s="260">
        <v>1208.6166666666668</v>
      </c>
      <c r="J373" s="260">
        <v>1218.5333333333335</v>
      </c>
      <c r="K373" s="259">
        <v>1198.7</v>
      </c>
      <c r="L373" s="259">
        <v>1173</v>
      </c>
      <c r="M373" s="259">
        <v>0.10452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4081.9</v>
      </c>
      <c r="D374" s="260">
        <v>4094.9166666666665</v>
      </c>
      <c r="E374" s="260">
        <v>4041.9833333333327</v>
      </c>
      <c r="F374" s="260">
        <v>4002.0666666666662</v>
      </c>
      <c r="G374" s="260">
        <v>3949.1333333333323</v>
      </c>
      <c r="H374" s="260">
        <v>4134.833333333333</v>
      </c>
      <c r="I374" s="260">
        <v>4187.7666666666664</v>
      </c>
      <c r="J374" s="260">
        <v>4227.6833333333334</v>
      </c>
      <c r="K374" s="259">
        <v>4147.8500000000004</v>
      </c>
      <c r="L374" s="259">
        <v>4055</v>
      </c>
      <c r="M374" s="259">
        <v>0.27828999999999998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13957.05</v>
      </c>
      <c r="D375" s="260">
        <v>13955.683333333334</v>
      </c>
      <c r="E375" s="260">
        <v>13892.366666666669</v>
      </c>
      <c r="F375" s="260">
        <v>13827.683333333334</v>
      </c>
      <c r="G375" s="260">
        <v>13764.366666666669</v>
      </c>
      <c r="H375" s="260">
        <v>14020.366666666669</v>
      </c>
      <c r="I375" s="260">
        <v>14083.683333333334</v>
      </c>
      <c r="J375" s="260">
        <v>14148.366666666669</v>
      </c>
      <c r="K375" s="259">
        <v>14019</v>
      </c>
      <c r="L375" s="259">
        <v>13891</v>
      </c>
      <c r="M375" s="259">
        <v>0.13963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53.6</v>
      </c>
      <c r="D376" s="260">
        <v>53.5</v>
      </c>
      <c r="E376" s="260">
        <v>51.35</v>
      </c>
      <c r="F376" s="260">
        <v>49.1</v>
      </c>
      <c r="G376" s="260">
        <v>46.95</v>
      </c>
      <c r="H376" s="260">
        <v>55.75</v>
      </c>
      <c r="I376" s="260">
        <v>57.900000000000006</v>
      </c>
      <c r="J376" s="260">
        <v>60.15</v>
      </c>
      <c r="K376" s="259">
        <v>55.65</v>
      </c>
      <c r="L376" s="259">
        <v>51.25</v>
      </c>
      <c r="M376" s="259">
        <v>3746.8576400000002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422.85</v>
      </c>
      <c r="D377" s="260">
        <v>428.0333333333333</v>
      </c>
      <c r="E377" s="260">
        <v>415.06666666666661</v>
      </c>
      <c r="F377" s="260">
        <v>407.2833333333333</v>
      </c>
      <c r="G377" s="260">
        <v>394.31666666666661</v>
      </c>
      <c r="H377" s="260">
        <v>435.81666666666661</v>
      </c>
      <c r="I377" s="260">
        <v>448.7833333333333</v>
      </c>
      <c r="J377" s="260">
        <v>456.56666666666661</v>
      </c>
      <c r="K377" s="259">
        <v>441</v>
      </c>
      <c r="L377" s="259">
        <v>420.25</v>
      </c>
      <c r="M377" s="259">
        <v>6.6992599999999998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150.05000000000001</v>
      </c>
      <c r="D378" s="260">
        <v>147.98333333333335</v>
      </c>
      <c r="E378" s="260">
        <v>144.16666666666669</v>
      </c>
      <c r="F378" s="260">
        <v>138.28333333333333</v>
      </c>
      <c r="G378" s="260">
        <v>134.46666666666667</v>
      </c>
      <c r="H378" s="260">
        <v>153.8666666666667</v>
      </c>
      <c r="I378" s="260">
        <v>157.68333333333337</v>
      </c>
      <c r="J378" s="260">
        <v>163.56666666666672</v>
      </c>
      <c r="K378" s="259">
        <v>151.80000000000001</v>
      </c>
      <c r="L378" s="259">
        <v>142.1</v>
      </c>
      <c r="M378" s="259">
        <v>358.08512999999999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109.05</v>
      </c>
      <c r="D379" s="260">
        <v>107.36666666666667</v>
      </c>
      <c r="E379" s="260">
        <v>104.78333333333335</v>
      </c>
      <c r="F379" s="260">
        <v>100.51666666666667</v>
      </c>
      <c r="G379" s="260">
        <v>97.933333333333337</v>
      </c>
      <c r="H379" s="260">
        <v>111.63333333333335</v>
      </c>
      <c r="I379" s="260">
        <v>114.21666666666667</v>
      </c>
      <c r="J379" s="260">
        <v>118.48333333333336</v>
      </c>
      <c r="K379" s="259">
        <v>109.95</v>
      </c>
      <c r="L379" s="259">
        <v>103.1</v>
      </c>
      <c r="M379" s="259">
        <v>298.77175999999997</v>
      </c>
      <c r="N379" s="1"/>
      <c r="O379" s="1"/>
    </row>
    <row r="380" spans="1:15" ht="12.75" customHeight="1">
      <c r="A380" s="30">
        <v>370</v>
      </c>
      <c r="B380" s="269" t="s">
        <v>791</v>
      </c>
      <c r="C380" s="259">
        <v>773.15</v>
      </c>
      <c r="D380" s="260">
        <v>786.69999999999993</v>
      </c>
      <c r="E380" s="260">
        <v>756.44999999999982</v>
      </c>
      <c r="F380" s="260">
        <v>739.74999999999989</v>
      </c>
      <c r="G380" s="260">
        <v>709.49999999999977</v>
      </c>
      <c r="H380" s="260">
        <v>803.39999999999986</v>
      </c>
      <c r="I380" s="260">
        <v>833.65000000000009</v>
      </c>
      <c r="J380" s="260">
        <v>850.34999999999991</v>
      </c>
      <c r="K380" s="259">
        <v>816.95</v>
      </c>
      <c r="L380" s="259">
        <v>770</v>
      </c>
      <c r="M380" s="259">
        <v>4.4846199999999996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390.75</v>
      </c>
      <c r="D381" s="260">
        <v>392.33333333333331</v>
      </c>
      <c r="E381" s="260">
        <v>386.71666666666664</v>
      </c>
      <c r="F381" s="260">
        <v>382.68333333333334</v>
      </c>
      <c r="G381" s="260">
        <v>377.06666666666666</v>
      </c>
      <c r="H381" s="260">
        <v>396.36666666666662</v>
      </c>
      <c r="I381" s="260">
        <v>401.98333333333329</v>
      </c>
      <c r="J381" s="260">
        <v>406.01666666666659</v>
      </c>
      <c r="K381" s="259">
        <v>397.95</v>
      </c>
      <c r="L381" s="259">
        <v>388.3</v>
      </c>
      <c r="M381" s="259">
        <v>9.3244799999999994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1051.0999999999999</v>
      </c>
      <c r="D382" s="260">
        <v>1052.6833333333334</v>
      </c>
      <c r="E382" s="260">
        <v>1040.9166666666667</v>
      </c>
      <c r="F382" s="260">
        <v>1030.7333333333333</v>
      </c>
      <c r="G382" s="260">
        <v>1018.9666666666667</v>
      </c>
      <c r="H382" s="260">
        <v>1062.8666666666668</v>
      </c>
      <c r="I382" s="260">
        <v>1074.6333333333332</v>
      </c>
      <c r="J382" s="260">
        <v>1084.8166666666668</v>
      </c>
      <c r="K382" s="259">
        <v>1064.45</v>
      </c>
      <c r="L382" s="259">
        <v>1042.5</v>
      </c>
      <c r="M382" s="259">
        <v>1.3752200000000001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73.3</v>
      </c>
      <c r="D383" s="260">
        <v>71.566666666666663</v>
      </c>
      <c r="E383" s="260">
        <v>69.283333333333331</v>
      </c>
      <c r="F383" s="260">
        <v>65.266666666666666</v>
      </c>
      <c r="G383" s="260">
        <v>62.983333333333334</v>
      </c>
      <c r="H383" s="260">
        <v>75.583333333333329</v>
      </c>
      <c r="I383" s="260">
        <v>77.86666666666666</v>
      </c>
      <c r="J383" s="260">
        <v>81.883333333333326</v>
      </c>
      <c r="K383" s="259">
        <v>73.849999999999994</v>
      </c>
      <c r="L383" s="259">
        <v>67.55</v>
      </c>
      <c r="M383" s="259">
        <v>743.60905000000002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178.55</v>
      </c>
      <c r="D384" s="260">
        <v>178.05000000000004</v>
      </c>
      <c r="E384" s="260">
        <v>176.20000000000007</v>
      </c>
      <c r="F384" s="260">
        <v>173.85000000000002</v>
      </c>
      <c r="G384" s="260">
        <v>172.00000000000006</v>
      </c>
      <c r="H384" s="260">
        <v>180.40000000000009</v>
      </c>
      <c r="I384" s="260">
        <v>182.25000000000006</v>
      </c>
      <c r="J384" s="260">
        <v>184.60000000000011</v>
      </c>
      <c r="K384" s="259">
        <v>179.9</v>
      </c>
      <c r="L384" s="259">
        <v>175.7</v>
      </c>
      <c r="M384" s="259">
        <v>14.460789999999999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722.05</v>
      </c>
      <c r="D385" s="260">
        <v>711.69999999999993</v>
      </c>
      <c r="E385" s="260">
        <v>673.39999999999986</v>
      </c>
      <c r="F385" s="260">
        <v>624.74999999999989</v>
      </c>
      <c r="G385" s="260">
        <v>586.44999999999982</v>
      </c>
      <c r="H385" s="260">
        <v>760.34999999999991</v>
      </c>
      <c r="I385" s="260">
        <v>798.64999999999986</v>
      </c>
      <c r="J385" s="260">
        <v>847.3</v>
      </c>
      <c r="K385" s="259">
        <v>750</v>
      </c>
      <c r="L385" s="259">
        <v>663.05</v>
      </c>
      <c r="M385" s="259">
        <v>10.108689999999999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238.9</v>
      </c>
      <c r="D386" s="260">
        <v>239.7166666666667</v>
      </c>
      <c r="E386" s="260">
        <v>237.48333333333341</v>
      </c>
      <c r="F386" s="260">
        <v>236.06666666666672</v>
      </c>
      <c r="G386" s="260">
        <v>233.83333333333343</v>
      </c>
      <c r="H386" s="260">
        <v>241.13333333333338</v>
      </c>
      <c r="I386" s="260">
        <v>243.36666666666667</v>
      </c>
      <c r="J386" s="260">
        <v>244.78333333333336</v>
      </c>
      <c r="K386" s="259">
        <v>241.95</v>
      </c>
      <c r="L386" s="259">
        <v>238.3</v>
      </c>
      <c r="M386" s="259">
        <v>3.4493399999999999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119.5</v>
      </c>
      <c r="D387" s="260">
        <v>119.91666666666667</v>
      </c>
      <c r="E387" s="260">
        <v>118.13333333333334</v>
      </c>
      <c r="F387" s="260">
        <v>116.76666666666667</v>
      </c>
      <c r="G387" s="260">
        <v>114.98333333333333</v>
      </c>
      <c r="H387" s="260">
        <v>121.28333333333335</v>
      </c>
      <c r="I387" s="260">
        <v>123.06666666666668</v>
      </c>
      <c r="J387" s="260">
        <v>124.43333333333335</v>
      </c>
      <c r="K387" s="259">
        <v>121.7</v>
      </c>
      <c r="L387" s="259">
        <v>118.55</v>
      </c>
      <c r="M387" s="259">
        <v>85.383439999999993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1913.65</v>
      </c>
      <c r="D388" s="260">
        <v>1925.55</v>
      </c>
      <c r="E388" s="260">
        <v>1891.9499999999998</v>
      </c>
      <c r="F388" s="260">
        <v>1870.2499999999998</v>
      </c>
      <c r="G388" s="260">
        <v>1836.6499999999996</v>
      </c>
      <c r="H388" s="260">
        <v>1947.25</v>
      </c>
      <c r="I388" s="260">
        <v>1980.85</v>
      </c>
      <c r="J388" s="260">
        <v>2002.5500000000002</v>
      </c>
      <c r="K388" s="259">
        <v>1959.15</v>
      </c>
      <c r="L388" s="259">
        <v>1903.85</v>
      </c>
      <c r="M388" s="259">
        <v>9.4750000000000001E-2</v>
      </c>
      <c r="N388" s="1"/>
      <c r="O388" s="1"/>
    </row>
    <row r="389" spans="1:15" ht="12.75" customHeight="1">
      <c r="A389" s="30">
        <v>379</v>
      </c>
      <c r="B389" s="269" t="s">
        <v>832</v>
      </c>
      <c r="C389" s="259">
        <v>48.8</v>
      </c>
      <c r="D389" s="260">
        <v>48.966666666666669</v>
      </c>
      <c r="E389" s="260">
        <v>48.233333333333334</v>
      </c>
      <c r="F389" s="260">
        <v>47.666666666666664</v>
      </c>
      <c r="G389" s="260">
        <v>46.93333333333333</v>
      </c>
      <c r="H389" s="260">
        <v>49.533333333333339</v>
      </c>
      <c r="I389" s="260">
        <v>50.266666666666673</v>
      </c>
      <c r="J389" s="260">
        <v>50.833333333333343</v>
      </c>
      <c r="K389" s="259">
        <v>49.7</v>
      </c>
      <c r="L389" s="259">
        <v>48.4</v>
      </c>
      <c r="M389" s="259">
        <v>13.88205</v>
      </c>
      <c r="N389" s="1"/>
      <c r="O389" s="1"/>
    </row>
    <row r="390" spans="1:15" ht="12.75" customHeight="1">
      <c r="A390" s="30">
        <v>380</v>
      </c>
      <c r="B390" s="269" t="s">
        <v>875</v>
      </c>
      <c r="C390" s="259">
        <v>1322.8</v>
      </c>
      <c r="D390" s="260">
        <v>1324.1000000000001</v>
      </c>
      <c r="E390" s="260">
        <v>1310.2000000000003</v>
      </c>
      <c r="F390" s="260">
        <v>1297.6000000000001</v>
      </c>
      <c r="G390" s="260">
        <v>1283.7000000000003</v>
      </c>
      <c r="H390" s="260">
        <v>1336.7000000000003</v>
      </c>
      <c r="I390" s="260">
        <v>1350.6000000000004</v>
      </c>
      <c r="J390" s="260">
        <v>1363.2000000000003</v>
      </c>
      <c r="K390" s="259">
        <v>1338</v>
      </c>
      <c r="L390" s="259">
        <v>1311.5</v>
      </c>
      <c r="M390" s="259">
        <v>1.6992400000000001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178.3</v>
      </c>
      <c r="D391" s="260">
        <v>179.61666666666667</v>
      </c>
      <c r="E391" s="260">
        <v>175.68333333333334</v>
      </c>
      <c r="F391" s="260">
        <v>173.06666666666666</v>
      </c>
      <c r="G391" s="260">
        <v>169.13333333333333</v>
      </c>
      <c r="H391" s="260">
        <v>182.23333333333335</v>
      </c>
      <c r="I391" s="260">
        <v>186.16666666666669</v>
      </c>
      <c r="J391" s="260">
        <v>188.78333333333336</v>
      </c>
      <c r="K391" s="259">
        <v>183.55</v>
      </c>
      <c r="L391" s="259">
        <v>177</v>
      </c>
      <c r="M391" s="259">
        <v>135.62324000000001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918.75</v>
      </c>
      <c r="D392" s="260">
        <v>914.38333333333333</v>
      </c>
      <c r="E392" s="260">
        <v>905.81666666666661</v>
      </c>
      <c r="F392" s="260">
        <v>892.88333333333333</v>
      </c>
      <c r="G392" s="260">
        <v>884.31666666666661</v>
      </c>
      <c r="H392" s="260">
        <v>927.31666666666661</v>
      </c>
      <c r="I392" s="260">
        <v>935.88333333333344</v>
      </c>
      <c r="J392" s="260">
        <v>948.81666666666661</v>
      </c>
      <c r="K392" s="259">
        <v>922.95</v>
      </c>
      <c r="L392" s="259">
        <v>901.45</v>
      </c>
      <c r="M392" s="259">
        <v>1.59562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2617.6</v>
      </c>
      <c r="D393" s="260">
        <v>2608.2000000000003</v>
      </c>
      <c r="E393" s="260">
        <v>2591.5000000000005</v>
      </c>
      <c r="F393" s="260">
        <v>2565.4</v>
      </c>
      <c r="G393" s="260">
        <v>2548.7000000000003</v>
      </c>
      <c r="H393" s="260">
        <v>2634.3000000000006</v>
      </c>
      <c r="I393" s="260">
        <v>2651.0000000000005</v>
      </c>
      <c r="J393" s="260">
        <v>2677.1000000000008</v>
      </c>
      <c r="K393" s="259">
        <v>2624.9</v>
      </c>
      <c r="L393" s="259">
        <v>2582.1</v>
      </c>
      <c r="M393" s="259">
        <v>33.919879999999999</v>
      </c>
      <c r="N393" s="1"/>
      <c r="O393" s="1"/>
    </row>
    <row r="394" spans="1:15" ht="12.75" customHeight="1">
      <c r="A394" s="30">
        <v>384</v>
      </c>
      <c r="B394" s="269" t="s">
        <v>803</v>
      </c>
      <c r="C394" s="259">
        <v>117.1</v>
      </c>
      <c r="D394" s="260">
        <v>116.89999999999999</v>
      </c>
      <c r="E394" s="260">
        <v>115.19999999999999</v>
      </c>
      <c r="F394" s="260">
        <v>113.3</v>
      </c>
      <c r="G394" s="260">
        <v>111.6</v>
      </c>
      <c r="H394" s="260">
        <v>118.79999999999998</v>
      </c>
      <c r="I394" s="260">
        <v>120.5</v>
      </c>
      <c r="J394" s="260">
        <v>122.39999999999998</v>
      </c>
      <c r="K394" s="259">
        <v>118.6</v>
      </c>
      <c r="L394" s="259">
        <v>115</v>
      </c>
      <c r="M394" s="259">
        <v>4.6330400000000003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799.4</v>
      </c>
      <c r="D395" s="260">
        <v>798.1</v>
      </c>
      <c r="E395" s="260">
        <v>794.7</v>
      </c>
      <c r="F395" s="260">
        <v>790</v>
      </c>
      <c r="G395" s="260">
        <v>786.6</v>
      </c>
      <c r="H395" s="260">
        <v>802.80000000000007</v>
      </c>
      <c r="I395" s="260">
        <v>806.19999999999993</v>
      </c>
      <c r="J395" s="260">
        <v>810.90000000000009</v>
      </c>
      <c r="K395" s="259">
        <v>801.5</v>
      </c>
      <c r="L395" s="259">
        <v>793.4</v>
      </c>
      <c r="M395" s="259">
        <v>0.22572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1297.45</v>
      </c>
      <c r="D396" s="260">
        <v>1299.4666666666667</v>
      </c>
      <c r="E396" s="260">
        <v>1283.9833333333333</v>
      </c>
      <c r="F396" s="260">
        <v>1270.5166666666667</v>
      </c>
      <c r="G396" s="260">
        <v>1255.0333333333333</v>
      </c>
      <c r="H396" s="260">
        <v>1312.9333333333334</v>
      </c>
      <c r="I396" s="260">
        <v>1328.416666666667</v>
      </c>
      <c r="J396" s="260">
        <v>1341.8833333333334</v>
      </c>
      <c r="K396" s="259">
        <v>1314.95</v>
      </c>
      <c r="L396" s="259">
        <v>1286</v>
      </c>
      <c r="M396" s="259">
        <v>1.20323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806.85</v>
      </c>
      <c r="D397" s="260">
        <v>805.23333333333346</v>
      </c>
      <c r="E397" s="260">
        <v>801.01666666666688</v>
      </c>
      <c r="F397" s="260">
        <v>795.18333333333339</v>
      </c>
      <c r="G397" s="260">
        <v>790.96666666666681</v>
      </c>
      <c r="H397" s="260">
        <v>811.06666666666695</v>
      </c>
      <c r="I397" s="260">
        <v>815.28333333333342</v>
      </c>
      <c r="J397" s="260">
        <v>821.11666666666702</v>
      </c>
      <c r="K397" s="259">
        <v>809.45</v>
      </c>
      <c r="L397" s="259">
        <v>799.4</v>
      </c>
      <c r="M397" s="259">
        <v>11.717969999999999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1235.25</v>
      </c>
      <c r="D398" s="260">
        <v>1239.7666666666667</v>
      </c>
      <c r="E398" s="260">
        <v>1224.5833333333333</v>
      </c>
      <c r="F398" s="260">
        <v>1213.9166666666665</v>
      </c>
      <c r="G398" s="260">
        <v>1198.7333333333331</v>
      </c>
      <c r="H398" s="260">
        <v>1250.4333333333334</v>
      </c>
      <c r="I398" s="260">
        <v>1265.6166666666668</v>
      </c>
      <c r="J398" s="260">
        <v>1276.2833333333335</v>
      </c>
      <c r="K398" s="259">
        <v>1254.95</v>
      </c>
      <c r="L398" s="259">
        <v>1229.0999999999999</v>
      </c>
      <c r="M398" s="259">
        <v>14.29364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389.25</v>
      </c>
      <c r="D399" s="260">
        <v>389.41666666666669</v>
      </c>
      <c r="E399" s="260">
        <v>387.43333333333339</v>
      </c>
      <c r="F399" s="260">
        <v>385.61666666666673</v>
      </c>
      <c r="G399" s="260">
        <v>383.63333333333344</v>
      </c>
      <c r="H399" s="260">
        <v>391.23333333333335</v>
      </c>
      <c r="I399" s="260">
        <v>393.21666666666658</v>
      </c>
      <c r="J399" s="260">
        <v>395.0333333333333</v>
      </c>
      <c r="K399" s="259">
        <v>391.4</v>
      </c>
      <c r="L399" s="259">
        <v>387.6</v>
      </c>
      <c r="M399" s="259">
        <v>0.46850000000000003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38.85</v>
      </c>
      <c r="D400" s="260">
        <v>38.933333333333337</v>
      </c>
      <c r="E400" s="260">
        <v>38.166666666666671</v>
      </c>
      <c r="F400" s="260">
        <v>37.483333333333334</v>
      </c>
      <c r="G400" s="260">
        <v>36.716666666666669</v>
      </c>
      <c r="H400" s="260">
        <v>39.616666666666674</v>
      </c>
      <c r="I400" s="260">
        <v>40.38333333333334</v>
      </c>
      <c r="J400" s="260">
        <v>41.066666666666677</v>
      </c>
      <c r="K400" s="259">
        <v>39.700000000000003</v>
      </c>
      <c r="L400" s="259">
        <v>38.25</v>
      </c>
      <c r="M400" s="259">
        <v>127.85733999999999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4998.95</v>
      </c>
      <c r="D401" s="260">
        <v>4996.45</v>
      </c>
      <c r="E401" s="260">
        <v>4968.0499999999993</v>
      </c>
      <c r="F401" s="260">
        <v>4937.1499999999996</v>
      </c>
      <c r="G401" s="260">
        <v>4908.7499999999991</v>
      </c>
      <c r="H401" s="260">
        <v>5027.3499999999995</v>
      </c>
      <c r="I401" s="260">
        <v>5055.7499999999991</v>
      </c>
      <c r="J401" s="260">
        <v>5086.6499999999996</v>
      </c>
      <c r="K401" s="259">
        <v>5024.8500000000004</v>
      </c>
      <c r="L401" s="259">
        <v>4965.55</v>
      </c>
      <c r="M401" s="259">
        <v>0.30276999999999998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2278.6999999999998</v>
      </c>
      <c r="D402" s="260">
        <v>2270.7833333333333</v>
      </c>
      <c r="E402" s="260">
        <v>2250.2666666666664</v>
      </c>
      <c r="F402" s="260">
        <v>2221.833333333333</v>
      </c>
      <c r="G402" s="260">
        <v>2201.3166666666662</v>
      </c>
      <c r="H402" s="260">
        <v>2299.2166666666667</v>
      </c>
      <c r="I402" s="260">
        <v>2319.733333333334</v>
      </c>
      <c r="J402" s="260">
        <v>2348.166666666667</v>
      </c>
      <c r="K402" s="259">
        <v>2291.3000000000002</v>
      </c>
      <c r="L402" s="259">
        <v>2242.35</v>
      </c>
      <c r="M402" s="259">
        <v>3.2691499999999998</v>
      </c>
      <c r="N402" s="1"/>
      <c r="O402" s="1"/>
    </row>
    <row r="403" spans="1:15" ht="12.75" customHeight="1">
      <c r="A403" s="30">
        <v>393</v>
      </c>
      <c r="B403" s="269" t="s">
        <v>809</v>
      </c>
      <c r="C403" s="259">
        <v>73.400000000000006</v>
      </c>
      <c r="D403" s="260">
        <v>72.95</v>
      </c>
      <c r="E403" s="260">
        <v>72.100000000000009</v>
      </c>
      <c r="F403" s="260">
        <v>70.800000000000011</v>
      </c>
      <c r="G403" s="260">
        <v>69.950000000000017</v>
      </c>
      <c r="H403" s="260">
        <v>74.25</v>
      </c>
      <c r="I403" s="260">
        <v>75.099999999999994</v>
      </c>
      <c r="J403" s="260">
        <v>76.399999999999991</v>
      </c>
      <c r="K403" s="259">
        <v>73.8</v>
      </c>
      <c r="L403" s="259">
        <v>71.650000000000006</v>
      </c>
      <c r="M403" s="259">
        <v>65.790019999999998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5689.5</v>
      </c>
      <c r="D404" s="260">
        <v>5625.1500000000005</v>
      </c>
      <c r="E404" s="260">
        <v>5550.4000000000015</v>
      </c>
      <c r="F404" s="260">
        <v>5411.3000000000011</v>
      </c>
      <c r="G404" s="260">
        <v>5336.550000000002</v>
      </c>
      <c r="H404" s="260">
        <v>5764.2500000000009</v>
      </c>
      <c r="I404" s="260">
        <v>5838.9999999999991</v>
      </c>
      <c r="J404" s="260">
        <v>5978.1</v>
      </c>
      <c r="K404" s="259">
        <v>5699.9</v>
      </c>
      <c r="L404" s="259">
        <v>5486.05</v>
      </c>
      <c r="M404" s="259">
        <v>1.44218</v>
      </c>
      <c r="N404" s="1"/>
      <c r="O404" s="1"/>
    </row>
    <row r="405" spans="1:15" ht="12.75" customHeight="1">
      <c r="A405" s="30">
        <v>395</v>
      </c>
      <c r="B405" s="269" t="s">
        <v>833</v>
      </c>
      <c r="C405" s="259">
        <v>1328.95</v>
      </c>
      <c r="D405" s="260">
        <v>1333.3999999999999</v>
      </c>
      <c r="E405" s="260">
        <v>1311.8499999999997</v>
      </c>
      <c r="F405" s="260">
        <v>1294.7499999999998</v>
      </c>
      <c r="G405" s="260">
        <v>1273.1999999999996</v>
      </c>
      <c r="H405" s="260">
        <v>1350.4999999999998</v>
      </c>
      <c r="I405" s="260">
        <v>1372.05</v>
      </c>
      <c r="J405" s="260">
        <v>1389.1499999999999</v>
      </c>
      <c r="K405" s="259">
        <v>1354.95</v>
      </c>
      <c r="L405" s="259">
        <v>1316.3</v>
      </c>
      <c r="M405" s="259">
        <v>2.96157</v>
      </c>
      <c r="N405" s="1"/>
      <c r="O405" s="1"/>
    </row>
    <row r="406" spans="1:15" ht="12.75" customHeight="1">
      <c r="A406" s="30">
        <v>396</v>
      </c>
      <c r="B406" s="269" t="s">
        <v>834</v>
      </c>
      <c r="C406" s="259">
        <v>376.05</v>
      </c>
      <c r="D406" s="260">
        <v>376</v>
      </c>
      <c r="E406" s="260">
        <v>372.05</v>
      </c>
      <c r="F406" s="260">
        <v>368.05</v>
      </c>
      <c r="G406" s="260">
        <v>364.1</v>
      </c>
      <c r="H406" s="260">
        <v>380</v>
      </c>
      <c r="I406" s="260">
        <v>383.95000000000005</v>
      </c>
      <c r="J406" s="260">
        <v>387.95</v>
      </c>
      <c r="K406" s="259">
        <v>379.95</v>
      </c>
      <c r="L406" s="259">
        <v>372</v>
      </c>
      <c r="M406" s="259">
        <v>1.28186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2942.1</v>
      </c>
      <c r="D407" s="260">
        <v>2961.7000000000003</v>
      </c>
      <c r="E407" s="260">
        <v>2905.6500000000005</v>
      </c>
      <c r="F407" s="260">
        <v>2869.2000000000003</v>
      </c>
      <c r="G407" s="260">
        <v>2813.1500000000005</v>
      </c>
      <c r="H407" s="260">
        <v>2998.1500000000005</v>
      </c>
      <c r="I407" s="260">
        <v>3054.2000000000007</v>
      </c>
      <c r="J407" s="260">
        <v>3090.6500000000005</v>
      </c>
      <c r="K407" s="259">
        <v>3017.75</v>
      </c>
      <c r="L407" s="259">
        <v>2925.25</v>
      </c>
      <c r="M407" s="259">
        <v>0.35393999999999998</v>
      </c>
      <c r="N407" s="1"/>
      <c r="O407" s="1"/>
    </row>
    <row r="408" spans="1:15" ht="12.75" customHeight="1">
      <c r="A408" s="30">
        <v>398</v>
      </c>
      <c r="B408" s="269" t="s">
        <v>876</v>
      </c>
      <c r="C408" s="259">
        <v>409.95</v>
      </c>
      <c r="D408" s="260">
        <v>414.06666666666666</v>
      </c>
      <c r="E408" s="260">
        <v>400.18333333333334</v>
      </c>
      <c r="F408" s="260">
        <v>390.41666666666669</v>
      </c>
      <c r="G408" s="260">
        <v>376.53333333333336</v>
      </c>
      <c r="H408" s="260">
        <v>423.83333333333331</v>
      </c>
      <c r="I408" s="260">
        <v>437.71666666666664</v>
      </c>
      <c r="J408" s="260">
        <v>447.48333333333329</v>
      </c>
      <c r="K408" s="259">
        <v>427.95</v>
      </c>
      <c r="L408" s="259">
        <v>404.3</v>
      </c>
      <c r="M408" s="259">
        <v>3.9620700000000002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2672.65</v>
      </c>
      <c r="D409" s="260">
        <v>2680.0666666666671</v>
      </c>
      <c r="E409" s="260">
        <v>2657.5833333333339</v>
      </c>
      <c r="F409" s="260">
        <v>2642.5166666666669</v>
      </c>
      <c r="G409" s="260">
        <v>2620.0333333333338</v>
      </c>
      <c r="H409" s="260">
        <v>2695.1333333333341</v>
      </c>
      <c r="I409" s="260">
        <v>2717.6166666666668</v>
      </c>
      <c r="J409" s="260">
        <v>2732.6833333333343</v>
      </c>
      <c r="K409" s="259">
        <v>2702.55</v>
      </c>
      <c r="L409" s="259">
        <v>2665</v>
      </c>
      <c r="M409" s="259">
        <v>3.4619999999999998E-2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281.39999999999998</v>
      </c>
      <c r="D410" s="260">
        <v>280.3</v>
      </c>
      <c r="E410" s="260">
        <v>274.10000000000002</v>
      </c>
      <c r="F410" s="260">
        <v>266.8</v>
      </c>
      <c r="G410" s="260">
        <v>260.60000000000002</v>
      </c>
      <c r="H410" s="260">
        <v>287.60000000000002</v>
      </c>
      <c r="I410" s="260">
        <v>293.79999999999995</v>
      </c>
      <c r="J410" s="260">
        <v>301.10000000000002</v>
      </c>
      <c r="K410" s="259">
        <v>286.5</v>
      </c>
      <c r="L410" s="259">
        <v>273</v>
      </c>
      <c r="M410" s="259">
        <v>1.76119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137.1</v>
      </c>
      <c r="D411" s="260">
        <v>137.36666666666665</v>
      </c>
      <c r="E411" s="260">
        <v>136.0333333333333</v>
      </c>
      <c r="F411" s="260">
        <v>134.96666666666667</v>
      </c>
      <c r="G411" s="260">
        <v>133.63333333333333</v>
      </c>
      <c r="H411" s="260">
        <v>138.43333333333328</v>
      </c>
      <c r="I411" s="260">
        <v>139.76666666666659</v>
      </c>
      <c r="J411" s="260">
        <v>140.83333333333326</v>
      </c>
      <c r="K411" s="259">
        <v>138.69999999999999</v>
      </c>
      <c r="L411" s="259">
        <v>136.30000000000001</v>
      </c>
      <c r="M411" s="259">
        <v>14.42815</v>
      </c>
      <c r="N411" s="1"/>
      <c r="O411" s="1"/>
    </row>
    <row r="412" spans="1:15" ht="12.75" customHeight="1">
      <c r="A412" s="30">
        <v>402</v>
      </c>
      <c r="B412" s="269" t="s">
        <v>877</v>
      </c>
      <c r="C412" s="259">
        <v>679.95</v>
      </c>
      <c r="D412" s="260">
        <v>676.06666666666672</v>
      </c>
      <c r="E412" s="260">
        <v>667.13333333333344</v>
      </c>
      <c r="F412" s="260">
        <v>654.31666666666672</v>
      </c>
      <c r="G412" s="260">
        <v>645.38333333333344</v>
      </c>
      <c r="H412" s="260">
        <v>688.88333333333344</v>
      </c>
      <c r="I412" s="260">
        <v>697.81666666666661</v>
      </c>
      <c r="J412" s="260">
        <v>710.63333333333344</v>
      </c>
      <c r="K412" s="259">
        <v>685</v>
      </c>
      <c r="L412" s="259">
        <v>663.25</v>
      </c>
      <c r="M412" s="259">
        <v>0.45155000000000001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23204.35</v>
      </c>
      <c r="D413" s="260">
        <v>23136.116666666669</v>
      </c>
      <c r="E413" s="260">
        <v>22968.233333333337</v>
      </c>
      <c r="F413" s="260">
        <v>22732.116666666669</v>
      </c>
      <c r="G413" s="260">
        <v>22564.233333333337</v>
      </c>
      <c r="H413" s="260">
        <v>23372.233333333337</v>
      </c>
      <c r="I413" s="260">
        <v>23540.116666666669</v>
      </c>
      <c r="J413" s="260">
        <v>23776.233333333337</v>
      </c>
      <c r="K413" s="259">
        <v>23304</v>
      </c>
      <c r="L413" s="259">
        <v>22900</v>
      </c>
      <c r="M413" s="259">
        <v>0.44114999999999999</v>
      </c>
      <c r="N413" s="1"/>
      <c r="O413" s="1"/>
    </row>
    <row r="414" spans="1:15" ht="12.75" customHeight="1">
      <c r="A414" s="30">
        <v>404</v>
      </c>
      <c r="B414" s="269" t="s">
        <v>835</v>
      </c>
      <c r="C414" s="259">
        <v>58.15</v>
      </c>
      <c r="D414" s="260">
        <v>57.466666666666661</v>
      </c>
      <c r="E414" s="260">
        <v>56.23333333333332</v>
      </c>
      <c r="F414" s="260">
        <v>54.316666666666656</v>
      </c>
      <c r="G414" s="260">
        <v>53.083333333333314</v>
      </c>
      <c r="H414" s="260">
        <v>59.383333333333326</v>
      </c>
      <c r="I414" s="260">
        <v>60.61666666666666</v>
      </c>
      <c r="J414" s="260">
        <v>62.533333333333331</v>
      </c>
      <c r="K414" s="259">
        <v>58.7</v>
      </c>
      <c r="L414" s="259">
        <v>55.55</v>
      </c>
      <c r="M414" s="259">
        <v>122.43017999999999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1280.1500000000001</v>
      </c>
      <c r="D415" s="260">
        <v>1292.45</v>
      </c>
      <c r="E415" s="260">
        <v>1262.9000000000001</v>
      </c>
      <c r="F415" s="260">
        <v>1245.6500000000001</v>
      </c>
      <c r="G415" s="260">
        <v>1216.1000000000001</v>
      </c>
      <c r="H415" s="260">
        <v>1309.7</v>
      </c>
      <c r="I415" s="260">
        <v>1339.2499999999998</v>
      </c>
      <c r="J415" s="260">
        <v>1356.5</v>
      </c>
      <c r="K415" s="259">
        <v>1322</v>
      </c>
      <c r="L415" s="259">
        <v>1275.2</v>
      </c>
      <c r="M415" s="259">
        <v>8.6510499999999997</v>
      </c>
      <c r="N415" s="1"/>
      <c r="O415" s="1"/>
    </row>
    <row r="416" spans="1:15" ht="12.75" customHeight="1">
      <c r="A416" s="30">
        <v>406</v>
      </c>
      <c r="B416" s="269" t="s">
        <v>836</v>
      </c>
      <c r="C416" s="259">
        <v>293.64999999999998</v>
      </c>
      <c r="D416" s="260">
        <v>294.71666666666664</v>
      </c>
      <c r="E416" s="260">
        <v>289.93333333333328</v>
      </c>
      <c r="F416" s="260">
        <v>286.21666666666664</v>
      </c>
      <c r="G416" s="260">
        <v>281.43333333333328</v>
      </c>
      <c r="H416" s="260">
        <v>298.43333333333328</v>
      </c>
      <c r="I416" s="260">
        <v>303.2166666666667</v>
      </c>
      <c r="J416" s="260">
        <v>306.93333333333328</v>
      </c>
      <c r="K416" s="259">
        <v>299.5</v>
      </c>
      <c r="L416" s="259">
        <v>291</v>
      </c>
      <c r="M416" s="259">
        <v>1.96163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2778.55</v>
      </c>
      <c r="D417" s="260">
        <v>2790.7999999999997</v>
      </c>
      <c r="E417" s="260">
        <v>2737.7499999999995</v>
      </c>
      <c r="F417" s="260">
        <v>2696.95</v>
      </c>
      <c r="G417" s="260">
        <v>2643.8999999999996</v>
      </c>
      <c r="H417" s="260">
        <v>2831.5999999999995</v>
      </c>
      <c r="I417" s="260">
        <v>2884.6499999999996</v>
      </c>
      <c r="J417" s="260">
        <v>2925.4499999999994</v>
      </c>
      <c r="K417" s="259">
        <v>2843.85</v>
      </c>
      <c r="L417" s="259">
        <v>2750</v>
      </c>
      <c r="M417" s="259">
        <v>4.9278399999999998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620.4</v>
      </c>
      <c r="D418" s="260">
        <v>621.36666666666667</v>
      </c>
      <c r="E418" s="260">
        <v>617.23333333333335</v>
      </c>
      <c r="F418" s="260">
        <v>614.06666666666672</v>
      </c>
      <c r="G418" s="260">
        <v>609.93333333333339</v>
      </c>
      <c r="H418" s="260">
        <v>624.5333333333333</v>
      </c>
      <c r="I418" s="260">
        <v>628.66666666666674</v>
      </c>
      <c r="J418" s="260">
        <v>631.83333333333326</v>
      </c>
      <c r="K418" s="259">
        <v>625.5</v>
      </c>
      <c r="L418" s="259">
        <v>618.20000000000005</v>
      </c>
      <c r="M418" s="259">
        <v>0.58126999999999995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3759.7</v>
      </c>
      <c r="D419" s="260">
        <v>3809.9</v>
      </c>
      <c r="E419" s="260">
        <v>3700.8</v>
      </c>
      <c r="F419" s="260">
        <v>3641.9</v>
      </c>
      <c r="G419" s="260">
        <v>3532.8</v>
      </c>
      <c r="H419" s="260">
        <v>3868.8</v>
      </c>
      <c r="I419" s="260">
        <v>3977.8999999999996</v>
      </c>
      <c r="J419" s="260">
        <v>4036.8</v>
      </c>
      <c r="K419" s="259">
        <v>3919</v>
      </c>
      <c r="L419" s="259">
        <v>3751</v>
      </c>
      <c r="M419" s="259">
        <v>0.81684000000000001</v>
      </c>
      <c r="N419" s="1"/>
      <c r="O419" s="1"/>
    </row>
    <row r="420" spans="1:15" ht="12.75" customHeight="1">
      <c r="A420" s="30">
        <v>410</v>
      </c>
      <c r="B420" s="269" t="s">
        <v>804</v>
      </c>
      <c r="C420" s="259">
        <v>442.55</v>
      </c>
      <c r="D420" s="260">
        <v>442.48333333333329</v>
      </c>
      <c r="E420" s="260">
        <v>438.46666666666658</v>
      </c>
      <c r="F420" s="260">
        <v>434.38333333333327</v>
      </c>
      <c r="G420" s="260">
        <v>430.36666666666656</v>
      </c>
      <c r="H420" s="260">
        <v>446.56666666666661</v>
      </c>
      <c r="I420" s="260">
        <v>450.58333333333337</v>
      </c>
      <c r="J420" s="260">
        <v>454.66666666666663</v>
      </c>
      <c r="K420" s="259">
        <v>446.5</v>
      </c>
      <c r="L420" s="259">
        <v>438.4</v>
      </c>
      <c r="M420" s="259">
        <v>7.3008199999999999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552.95000000000005</v>
      </c>
      <c r="D421" s="260">
        <v>547.33333333333337</v>
      </c>
      <c r="E421" s="260">
        <v>535.66666666666674</v>
      </c>
      <c r="F421" s="260">
        <v>518.38333333333333</v>
      </c>
      <c r="G421" s="260">
        <v>506.7166666666667</v>
      </c>
      <c r="H421" s="260">
        <v>564.61666666666679</v>
      </c>
      <c r="I421" s="260">
        <v>576.28333333333353</v>
      </c>
      <c r="J421" s="260">
        <v>593.56666666666683</v>
      </c>
      <c r="K421" s="259">
        <v>559</v>
      </c>
      <c r="L421" s="259">
        <v>530.04999999999995</v>
      </c>
      <c r="M421" s="259">
        <v>2.3525700000000001</v>
      </c>
      <c r="N421" s="1"/>
      <c r="O421" s="1"/>
    </row>
    <row r="422" spans="1:15" ht="12.75" customHeight="1">
      <c r="A422" s="30">
        <v>412</v>
      </c>
      <c r="B422" s="269" t="s">
        <v>837</v>
      </c>
      <c r="C422" s="259">
        <v>645.20000000000005</v>
      </c>
      <c r="D422" s="260">
        <v>639.66666666666663</v>
      </c>
      <c r="E422" s="260">
        <v>630.68333333333328</v>
      </c>
      <c r="F422" s="260">
        <v>616.16666666666663</v>
      </c>
      <c r="G422" s="260">
        <v>607.18333333333328</v>
      </c>
      <c r="H422" s="260">
        <v>654.18333333333328</v>
      </c>
      <c r="I422" s="260">
        <v>663.16666666666663</v>
      </c>
      <c r="J422" s="260">
        <v>677.68333333333328</v>
      </c>
      <c r="K422" s="259">
        <v>648.65</v>
      </c>
      <c r="L422" s="259">
        <v>625.15</v>
      </c>
      <c r="M422" s="259">
        <v>2.1100500000000002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607.4</v>
      </c>
      <c r="D423" s="260">
        <v>609.11666666666667</v>
      </c>
      <c r="E423" s="260">
        <v>604.5333333333333</v>
      </c>
      <c r="F423" s="260">
        <v>601.66666666666663</v>
      </c>
      <c r="G423" s="260">
        <v>597.08333333333326</v>
      </c>
      <c r="H423" s="260">
        <v>611.98333333333335</v>
      </c>
      <c r="I423" s="260">
        <v>616.56666666666661</v>
      </c>
      <c r="J423" s="260">
        <v>619.43333333333339</v>
      </c>
      <c r="K423" s="259">
        <v>613.70000000000005</v>
      </c>
      <c r="L423" s="259">
        <v>606.25</v>
      </c>
      <c r="M423" s="259">
        <v>99.945130000000006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83.35</v>
      </c>
      <c r="D424" s="260">
        <v>83.05</v>
      </c>
      <c r="E424" s="260">
        <v>82.35</v>
      </c>
      <c r="F424" s="260">
        <v>81.349999999999994</v>
      </c>
      <c r="G424" s="260">
        <v>80.649999999999991</v>
      </c>
      <c r="H424" s="260">
        <v>84.05</v>
      </c>
      <c r="I424" s="260">
        <v>84.750000000000014</v>
      </c>
      <c r="J424" s="260">
        <v>85.75</v>
      </c>
      <c r="K424" s="259">
        <v>83.75</v>
      </c>
      <c r="L424" s="259">
        <v>82.05</v>
      </c>
      <c r="M424" s="259">
        <v>107.34377000000001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280.7</v>
      </c>
      <c r="D425" s="260">
        <v>280.76666666666665</v>
      </c>
      <c r="E425" s="260">
        <v>276.93333333333328</v>
      </c>
      <c r="F425" s="260">
        <v>273.16666666666663</v>
      </c>
      <c r="G425" s="260">
        <v>269.33333333333326</v>
      </c>
      <c r="H425" s="260">
        <v>284.5333333333333</v>
      </c>
      <c r="I425" s="260">
        <v>288.36666666666667</v>
      </c>
      <c r="J425" s="260">
        <v>292.13333333333333</v>
      </c>
      <c r="K425" s="259">
        <v>284.60000000000002</v>
      </c>
      <c r="L425" s="259">
        <v>277</v>
      </c>
      <c r="M425" s="259">
        <v>1.6490199999999999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175.4</v>
      </c>
      <c r="D426" s="260">
        <v>176.43333333333331</v>
      </c>
      <c r="E426" s="260">
        <v>173.46666666666661</v>
      </c>
      <c r="F426" s="260">
        <v>171.5333333333333</v>
      </c>
      <c r="G426" s="260">
        <v>168.56666666666661</v>
      </c>
      <c r="H426" s="260">
        <v>178.36666666666662</v>
      </c>
      <c r="I426" s="260">
        <v>181.33333333333331</v>
      </c>
      <c r="J426" s="260">
        <v>183.26666666666662</v>
      </c>
      <c r="K426" s="259">
        <v>179.4</v>
      </c>
      <c r="L426" s="259">
        <v>174.5</v>
      </c>
      <c r="M426" s="259">
        <v>7.8485300000000002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388.45</v>
      </c>
      <c r="D427" s="260">
        <v>389.11666666666662</v>
      </c>
      <c r="E427" s="260">
        <v>385.33333333333326</v>
      </c>
      <c r="F427" s="260">
        <v>382.21666666666664</v>
      </c>
      <c r="G427" s="260">
        <v>378.43333333333328</v>
      </c>
      <c r="H427" s="260">
        <v>392.23333333333323</v>
      </c>
      <c r="I427" s="260">
        <v>396.01666666666665</v>
      </c>
      <c r="J427" s="260">
        <v>399.13333333333321</v>
      </c>
      <c r="K427" s="259">
        <v>392.9</v>
      </c>
      <c r="L427" s="259">
        <v>386</v>
      </c>
      <c r="M427" s="259">
        <v>0.65092000000000005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470.5</v>
      </c>
      <c r="D428" s="260">
        <v>470.7833333333333</v>
      </c>
      <c r="E428" s="260">
        <v>465.71666666666658</v>
      </c>
      <c r="F428" s="260">
        <v>460.93333333333328</v>
      </c>
      <c r="G428" s="260">
        <v>455.86666666666656</v>
      </c>
      <c r="H428" s="260">
        <v>475.56666666666661</v>
      </c>
      <c r="I428" s="260">
        <v>480.63333333333333</v>
      </c>
      <c r="J428" s="260">
        <v>485.41666666666663</v>
      </c>
      <c r="K428" s="259">
        <v>475.85</v>
      </c>
      <c r="L428" s="259">
        <v>466</v>
      </c>
      <c r="M428" s="259">
        <v>14.346550000000001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247.75</v>
      </c>
      <c r="D429" s="260">
        <v>249.35</v>
      </c>
      <c r="E429" s="260">
        <v>243.7</v>
      </c>
      <c r="F429" s="260">
        <v>239.65</v>
      </c>
      <c r="G429" s="260">
        <v>234</v>
      </c>
      <c r="H429" s="260">
        <v>253.39999999999998</v>
      </c>
      <c r="I429" s="260">
        <v>259.05</v>
      </c>
      <c r="J429" s="260">
        <v>263.09999999999997</v>
      </c>
      <c r="K429" s="259">
        <v>255</v>
      </c>
      <c r="L429" s="259">
        <v>245.3</v>
      </c>
      <c r="M429" s="259">
        <v>4.1263399999999999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1033.8499999999999</v>
      </c>
      <c r="D430" s="260">
        <v>1032.9166666666667</v>
      </c>
      <c r="E430" s="260">
        <v>1027.8833333333334</v>
      </c>
      <c r="F430" s="260">
        <v>1021.9166666666667</v>
      </c>
      <c r="G430" s="260">
        <v>1016.8833333333334</v>
      </c>
      <c r="H430" s="260">
        <v>1038.8833333333334</v>
      </c>
      <c r="I430" s="260">
        <v>1043.9166666666667</v>
      </c>
      <c r="J430" s="260">
        <v>1049.8833333333334</v>
      </c>
      <c r="K430" s="259">
        <v>1037.95</v>
      </c>
      <c r="L430" s="259">
        <v>1026.95</v>
      </c>
      <c r="M430" s="259">
        <v>19.485959999999999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486.05</v>
      </c>
      <c r="D431" s="260">
        <v>485.15000000000003</v>
      </c>
      <c r="E431" s="260">
        <v>482.70000000000005</v>
      </c>
      <c r="F431" s="260">
        <v>479.35</v>
      </c>
      <c r="G431" s="260">
        <v>476.90000000000003</v>
      </c>
      <c r="H431" s="260">
        <v>488.50000000000006</v>
      </c>
      <c r="I431" s="260">
        <v>490.95</v>
      </c>
      <c r="J431" s="260">
        <v>494.30000000000007</v>
      </c>
      <c r="K431" s="259">
        <v>487.6</v>
      </c>
      <c r="L431" s="259">
        <v>481.8</v>
      </c>
      <c r="M431" s="259">
        <v>6.6658400000000002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2254.3000000000002</v>
      </c>
      <c r="D432" s="260">
        <v>2246.8166666666666</v>
      </c>
      <c r="E432" s="260">
        <v>2218.7833333333333</v>
      </c>
      <c r="F432" s="260">
        <v>2183.2666666666669</v>
      </c>
      <c r="G432" s="260">
        <v>2155.2333333333336</v>
      </c>
      <c r="H432" s="260">
        <v>2282.333333333333</v>
      </c>
      <c r="I432" s="260">
        <v>2310.3666666666659</v>
      </c>
      <c r="J432" s="260">
        <v>2345.8833333333328</v>
      </c>
      <c r="K432" s="259">
        <v>2274.85</v>
      </c>
      <c r="L432" s="259">
        <v>2211.3000000000002</v>
      </c>
      <c r="M432" s="259">
        <v>0.48200999999999999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903.4</v>
      </c>
      <c r="D433" s="260">
        <v>905.35</v>
      </c>
      <c r="E433" s="260">
        <v>896.1</v>
      </c>
      <c r="F433" s="260">
        <v>888.8</v>
      </c>
      <c r="G433" s="260">
        <v>879.55</v>
      </c>
      <c r="H433" s="260">
        <v>912.65000000000009</v>
      </c>
      <c r="I433" s="260">
        <v>921.90000000000009</v>
      </c>
      <c r="J433" s="260">
        <v>929.20000000000016</v>
      </c>
      <c r="K433" s="259">
        <v>914.6</v>
      </c>
      <c r="L433" s="259">
        <v>898.05</v>
      </c>
      <c r="M433" s="259">
        <v>0.3866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393.65</v>
      </c>
      <c r="D434" s="260">
        <v>393.5</v>
      </c>
      <c r="E434" s="260">
        <v>390.3</v>
      </c>
      <c r="F434" s="260">
        <v>386.95</v>
      </c>
      <c r="G434" s="260">
        <v>383.75</v>
      </c>
      <c r="H434" s="260">
        <v>396.85</v>
      </c>
      <c r="I434" s="260">
        <v>400.05000000000007</v>
      </c>
      <c r="J434" s="260">
        <v>403.40000000000003</v>
      </c>
      <c r="K434" s="259">
        <v>396.7</v>
      </c>
      <c r="L434" s="259">
        <v>390.15</v>
      </c>
      <c r="M434" s="259">
        <v>3.3778600000000001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335.5</v>
      </c>
      <c r="D435" s="260">
        <v>335.78333333333336</v>
      </c>
      <c r="E435" s="260">
        <v>331.7166666666667</v>
      </c>
      <c r="F435" s="260">
        <v>327.93333333333334</v>
      </c>
      <c r="G435" s="260">
        <v>323.86666666666667</v>
      </c>
      <c r="H435" s="260">
        <v>339.56666666666672</v>
      </c>
      <c r="I435" s="260">
        <v>343.63333333333344</v>
      </c>
      <c r="J435" s="260">
        <v>347.41666666666674</v>
      </c>
      <c r="K435" s="259">
        <v>339.85</v>
      </c>
      <c r="L435" s="259">
        <v>332</v>
      </c>
      <c r="M435" s="259">
        <v>2.8869699999999998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2343.25</v>
      </c>
      <c r="D436" s="260">
        <v>2323.1</v>
      </c>
      <c r="E436" s="260">
        <v>2298.2999999999997</v>
      </c>
      <c r="F436" s="260">
        <v>2253.35</v>
      </c>
      <c r="G436" s="260">
        <v>2228.5499999999997</v>
      </c>
      <c r="H436" s="260">
        <v>2368.0499999999997</v>
      </c>
      <c r="I436" s="260">
        <v>2392.85</v>
      </c>
      <c r="J436" s="260">
        <v>2437.7999999999997</v>
      </c>
      <c r="K436" s="259">
        <v>2347.9</v>
      </c>
      <c r="L436" s="259">
        <v>2278.15</v>
      </c>
      <c r="M436" s="259">
        <v>0.28138000000000002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464.25</v>
      </c>
      <c r="D437" s="260">
        <v>462.91666666666669</v>
      </c>
      <c r="E437" s="260">
        <v>457.83333333333337</v>
      </c>
      <c r="F437" s="260">
        <v>451.41666666666669</v>
      </c>
      <c r="G437" s="260">
        <v>446.33333333333337</v>
      </c>
      <c r="H437" s="260">
        <v>469.33333333333337</v>
      </c>
      <c r="I437" s="260">
        <v>474.41666666666674</v>
      </c>
      <c r="J437" s="260">
        <v>480.83333333333337</v>
      </c>
      <c r="K437" s="259">
        <v>468</v>
      </c>
      <c r="L437" s="259">
        <v>456.5</v>
      </c>
      <c r="M437" s="259">
        <v>3.2890899999999998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8.4499999999999993</v>
      </c>
      <c r="D438" s="260">
        <v>8.2999999999999989</v>
      </c>
      <c r="E438" s="260">
        <v>7.9999999999999982</v>
      </c>
      <c r="F438" s="260">
        <v>7.5499999999999989</v>
      </c>
      <c r="G438" s="260">
        <v>7.2499999999999982</v>
      </c>
      <c r="H438" s="260">
        <v>8.7499999999999982</v>
      </c>
      <c r="I438" s="260">
        <v>9.0499999999999989</v>
      </c>
      <c r="J438" s="260">
        <v>9.4999999999999982</v>
      </c>
      <c r="K438" s="259">
        <v>8.6</v>
      </c>
      <c r="L438" s="259">
        <v>7.85</v>
      </c>
      <c r="M438" s="259">
        <v>2289.74026</v>
      </c>
      <c r="N438" s="1"/>
      <c r="O438" s="1"/>
    </row>
    <row r="439" spans="1:15" ht="12.75" customHeight="1">
      <c r="A439" s="30">
        <v>429</v>
      </c>
      <c r="B439" s="269" t="s">
        <v>878</v>
      </c>
      <c r="C439" s="259">
        <v>231</v>
      </c>
      <c r="D439" s="260">
        <v>231.45000000000002</v>
      </c>
      <c r="E439" s="260">
        <v>228.65000000000003</v>
      </c>
      <c r="F439" s="260">
        <v>226.3</v>
      </c>
      <c r="G439" s="260">
        <v>223.50000000000003</v>
      </c>
      <c r="H439" s="260">
        <v>233.80000000000004</v>
      </c>
      <c r="I439" s="260">
        <v>236.60000000000005</v>
      </c>
      <c r="J439" s="260">
        <v>238.95000000000005</v>
      </c>
      <c r="K439" s="259">
        <v>234.25</v>
      </c>
      <c r="L439" s="259">
        <v>229.1</v>
      </c>
      <c r="M439" s="259">
        <v>1.9125300000000001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880.6</v>
      </c>
      <c r="D440" s="260">
        <v>874.81666666666661</v>
      </c>
      <c r="E440" s="260">
        <v>857.98333333333323</v>
      </c>
      <c r="F440" s="260">
        <v>835.36666666666667</v>
      </c>
      <c r="G440" s="260">
        <v>818.5333333333333</v>
      </c>
      <c r="H440" s="260">
        <v>897.43333333333317</v>
      </c>
      <c r="I440" s="260">
        <v>914.26666666666665</v>
      </c>
      <c r="J440" s="260">
        <v>936.8833333333331</v>
      </c>
      <c r="K440" s="259">
        <v>891.65</v>
      </c>
      <c r="L440" s="259">
        <v>852.2</v>
      </c>
      <c r="M440" s="259">
        <v>0.48470999999999997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608.75</v>
      </c>
      <c r="D441" s="260">
        <v>610.16666666666663</v>
      </c>
      <c r="E441" s="260">
        <v>606.0333333333333</v>
      </c>
      <c r="F441" s="260">
        <v>603.31666666666672</v>
      </c>
      <c r="G441" s="260">
        <v>599.18333333333339</v>
      </c>
      <c r="H441" s="260">
        <v>612.88333333333321</v>
      </c>
      <c r="I441" s="260">
        <v>617.01666666666665</v>
      </c>
      <c r="J441" s="260">
        <v>619.73333333333312</v>
      </c>
      <c r="K441" s="259">
        <v>614.29999999999995</v>
      </c>
      <c r="L441" s="259">
        <v>607.45000000000005</v>
      </c>
      <c r="M441" s="259">
        <v>1.89378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1877.2</v>
      </c>
      <c r="D442" s="260">
        <v>1876.7</v>
      </c>
      <c r="E442" s="260">
        <v>1858.5</v>
      </c>
      <c r="F442" s="260">
        <v>1839.8</v>
      </c>
      <c r="G442" s="260">
        <v>1821.6</v>
      </c>
      <c r="H442" s="260">
        <v>1895.4</v>
      </c>
      <c r="I442" s="260">
        <v>1913.6000000000004</v>
      </c>
      <c r="J442" s="260">
        <v>1932.3000000000002</v>
      </c>
      <c r="K442" s="259">
        <v>1894.9</v>
      </c>
      <c r="L442" s="259">
        <v>1858</v>
      </c>
      <c r="M442" s="259">
        <v>0.11174000000000001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571.5</v>
      </c>
      <c r="D443" s="260">
        <v>573.4</v>
      </c>
      <c r="E443" s="260">
        <v>565.4</v>
      </c>
      <c r="F443" s="260">
        <v>559.29999999999995</v>
      </c>
      <c r="G443" s="260">
        <v>551.29999999999995</v>
      </c>
      <c r="H443" s="260">
        <v>579.5</v>
      </c>
      <c r="I443" s="260">
        <v>587.5</v>
      </c>
      <c r="J443" s="260">
        <v>593.6</v>
      </c>
      <c r="K443" s="259">
        <v>581.4</v>
      </c>
      <c r="L443" s="259">
        <v>567.29999999999995</v>
      </c>
      <c r="M443" s="259">
        <v>0.40861999999999998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888.85</v>
      </c>
      <c r="D444" s="260">
        <v>886.38333333333321</v>
      </c>
      <c r="E444" s="260">
        <v>877.51666666666642</v>
      </c>
      <c r="F444" s="260">
        <v>866.18333333333317</v>
      </c>
      <c r="G444" s="260">
        <v>857.31666666666638</v>
      </c>
      <c r="H444" s="260">
        <v>897.71666666666647</v>
      </c>
      <c r="I444" s="260">
        <v>906.58333333333326</v>
      </c>
      <c r="J444" s="260">
        <v>917.91666666666652</v>
      </c>
      <c r="K444" s="259">
        <v>895.25</v>
      </c>
      <c r="L444" s="259">
        <v>875.05</v>
      </c>
      <c r="M444" s="259">
        <v>0.43531999999999998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36.799999999999997</v>
      </c>
      <c r="D445" s="260">
        <v>36.533333333333331</v>
      </c>
      <c r="E445" s="260">
        <v>35.666666666666664</v>
      </c>
      <c r="F445" s="260">
        <v>34.533333333333331</v>
      </c>
      <c r="G445" s="260">
        <v>33.666666666666664</v>
      </c>
      <c r="H445" s="260">
        <v>37.666666666666664</v>
      </c>
      <c r="I445" s="260">
        <v>38.533333333333339</v>
      </c>
      <c r="J445" s="260">
        <v>39.666666666666664</v>
      </c>
      <c r="K445" s="259">
        <v>37.4</v>
      </c>
      <c r="L445" s="259">
        <v>35.4</v>
      </c>
      <c r="M445" s="259">
        <v>130.67142999999999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1037.45</v>
      </c>
      <c r="D446" s="260">
        <v>1042.7</v>
      </c>
      <c r="E446" s="260">
        <v>1029.75</v>
      </c>
      <c r="F446" s="260">
        <v>1022.05</v>
      </c>
      <c r="G446" s="260">
        <v>1009.0999999999999</v>
      </c>
      <c r="H446" s="260">
        <v>1050.4000000000001</v>
      </c>
      <c r="I446" s="260">
        <v>1063.3500000000004</v>
      </c>
      <c r="J446" s="260">
        <v>1071.0500000000002</v>
      </c>
      <c r="K446" s="259">
        <v>1055.6500000000001</v>
      </c>
      <c r="L446" s="259">
        <v>1035</v>
      </c>
      <c r="M446" s="259">
        <v>14.61816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737.5</v>
      </c>
      <c r="D447" s="260">
        <v>736.66666666666663</v>
      </c>
      <c r="E447" s="260">
        <v>731.33333333333326</v>
      </c>
      <c r="F447" s="260">
        <v>725.16666666666663</v>
      </c>
      <c r="G447" s="260">
        <v>719.83333333333326</v>
      </c>
      <c r="H447" s="260">
        <v>742.83333333333326</v>
      </c>
      <c r="I447" s="260">
        <v>748.16666666666652</v>
      </c>
      <c r="J447" s="260">
        <v>754.33333333333326</v>
      </c>
      <c r="K447" s="259">
        <v>742</v>
      </c>
      <c r="L447" s="259">
        <v>730.5</v>
      </c>
      <c r="M447" s="259">
        <v>0.85253000000000001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1032.0999999999999</v>
      </c>
      <c r="D448" s="260">
        <v>1032.3333333333333</v>
      </c>
      <c r="E448" s="260">
        <v>1024.3666666666666</v>
      </c>
      <c r="F448" s="260">
        <v>1016.6333333333332</v>
      </c>
      <c r="G448" s="260">
        <v>1008.6666666666665</v>
      </c>
      <c r="H448" s="260">
        <v>1040.0666666666666</v>
      </c>
      <c r="I448" s="260">
        <v>1048.0333333333333</v>
      </c>
      <c r="J448" s="260">
        <v>1055.7666666666667</v>
      </c>
      <c r="K448" s="259">
        <v>1040.3</v>
      </c>
      <c r="L448" s="259">
        <v>1024.5999999999999</v>
      </c>
      <c r="M448" s="259">
        <v>6.3673799999999998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228.75</v>
      </c>
      <c r="D449" s="260">
        <v>228.76666666666665</v>
      </c>
      <c r="E449" s="260">
        <v>227.33333333333331</v>
      </c>
      <c r="F449" s="260">
        <v>225.91666666666666</v>
      </c>
      <c r="G449" s="260">
        <v>224.48333333333332</v>
      </c>
      <c r="H449" s="260">
        <v>230.18333333333331</v>
      </c>
      <c r="I449" s="260">
        <v>231.61666666666665</v>
      </c>
      <c r="J449" s="260">
        <v>233.0333333333333</v>
      </c>
      <c r="K449" s="259">
        <v>230.2</v>
      </c>
      <c r="L449" s="259">
        <v>227.35</v>
      </c>
      <c r="M449" s="259">
        <v>3.8069700000000002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1296.1500000000001</v>
      </c>
      <c r="D450" s="260">
        <v>1293.5500000000002</v>
      </c>
      <c r="E450" s="260">
        <v>1283.4000000000003</v>
      </c>
      <c r="F450" s="260">
        <v>1270.6500000000001</v>
      </c>
      <c r="G450" s="260">
        <v>1260.5000000000002</v>
      </c>
      <c r="H450" s="260">
        <v>1306.3000000000004</v>
      </c>
      <c r="I450" s="260">
        <v>1316.45</v>
      </c>
      <c r="J450" s="260">
        <v>1329.2000000000005</v>
      </c>
      <c r="K450" s="259">
        <v>1303.7</v>
      </c>
      <c r="L450" s="259">
        <v>1280.8</v>
      </c>
      <c r="M450" s="259">
        <v>2.6850700000000001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3389.65</v>
      </c>
      <c r="D451" s="260">
        <v>3380.3333333333335</v>
      </c>
      <c r="E451" s="260">
        <v>3357.3166666666671</v>
      </c>
      <c r="F451" s="260">
        <v>3324.9833333333336</v>
      </c>
      <c r="G451" s="260">
        <v>3301.9666666666672</v>
      </c>
      <c r="H451" s="260">
        <v>3412.666666666667</v>
      </c>
      <c r="I451" s="260">
        <v>3435.6833333333334</v>
      </c>
      <c r="J451" s="260">
        <v>3468.0166666666669</v>
      </c>
      <c r="K451" s="259">
        <v>3403.35</v>
      </c>
      <c r="L451" s="259">
        <v>3348</v>
      </c>
      <c r="M451" s="259">
        <v>15.889810000000001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789.15</v>
      </c>
      <c r="D452" s="260">
        <v>789.55000000000007</v>
      </c>
      <c r="E452" s="260">
        <v>779.60000000000014</v>
      </c>
      <c r="F452" s="260">
        <v>770.05000000000007</v>
      </c>
      <c r="G452" s="260">
        <v>760.10000000000014</v>
      </c>
      <c r="H452" s="260">
        <v>799.10000000000014</v>
      </c>
      <c r="I452" s="260">
        <v>809.05000000000018</v>
      </c>
      <c r="J452" s="260">
        <v>818.60000000000014</v>
      </c>
      <c r="K452" s="259">
        <v>799.5</v>
      </c>
      <c r="L452" s="259">
        <v>780</v>
      </c>
      <c r="M452" s="259">
        <v>23.856120000000001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6779.95</v>
      </c>
      <c r="D453" s="260">
        <v>6736.6500000000005</v>
      </c>
      <c r="E453" s="260">
        <v>6662.3000000000011</v>
      </c>
      <c r="F453" s="260">
        <v>6544.6500000000005</v>
      </c>
      <c r="G453" s="260">
        <v>6470.3000000000011</v>
      </c>
      <c r="H453" s="260">
        <v>6854.3000000000011</v>
      </c>
      <c r="I453" s="260">
        <v>6928.6500000000015</v>
      </c>
      <c r="J453" s="260">
        <v>7046.3000000000011</v>
      </c>
      <c r="K453" s="259">
        <v>6811</v>
      </c>
      <c r="L453" s="259">
        <v>6619</v>
      </c>
      <c r="M453" s="259">
        <v>3.71997</v>
      </c>
      <c r="N453" s="1"/>
      <c r="O453" s="1"/>
    </row>
    <row r="454" spans="1:15" ht="12.75" customHeight="1">
      <c r="A454" s="30">
        <v>444</v>
      </c>
      <c r="B454" s="269" t="s">
        <v>838</v>
      </c>
      <c r="C454" s="259">
        <v>2385.15</v>
      </c>
      <c r="D454" s="260">
        <v>2394.4666666666667</v>
      </c>
      <c r="E454" s="260">
        <v>2370.9333333333334</v>
      </c>
      <c r="F454" s="260">
        <v>2356.7166666666667</v>
      </c>
      <c r="G454" s="260">
        <v>2333.1833333333334</v>
      </c>
      <c r="H454" s="260">
        <v>2408.6833333333334</v>
      </c>
      <c r="I454" s="260">
        <v>2432.2166666666672</v>
      </c>
      <c r="J454" s="260">
        <v>2446.4333333333334</v>
      </c>
      <c r="K454" s="259">
        <v>2418</v>
      </c>
      <c r="L454" s="259">
        <v>2380.25</v>
      </c>
      <c r="M454" s="259">
        <v>0.17215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234.7</v>
      </c>
      <c r="D455" s="260">
        <v>228.6</v>
      </c>
      <c r="E455" s="260">
        <v>221.2</v>
      </c>
      <c r="F455" s="260">
        <v>207.7</v>
      </c>
      <c r="G455" s="260">
        <v>200.29999999999998</v>
      </c>
      <c r="H455" s="260">
        <v>242.1</v>
      </c>
      <c r="I455" s="260">
        <v>249.50000000000003</v>
      </c>
      <c r="J455" s="260">
        <v>263</v>
      </c>
      <c r="K455" s="259">
        <v>236</v>
      </c>
      <c r="L455" s="259">
        <v>215.1</v>
      </c>
      <c r="M455" s="259">
        <v>131.54487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433.2</v>
      </c>
      <c r="D456" s="260">
        <v>430.7833333333333</v>
      </c>
      <c r="E456" s="260">
        <v>426.41666666666663</v>
      </c>
      <c r="F456" s="260">
        <v>419.63333333333333</v>
      </c>
      <c r="G456" s="260">
        <v>415.26666666666665</v>
      </c>
      <c r="H456" s="260">
        <v>437.56666666666661</v>
      </c>
      <c r="I456" s="260">
        <v>441.93333333333328</v>
      </c>
      <c r="J456" s="260">
        <v>448.71666666666658</v>
      </c>
      <c r="K456" s="259">
        <v>435.15</v>
      </c>
      <c r="L456" s="259">
        <v>424</v>
      </c>
      <c r="M456" s="259">
        <v>187.64072999999999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224.1</v>
      </c>
      <c r="D457" s="260">
        <v>223.1</v>
      </c>
      <c r="E457" s="260">
        <v>221.35</v>
      </c>
      <c r="F457" s="260">
        <v>218.6</v>
      </c>
      <c r="G457" s="260">
        <v>216.85</v>
      </c>
      <c r="H457" s="260">
        <v>225.85</v>
      </c>
      <c r="I457" s="260">
        <v>227.6</v>
      </c>
      <c r="J457" s="260">
        <v>230.35</v>
      </c>
      <c r="K457" s="259">
        <v>224.85</v>
      </c>
      <c r="L457" s="259">
        <v>220.35</v>
      </c>
      <c r="M457" s="259">
        <v>80.627660000000006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106.2</v>
      </c>
      <c r="D458" s="260">
        <v>105.93333333333332</v>
      </c>
      <c r="E458" s="260">
        <v>105.36666666666665</v>
      </c>
      <c r="F458" s="260">
        <v>104.53333333333332</v>
      </c>
      <c r="G458" s="260">
        <v>103.96666666666664</v>
      </c>
      <c r="H458" s="260">
        <v>106.76666666666665</v>
      </c>
      <c r="I458" s="260">
        <v>107.33333333333334</v>
      </c>
      <c r="J458" s="260">
        <v>108.16666666666666</v>
      </c>
      <c r="K458" s="259">
        <v>106.5</v>
      </c>
      <c r="L458" s="259">
        <v>105.1</v>
      </c>
      <c r="M458" s="259">
        <v>273.61784999999998</v>
      </c>
      <c r="N458" s="1"/>
      <c r="O458" s="1"/>
    </row>
    <row r="459" spans="1:15" ht="12.75" customHeight="1">
      <c r="A459" s="30">
        <v>449</v>
      </c>
      <c r="B459" s="269" t="s">
        <v>792</v>
      </c>
      <c r="C459" s="259">
        <v>100.3</v>
      </c>
      <c r="D459" s="260">
        <v>100.19999999999999</v>
      </c>
      <c r="E459" s="260">
        <v>98.299999999999983</v>
      </c>
      <c r="F459" s="260">
        <v>96.3</v>
      </c>
      <c r="G459" s="260">
        <v>94.399999999999991</v>
      </c>
      <c r="H459" s="260">
        <v>102.19999999999997</v>
      </c>
      <c r="I459" s="260">
        <v>104.09999999999998</v>
      </c>
      <c r="J459" s="260">
        <v>106.09999999999997</v>
      </c>
      <c r="K459" s="259">
        <v>102.1</v>
      </c>
      <c r="L459" s="259">
        <v>98.2</v>
      </c>
      <c r="M459" s="259">
        <v>10.34071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2486.9499999999998</v>
      </c>
      <c r="D460" s="260">
        <v>2505.9499999999998</v>
      </c>
      <c r="E460" s="260">
        <v>2451.9499999999998</v>
      </c>
      <c r="F460" s="260">
        <v>2416.9499999999998</v>
      </c>
      <c r="G460" s="260">
        <v>2362.9499999999998</v>
      </c>
      <c r="H460" s="260">
        <v>2540.9499999999998</v>
      </c>
      <c r="I460" s="260">
        <v>2594.9499999999998</v>
      </c>
      <c r="J460" s="260">
        <v>2629.95</v>
      </c>
      <c r="K460" s="259">
        <v>2559.9499999999998</v>
      </c>
      <c r="L460" s="259">
        <v>2470.9499999999998</v>
      </c>
      <c r="M460" s="259">
        <v>0.17194999999999999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1080.1500000000001</v>
      </c>
      <c r="D461" s="260">
        <v>1074.3500000000001</v>
      </c>
      <c r="E461" s="260">
        <v>1065.8000000000002</v>
      </c>
      <c r="F461" s="260">
        <v>1051.45</v>
      </c>
      <c r="G461" s="260">
        <v>1042.9000000000001</v>
      </c>
      <c r="H461" s="260">
        <v>1088.7000000000003</v>
      </c>
      <c r="I461" s="260">
        <v>1097.25</v>
      </c>
      <c r="J461" s="260">
        <v>1111.6000000000004</v>
      </c>
      <c r="K461" s="259">
        <v>1082.9000000000001</v>
      </c>
      <c r="L461" s="259">
        <v>1060</v>
      </c>
      <c r="M461" s="259">
        <v>19.432459999999999</v>
      </c>
      <c r="N461" s="1"/>
      <c r="O461" s="1"/>
    </row>
    <row r="462" spans="1:15" ht="12.75" customHeight="1">
      <c r="A462" s="30">
        <v>452</v>
      </c>
      <c r="B462" s="269" t="s">
        <v>879</v>
      </c>
      <c r="C462" s="259">
        <v>633.70000000000005</v>
      </c>
      <c r="D462" s="260">
        <v>630.23333333333335</v>
      </c>
      <c r="E462" s="260">
        <v>620.76666666666665</v>
      </c>
      <c r="F462" s="260">
        <v>607.83333333333326</v>
      </c>
      <c r="G462" s="260">
        <v>598.36666666666656</v>
      </c>
      <c r="H462" s="260">
        <v>643.16666666666674</v>
      </c>
      <c r="I462" s="260">
        <v>652.63333333333344</v>
      </c>
      <c r="J462" s="260">
        <v>665.56666666666683</v>
      </c>
      <c r="K462" s="259">
        <v>639.70000000000005</v>
      </c>
      <c r="L462" s="259">
        <v>617.29999999999995</v>
      </c>
      <c r="M462" s="259">
        <v>9.3501300000000001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96.4</v>
      </c>
      <c r="D463" s="260">
        <v>96.55</v>
      </c>
      <c r="E463" s="260">
        <v>95.85</v>
      </c>
      <c r="F463" s="260">
        <v>95.3</v>
      </c>
      <c r="G463" s="260">
        <v>94.6</v>
      </c>
      <c r="H463" s="260">
        <v>97.1</v>
      </c>
      <c r="I463" s="260">
        <v>97.800000000000011</v>
      </c>
      <c r="J463" s="260">
        <v>98.35</v>
      </c>
      <c r="K463" s="259">
        <v>97.25</v>
      </c>
      <c r="L463" s="259">
        <v>96</v>
      </c>
      <c r="M463" s="259">
        <v>2.92123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656.75</v>
      </c>
      <c r="D464" s="260">
        <v>658.56666666666661</v>
      </c>
      <c r="E464" s="260">
        <v>652.58333333333326</v>
      </c>
      <c r="F464" s="260">
        <v>648.41666666666663</v>
      </c>
      <c r="G464" s="260">
        <v>642.43333333333328</v>
      </c>
      <c r="H464" s="260">
        <v>662.73333333333323</v>
      </c>
      <c r="I464" s="260">
        <v>668.71666666666658</v>
      </c>
      <c r="J464" s="260">
        <v>672.88333333333321</v>
      </c>
      <c r="K464" s="259">
        <v>664.55</v>
      </c>
      <c r="L464" s="259">
        <v>654.4</v>
      </c>
      <c r="M464" s="259">
        <v>6.7841399999999998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2057.75</v>
      </c>
      <c r="D465" s="260">
        <v>2064.7666666666669</v>
      </c>
      <c r="E465" s="260">
        <v>2039.5333333333338</v>
      </c>
      <c r="F465" s="260">
        <v>2021.3166666666668</v>
      </c>
      <c r="G465" s="260">
        <v>1996.0833333333337</v>
      </c>
      <c r="H465" s="260">
        <v>2082.9833333333336</v>
      </c>
      <c r="I465" s="260">
        <v>2108.2166666666662</v>
      </c>
      <c r="J465" s="260">
        <v>2126.4333333333338</v>
      </c>
      <c r="K465" s="259">
        <v>2090</v>
      </c>
      <c r="L465" s="259">
        <v>2046.55</v>
      </c>
      <c r="M465" s="259">
        <v>0.46784999999999999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613.85</v>
      </c>
      <c r="D466" s="260">
        <v>616.01666666666665</v>
      </c>
      <c r="E466" s="260">
        <v>608.0333333333333</v>
      </c>
      <c r="F466" s="260">
        <v>602.2166666666667</v>
      </c>
      <c r="G466" s="260">
        <v>594.23333333333335</v>
      </c>
      <c r="H466" s="260">
        <v>621.83333333333326</v>
      </c>
      <c r="I466" s="260">
        <v>629.81666666666661</v>
      </c>
      <c r="J466" s="260">
        <v>635.63333333333321</v>
      </c>
      <c r="K466" s="259">
        <v>624</v>
      </c>
      <c r="L466" s="259">
        <v>610.20000000000005</v>
      </c>
      <c r="M466" s="259">
        <v>0.37880999999999998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3577</v>
      </c>
      <c r="D467" s="260">
        <v>3602.6999999999994</v>
      </c>
      <c r="E467" s="260">
        <v>3516.4999999999986</v>
      </c>
      <c r="F467" s="260">
        <v>3455.9999999999991</v>
      </c>
      <c r="G467" s="260">
        <v>3369.7999999999984</v>
      </c>
      <c r="H467" s="260">
        <v>3663.1999999999989</v>
      </c>
      <c r="I467" s="260">
        <v>3749.3999999999996</v>
      </c>
      <c r="J467" s="260">
        <v>3809.8999999999992</v>
      </c>
      <c r="K467" s="259">
        <v>3688.9</v>
      </c>
      <c r="L467" s="259">
        <v>3542.2</v>
      </c>
      <c r="M467" s="259">
        <v>3.1058699999999999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2595.4</v>
      </c>
      <c r="D468" s="260">
        <v>2600.4666666666667</v>
      </c>
      <c r="E468" s="260">
        <v>2580.9333333333334</v>
      </c>
      <c r="F468" s="260">
        <v>2566.4666666666667</v>
      </c>
      <c r="G468" s="260">
        <v>2546.9333333333334</v>
      </c>
      <c r="H468" s="260">
        <v>2614.9333333333334</v>
      </c>
      <c r="I468" s="260">
        <v>2634.4666666666672</v>
      </c>
      <c r="J468" s="260">
        <v>2648.9333333333334</v>
      </c>
      <c r="K468" s="259">
        <v>2620</v>
      </c>
      <c r="L468" s="259">
        <v>2586</v>
      </c>
      <c r="M468" s="259">
        <v>6.33047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1629.55</v>
      </c>
      <c r="D469" s="260">
        <v>1624.5166666666664</v>
      </c>
      <c r="E469" s="260">
        <v>1611.1333333333328</v>
      </c>
      <c r="F469" s="260">
        <v>1592.7166666666662</v>
      </c>
      <c r="G469" s="260">
        <v>1579.3333333333326</v>
      </c>
      <c r="H469" s="260">
        <v>1642.9333333333329</v>
      </c>
      <c r="I469" s="260">
        <v>1656.3166666666666</v>
      </c>
      <c r="J469" s="260">
        <v>1674.7333333333331</v>
      </c>
      <c r="K469" s="259">
        <v>1637.9</v>
      </c>
      <c r="L469" s="259">
        <v>1606.1</v>
      </c>
      <c r="M469" s="259">
        <v>1.1647400000000001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546.5</v>
      </c>
      <c r="D470" s="260">
        <v>544.73333333333335</v>
      </c>
      <c r="E470" s="260">
        <v>539.76666666666665</v>
      </c>
      <c r="F470" s="260">
        <v>533.0333333333333</v>
      </c>
      <c r="G470" s="260">
        <v>528.06666666666661</v>
      </c>
      <c r="H470" s="260">
        <v>551.4666666666667</v>
      </c>
      <c r="I470" s="260">
        <v>556.43333333333339</v>
      </c>
      <c r="J470" s="260">
        <v>563.16666666666674</v>
      </c>
      <c r="K470" s="259">
        <v>549.70000000000005</v>
      </c>
      <c r="L470" s="259">
        <v>538</v>
      </c>
      <c r="M470" s="259">
        <v>5.5498799999999999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648.20000000000005</v>
      </c>
      <c r="D471" s="260">
        <v>646.11666666666667</v>
      </c>
      <c r="E471" s="260">
        <v>639.63333333333333</v>
      </c>
      <c r="F471" s="260">
        <v>631.06666666666661</v>
      </c>
      <c r="G471" s="260">
        <v>624.58333333333326</v>
      </c>
      <c r="H471" s="260">
        <v>654.68333333333339</v>
      </c>
      <c r="I471" s="260">
        <v>661.16666666666674</v>
      </c>
      <c r="J471" s="260">
        <v>669.73333333333346</v>
      </c>
      <c r="K471" s="259">
        <v>652.6</v>
      </c>
      <c r="L471" s="259">
        <v>637.54999999999995</v>
      </c>
      <c r="M471" s="259">
        <v>0.35742000000000002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1432.4</v>
      </c>
      <c r="D472" s="260">
        <v>1434.8666666666668</v>
      </c>
      <c r="E472" s="260">
        <v>1421.7333333333336</v>
      </c>
      <c r="F472" s="260">
        <v>1411.0666666666668</v>
      </c>
      <c r="G472" s="260">
        <v>1397.9333333333336</v>
      </c>
      <c r="H472" s="260">
        <v>1445.5333333333335</v>
      </c>
      <c r="I472" s="260">
        <v>1458.6666666666667</v>
      </c>
      <c r="J472" s="260">
        <v>1469.3333333333335</v>
      </c>
      <c r="K472" s="259">
        <v>1448</v>
      </c>
      <c r="L472" s="259">
        <v>1424.2</v>
      </c>
      <c r="M472" s="259">
        <v>5.4151300000000004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34.9</v>
      </c>
      <c r="D473" s="260">
        <v>34.783333333333339</v>
      </c>
      <c r="E473" s="260">
        <v>34.316666666666677</v>
      </c>
      <c r="F473" s="260">
        <v>33.733333333333341</v>
      </c>
      <c r="G473" s="260">
        <v>33.26666666666668</v>
      </c>
      <c r="H473" s="260">
        <v>35.366666666666674</v>
      </c>
      <c r="I473" s="260">
        <v>35.833333333333329</v>
      </c>
      <c r="J473" s="260">
        <v>36.416666666666671</v>
      </c>
      <c r="K473" s="259">
        <v>35.25</v>
      </c>
      <c r="L473" s="259">
        <v>34.200000000000003</v>
      </c>
      <c r="M473" s="259">
        <v>52.144159999999999</v>
      </c>
      <c r="N473" s="1"/>
      <c r="O473" s="1"/>
    </row>
    <row r="474" spans="1:15" ht="12.75" customHeight="1">
      <c r="A474" s="30">
        <v>464</v>
      </c>
      <c r="B474" s="269" t="s">
        <v>839</v>
      </c>
      <c r="C474" s="259">
        <v>284.64999999999998</v>
      </c>
      <c r="D474" s="260">
        <v>282.93333333333334</v>
      </c>
      <c r="E474" s="260">
        <v>279.86666666666667</v>
      </c>
      <c r="F474" s="260">
        <v>275.08333333333331</v>
      </c>
      <c r="G474" s="260">
        <v>272.01666666666665</v>
      </c>
      <c r="H474" s="260">
        <v>287.7166666666667</v>
      </c>
      <c r="I474" s="260">
        <v>290.78333333333342</v>
      </c>
      <c r="J474" s="260">
        <v>295.56666666666672</v>
      </c>
      <c r="K474" s="259">
        <v>286</v>
      </c>
      <c r="L474" s="259">
        <v>278.14999999999998</v>
      </c>
      <c r="M474" s="259">
        <v>6.75481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275.60000000000002</v>
      </c>
      <c r="D475" s="260">
        <v>276.34999999999997</v>
      </c>
      <c r="E475" s="260">
        <v>273.74999999999994</v>
      </c>
      <c r="F475" s="260">
        <v>271.89999999999998</v>
      </c>
      <c r="G475" s="260">
        <v>269.29999999999995</v>
      </c>
      <c r="H475" s="260">
        <v>278.19999999999993</v>
      </c>
      <c r="I475" s="260">
        <v>280.79999999999995</v>
      </c>
      <c r="J475" s="260">
        <v>282.64999999999992</v>
      </c>
      <c r="K475" s="259">
        <v>278.95</v>
      </c>
      <c r="L475" s="259">
        <v>274.5</v>
      </c>
      <c r="M475" s="259">
        <v>2.6739199999999999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2588.3000000000002</v>
      </c>
      <c r="D476" s="260">
        <v>2624.4833333333336</v>
      </c>
      <c r="E476" s="260">
        <v>2523.9666666666672</v>
      </c>
      <c r="F476" s="260">
        <v>2459.6333333333337</v>
      </c>
      <c r="G476" s="260">
        <v>2359.1166666666672</v>
      </c>
      <c r="H476" s="260">
        <v>2688.8166666666671</v>
      </c>
      <c r="I476" s="260">
        <v>2789.3333333333335</v>
      </c>
      <c r="J476" s="260">
        <v>2853.666666666667</v>
      </c>
      <c r="K476" s="259">
        <v>2725</v>
      </c>
      <c r="L476" s="259">
        <v>2560.15</v>
      </c>
      <c r="M476" s="259">
        <v>6.8550700000000004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609.79999999999995</v>
      </c>
      <c r="D477" s="260">
        <v>611.63333333333333</v>
      </c>
      <c r="E477" s="260">
        <v>604.26666666666665</v>
      </c>
      <c r="F477" s="260">
        <v>598.73333333333335</v>
      </c>
      <c r="G477" s="260">
        <v>591.36666666666667</v>
      </c>
      <c r="H477" s="260">
        <v>617.16666666666663</v>
      </c>
      <c r="I477" s="260">
        <v>624.53333333333319</v>
      </c>
      <c r="J477" s="260">
        <v>630.06666666666661</v>
      </c>
      <c r="K477" s="259">
        <v>619</v>
      </c>
      <c r="L477" s="259">
        <v>606.1</v>
      </c>
      <c r="M477" s="259">
        <v>0.98643999999999998</v>
      </c>
      <c r="N477" s="1"/>
      <c r="O477" s="1"/>
    </row>
    <row r="478" spans="1:15" ht="12.75" customHeight="1">
      <c r="A478" s="30">
        <v>468</v>
      </c>
      <c r="B478" s="269" t="s">
        <v>880</v>
      </c>
      <c r="C478" s="259">
        <v>549.35</v>
      </c>
      <c r="D478" s="260">
        <v>553.51666666666677</v>
      </c>
      <c r="E478" s="260">
        <v>544.73333333333358</v>
      </c>
      <c r="F478" s="260">
        <v>540.11666666666679</v>
      </c>
      <c r="G478" s="260">
        <v>531.3333333333336</v>
      </c>
      <c r="H478" s="260">
        <v>558.13333333333355</v>
      </c>
      <c r="I478" s="260">
        <v>566.91666666666663</v>
      </c>
      <c r="J478" s="260">
        <v>571.53333333333353</v>
      </c>
      <c r="K478" s="259">
        <v>562.29999999999995</v>
      </c>
      <c r="L478" s="259">
        <v>548.9</v>
      </c>
      <c r="M478" s="259">
        <v>1.7286999999999999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777.15</v>
      </c>
      <c r="D479" s="260">
        <v>776.23333333333323</v>
      </c>
      <c r="E479" s="260">
        <v>771.51666666666642</v>
      </c>
      <c r="F479" s="260">
        <v>765.88333333333321</v>
      </c>
      <c r="G479" s="260">
        <v>761.1666666666664</v>
      </c>
      <c r="H479" s="260">
        <v>781.86666666666645</v>
      </c>
      <c r="I479" s="260">
        <v>786.58333333333337</v>
      </c>
      <c r="J479" s="260">
        <v>792.21666666666647</v>
      </c>
      <c r="K479" s="259">
        <v>780.95</v>
      </c>
      <c r="L479" s="259">
        <v>770.6</v>
      </c>
      <c r="M479" s="259">
        <v>8.6712399999999992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744.1</v>
      </c>
      <c r="D480" s="260">
        <v>727.69999999999993</v>
      </c>
      <c r="E480" s="260">
        <v>706.39999999999986</v>
      </c>
      <c r="F480" s="260">
        <v>668.69999999999993</v>
      </c>
      <c r="G480" s="260">
        <v>647.39999999999986</v>
      </c>
      <c r="H480" s="260">
        <v>765.39999999999986</v>
      </c>
      <c r="I480" s="260">
        <v>786.69999999999982</v>
      </c>
      <c r="J480" s="260">
        <v>824.39999999999986</v>
      </c>
      <c r="K480" s="259">
        <v>749</v>
      </c>
      <c r="L480" s="259">
        <v>690</v>
      </c>
      <c r="M480" s="259">
        <v>21.971830000000001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6874</v>
      </c>
      <c r="D481" s="260">
        <v>6889</v>
      </c>
      <c r="E481" s="260">
        <v>6835</v>
      </c>
      <c r="F481" s="260">
        <v>6796</v>
      </c>
      <c r="G481" s="260">
        <v>6742</v>
      </c>
      <c r="H481" s="260">
        <v>6928</v>
      </c>
      <c r="I481" s="260">
        <v>6982</v>
      </c>
      <c r="J481" s="260">
        <v>7021</v>
      </c>
      <c r="K481" s="259">
        <v>6943</v>
      </c>
      <c r="L481" s="259">
        <v>6850</v>
      </c>
      <c r="M481" s="259">
        <v>3.7789299999999999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76.5</v>
      </c>
      <c r="D482" s="260">
        <v>77.783333333333346</v>
      </c>
      <c r="E482" s="260">
        <v>74.916666666666686</v>
      </c>
      <c r="F482" s="260">
        <v>73.333333333333343</v>
      </c>
      <c r="G482" s="260">
        <v>70.466666666666683</v>
      </c>
      <c r="H482" s="260">
        <v>79.366666666666688</v>
      </c>
      <c r="I482" s="260">
        <v>82.233333333333334</v>
      </c>
      <c r="J482" s="260">
        <v>83.816666666666691</v>
      </c>
      <c r="K482" s="259">
        <v>80.650000000000006</v>
      </c>
      <c r="L482" s="259">
        <v>76.2</v>
      </c>
      <c r="M482" s="259">
        <v>315.13909999999998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1656.1</v>
      </c>
      <c r="D483" s="260">
        <v>1660.5333333333335</v>
      </c>
      <c r="E483" s="260">
        <v>1647.116666666667</v>
      </c>
      <c r="F483" s="260">
        <v>1638.1333333333334</v>
      </c>
      <c r="G483" s="260">
        <v>1624.7166666666669</v>
      </c>
      <c r="H483" s="260">
        <v>1669.5166666666671</v>
      </c>
      <c r="I483" s="260">
        <v>1682.9333333333336</v>
      </c>
      <c r="J483" s="260">
        <v>1691.9166666666672</v>
      </c>
      <c r="K483" s="259">
        <v>1673.95</v>
      </c>
      <c r="L483" s="259">
        <v>1651.55</v>
      </c>
      <c r="M483" s="259">
        <v>1.0803799999999999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889.35</v>
      </c>
      <c r="D484" s="275">
        <v>888.4666666666667</v>
      </c>
      <c r="E484" s="275">
        <v>877.03333333333342</v>
      </c>
      <c r="F484" s="275">
        <v>864.7166666666667</v>
      </c>
      <c r="G484" s="275">
        <v>853.28333333333342</v>
      </c>
      <c r="H484" s="275">
        <v>900.78333333333342</v>
      </c>
      <c r="I484" s="275">
        <v>912.21666666666681</v>
      </c>
      <c r="J484" s="274">
        <v>924.53333333333342</v>
      </c>
      <c r="K484" s="274">
        <v>899.9</v>
      </c>
      <c r="L484" s="274">
        <v>876.15</v>
      </c>
      <c r="M484" s="230">
        <v>12.61861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251.95</v>
      </c>
      <c r="D485" s="275">
        <v>252.20000000000002</v>
      </c>
      <c r="E485" s="275">
        <v>249.60000000000002</v>
      </c>
      <c r="F485" s="275">
        <v>247.25</v>
      </c>
      <c r="G485" s="275">
        <v>244.65</v>
      </c>
      <c r="H485" s="275">
        <v>254.55000000000004</v>
      </c>
      <c r="I485" s="275">
        <v>257.14999999999998</v>
      </c>
      <c r="J485" s="274">
        <v>259.50000000000006</v>
      </c>
      <c r="K485" s="274">
        <v>254.8</v>
      </c>
      <c r="L485" s="274">
        <v>249.85</v>
      </c>
      <c r="M485" s="230">
        <v>1.03406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2773</v>
      </c>
      <c r="D486" s="260">
        <v>2788.9333333333329</v>
      </c>
      <c r="E486" s="260">
        <v>2739.0666666666657</v>
      </c>
      <c r="F486" s="260">
        <v>2705.1333333333328</v>
      </c>
      <c r="G486" s="260">
        <v>2655.2666666666655</v>
      </c>
      <c r="H486" s="260">
        <v>2822.8666666666659</v>
      </c>
      <c r="I486" s="260">
        <v>2872.7333333333336</v>
      </c>
      <c r="J486" s="260">
        <v>2906.6666666666661</v>
      </c>
      <c r="K486" s="259">
        <v>2838.8</v>
      </c>
      <c r="L486" s="259">
        <v>2755</v>
      </c>
      <c r="M486" s="259">
        <v>0.71199000000000001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721.75</v>
      </c>
      <c r="D487" s="275">
        <v>721.63333333333333</v>
      </c>
      <c r="E487" s="275">
        <v>715.26666666666665</v>
      </c>
      <c r="F487" s="275">
        <v>708.7833333333333</v>
      </c>
      <c r="G487" s="275">
        <v>702.41666666666663</v>
      </c>
      <c r="H487" s="275">
        <v>728.11666666666667</v>
      </c>
      <c r="I487" s="275">
        <v>734.48333333333323</v>
      </c>
      <c r="J487" s="274">
        <v>740.9666666666667</v>
      </c>
      <c r="K487" s="274">
        <v>728</v>
      </c>
      <c r="L487" s="274">
        <v>715.15</v>
      </c>
      <c r="M487" s="230">
        <v>2.7922799999999999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327.7</v>
      </c>
      <c r="D488" s="260">
        <v>329.11666666666662</v>
      </c>
      <c r="E488" s="260">
        <v>324.58333333333326</v>
      </c>
      <c r="F488" s="260">
        <v>321.46666666666664</v>
      </c>
      <c r="G488" s="260">
        <v>316.93333333333328</v>
      </c>
      <c r="H488" s="260">
        <v>332.23333333333323</v>
      </c>
      <c r="I488" s="260">
        <v>336.76666666666665</v>
      </c>
      <c r="J488" s="260">
        <v>339.88333333333321</v>
      </c>
      <c r="K488" s="259">
        <v>333.65</v>
      </c>
      <c r="L488" s="259">
        <v>326</v>
      </c>
      <c r="M488" s="259">
        <v>0.60216000000000003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341.35</v>
      </c>
      <c r="D489" s="275">
        <v>339.46666666666664</v>
      </c>
      <c r="E489" s="260">
        <v>335.5333333333333</v>
      </c>
      <c r="F489" s="260">
        <v>329.71666666666664</v>
      </c>
      <c r="G489" s="260">
        <v>325.7833333333333</v>
      </c>
      <c r="H489" s="260">
        <v>345.2833333333333</v>
      </c>
      <c r="I489" s="260">
        <v>349.21666666666658</v>
      </c>
      <c r="J489" s="260">
        <v>355.0333333333333</v>
      </c>
      <c r="K489" s="259">
        <v>343.4</v>
      </c>
      <c r="L489" s="259">
        <v>333.65</v>
      </c>
      <c r="M489" s="259">
        <v>1.83474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289.64999999999998</v>
      </c>
      <c r="D490" s="260">
        <v>289.0333333333333</v>
      </c>
      <c r="E490" s="260">
        <v>284.61666666666662</v>
      </c>
      <c r="F490" s="260">
        <v>279.58333333333331</v>
      </c>
      <c r="G490" s="260">
        <v>275.16666666666663</v>
      </c>
      <c r="H490" s="260">
        <v>294.06666666666661</v>
      </c>
      <c r="I490" s="260">
        <v>298.48333333333335</v>
      </c>
      <c r="J490" s="260">
        <v>303.51666666666659</v>
      </c>
      <c r="K490" s="259">
        <v>293.45</v>
      </c>
      <c r="L490" s="259">
        <v>284</v>
      </c>
      <c r="M490" s="259">
        <v>1.53443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1151.95</v>
      </c>
      <c r="D491" s="275">
        <v>1160.5666666666666</v>
      </c>
      <c r="E491" s="260">
        <v>1136.1333333333332</v>
      </c>
      <c r="F491" s="260">
        <v>1120.3166666666666</v>
      </c>
      <c r="G491" s="260">
        <v>1095.8833333333332</v>
      </c>
      <c r="H491" s="260">
        <v>1176.3833333333332</v>
      </c>
      <c r="I491" s="260">
        <v>1200.8166666666666</v>
      </c>
      <c r="J491" s="260">
        <v>1216.6333333333332</v>
      </c>
      <c r="K491" s="259">
        <v>1185</v>
      </c>
      <c r="L491" s="259">
        <v>1144.75</v>
      </c>
      <c r="M491" s="259">
        <v>11.12867</v>
      </c>
      <c r="N491" s="1"/>
      <c r="O491" s="1"/>
    </row>
    <row r="492" spans="1:15" ht="12.75" customHeight="1">
      <c r="A492" s="30">
        <v>482</v>
      </c>
      <c r="B492" s="230" t="s">
        <v>881</v>
      </c>
      <c r="C492" s="259">
        <v>1389.95</v>
      </c>
      <c r="D492" s="260">
        <v>1389.0333333333335</v>
      </c>
      <c r="E492" s="260">
        <v>1369.0666666666671</v>
      </c>
      <c r="F492" s="260">
        <v>1348.1833333333336</v>
      </c>
      <c r="G492" s="260">
        <v>1328.2166666666672</v>
      </c>
      <c r="H492" s="260">
        <v>1409.916666666667</v>
      </c>
      <c r="I492" s="260">
        <v>1429.8833333333337</v>
      </c>
      <c r="J492" s="260">
        <v>1450.7666666666669</v>
      </c>
      <c r="K492" s="259">
        <v>1409</v>
      </c>
      <c r="L492" s="259">
        <v>1368.15</v>
      </c>
      <c r="M492" s="259">
        <v>1.6110100000000001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316.55</v>
      </c>
      <c r="D493" s="275">
        <v>314.50000000000006</v>
      </c>
      <c r="E493" s="260">
        <v>311.65000000000009</v>
      </c>
      <c r="F493" s="260">
        <v>306.75000000000006</v>
      </c>
      <c r="G493" s="260">
        <v>303.90000000000009</v>
      </c>
      <c r="H493" s="260">
        <v>319.40000000000009</v>
      </c>
      <c r="I493" s="260">
        <v>322.25000000000011</v>
      </c>
      <c r="J493" s="260">
        <v>327.15000000000009</v>
      </c>
      <c r="K493" s="259">
        <v>317.35000000000002</v>
      </c>
      <c r="L493" s="259">
        <v>309.60000000000002</v>
      </c>
      <c r="M493" s="259">
        <v>115.46335000000001</v>
      </c>
      <c r="N493" s="1"/>
      <c r="O493" s="1"/>
    </row>
    <row r="494" spans="1:15" ht="12.75" customHeight="1">
      <c r="A494" s="30">
        <v>484</v>
      </c>
      <c r="B494" s="230" t="s">
        <v>840</v>
      </c>
      <c r="C494" s="259">
        <v>451.2</v>
      </c>
      <c r="D494" s="260">
        <v>450</v>
      </c>
      <c r="E494" s="260">
        <v>447.3</v>
      </c>
      <c r="F494" s="260">
        <v>443.40000000000003</v>
      </c>
      <c r="G494" s="260">
        <v>440.70000000000005</v>
      </c>
      <c r="H494" s="260">
        <v>453.9</v>
      </c>
      <c r="I494" s="260">
        <v>456.6</v>
      </c>
      <c r="J494" s="260">
        <v>460.49999999999994</v>
      </c>
      <c r="K494" s="259">
        <v>452.7</v>
      </c>
      <c r="L494" s="259">
        <v>446.1</v>
      </c>
      <c r="M494" s="259">
        <v>0.28756999999999999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2091.6999999999998</v>
      </c>
      <c r="D495" s="275">
        <v>2090.4500000000003</v>
      </c>
      <c r="E495" s="260">
        <v>2076.6500000000005</v>
      </c>
      <c r="F495" s="260">
        <v>2061.6000000000004</v>
      </c>
      <c r="G495" s="260">
        <v>2047.8000000000006</v>
      </c>
      <c r="H495" s="260">
        <v>2105.5000000000005</v>
      </c>
      <c r="I495" s="260">
        <v>2119.3000000000006</v>
      </c>
      <c r="J495" s="260">
        <v>2134.3500000000004</v>
      </c>
      <c r="K495" s="259">
        <v>2104.25</v>
      </c>
      <c r="L495" s="259">
        <v>2075.4</v>
      </c>
      <c r="M495" s="259">
        <v>0.65105000000000002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8.0500000000000007</v>
      </c>
      <c r="D496" s="275">
        <v>8.0333333333333332</v>
      </c>
      <c r="E496" s="260">
        <v>7.9666666666666668</v>
      </c>
      <c r="F496" s="260">
        <v>7.8833333333333337</v>
      </c>
      <c r="G496" s="260">
        <v>7.8166666666666673</v>
      </c>
      <c r="H496" s="260">
        <v>8.1166666666666671</v>
      </c>
      <c r="I496" s="260">
        <v>8.1833333333333336</v>
      </c>
      <c r="J496" s="260">
        <v>8.2666666666666657</v>
      </c>
      <c r="K496" s="259">
        <v>8.1</v>
      </c>
      <c r="L496" s="259">
        <v>7.95</v>
      </c>
      <c r="M496" s="259">
        <v>767.71472000000006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829.4</v>
      </c>
      <c r="D497" s="275">
        <v>825.83333333333337</v>
      </c>
      <c r="E497" s="260">
        <v>820.66666666666674</v>
      </c>
      <c r="F497" s="260">
        <v>811.93333333333339</v>
      </c>
      <c r="G497" s="260">
        <v>806.76666666666677</v>
      </c>
      <c r="H497" s="260">
        <v>834.56666666666672</v>
      </c>
      <c r="I497" s="260">
        <v>839.73333333333346</v>
      </c>
      <c r="J497" s="260">
        <v>848.4666666666667</v>
      </c>
      <c r="K497" s="259">
        <v>831</v>
      </c>
      <c r="L497" s="259">
        <v>817.1</v>
      </c>
      <c r="M497" s="259">
        <v>19.760899999999999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238.45</v>
      </c>
      <c r="D498" s="275">
        <v>236.95000000000002</v>
      </c>
      <c r="E498" s="260">
        <v>233.40000000000003</v>
      </c>
      <c r="F498" s="260">
        <v>228.35000000000002</v>
      </c>
      <c r="G498" s="260">
        <v>224.80000000000004</v>
      </c>
      <c r="H498" s="260">
        <v>242.00000000000003</v>
      </c>
      <c r="I498" s="260">
        <v>245.55000000000004</v>
      </c>
      <c r="J498" s="260">
        <v>250.60000000000002</v>
      </c>
      <c r="K498" s="259">
        <v>240.5</v>
      </c>
      <c r="L498" s="259">
        <v>231.9</v>
      </c>
      <c r="M498" s="259">
        <v>5.59849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80.900000000000006</v>
      </c>
      <c r="D499" s="275">
        <v>80.666666666666671</v>
      </c>
      <c r="E499" s="260">
        <v>79.63333333333334</v>
      </c>
      <c r="F499" s="260">
        <v>78.366666666666674</v>
      </c>
      <c r="G499" s="260">
        <v>77.333333333333343</v>
      </c>
      <c r="H499" s="260">
        <v>81.933333333333337</v>
      </c>
      <c r="I499" s="260">
        <v>82.966666666666669</v>
      </c>
      <c r="J499" s="260">
        <v>84.233333333333334</v>
      </c>
      <c r="K499" s="259">
        <v>81.7</v>
      </c>
      <c r="L499" s="259">
        <v>79.400000000000006</v>
      </c>
      <c r="M499" s="259">
        <v>10.083460000000001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742.75</v>
      </c>
      <c r="D500" s="275">
        <v>742.91666666666663</v>
      </c>
      <c r="E500" s="260">
        <v>719.83333333333326</v>
      </c>
      <c r="F500" s="260">
        <v>696.91666666666663</v>
      </c>
      <c r="G500" s="260">
        <v>673.83333333333326</v>
      </c>
      <c r="H500" s="260">
        <v>765.83333333333326</v>
      </c>
      <c r="I500" s="260">
        <v>788.91666666666652</v>
      </c>
      <c r="J500" s="260">
        <v>811.83333333333326</v>
      </c>
      <c r="K500" s="259">
        <v>766</v>
      </c>
      <c r="L500" s="259">
        <v>720</v>
      </c>
      <c r="M500" s="259">
        <v>0.56833999999999996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1511.45</v>
      </c>
      <c r="D501" s="275">
        <v>1506.4833333333336</v>
      </c>
      <c r="E501" s="260">
        <v>1491.8166666666671</v>
      </c>
      <c r="F501" s="260">
        <v>1472.1833333333334</v>
      </c>
      <c r="G501" s="260">
        <v>1457.5166666666669</v>
      </c>
      <c r="H501" s="260">
        <v>1526.1166666666672</v>
      </c>
      <c r="I501" s="260">
        <v>1540.7833333333338</v>
      </c>
      <c r="J501" s="260">
        <v>1560.4166666666674</v>
      </c>
      <c r="K501" s="259">
        <v>1521.15</v>
      </c>
      <c r="L501" s="259">
        <v>1486.85</v>
      </c>
      <c r="M501" s="259">
        <v>3.2147100000000002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402.8</v>
      </c>
      <c r="D502" s="275">
        <v>401.0333333333333</v>
      </c>
      <c r="E502" s="260">
        <v>397.66666666666663</v>
      </c>
      <c r="F502" s="260">
        <v>392.5333333333333</v>
      </c>
      <c r="G502" s="260">
        <v>389.16666666666663</v>
      </c>
      <c r="H502" s="260">
        <v>406.16666666666663</v>
      </c>
      <c r="I502" s="260">
        <v>409.5333333333333</v>
      </c>
      <c r="J502" s="260">
        <v>414.66666666666663</v>
      </c>
      <c r="K502" s="259">
        <v>404.4</v>
      </c>
      <c r="L502" s="259">
        <v>395.9</v>
      </c>
      <c r="M502" s="259">
        <v>68.242750000000001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238.05</v>
      </c>
      <c r="D503" s="275">
        <v>239.36666666666667</v>
      </c>
      <c r="E503" s="260">
        <v>235.73333333333335</v>
      </c>
      <c r="F503" s="260">
        <v>233.41666666666669</v>
      </c>
      <c r="G503" s="260">
        <v>229.78333333333336</v>
      </c>
      <c r="H503" s="260">
        <v>241.68333333333334</v>
      </c>
      <c r="I503" s="260">
        <v>245.31666666666666</v>
      </c>
      <c r="J503" s="260">
        <v>247.63333333333333</v>
      </c>
      <c r="K503" s="259">
        <v>243</v>
      </c>
      <c r="L503" s="259">
        <v>237.05</v>
      </c>
      <c r="M503" s="259">
        <v>2.8416999999999999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16.95</v>
      </c>
      <c r="D504" s="275">
        <v>16.966666666666665</v>
      </c>
      <c r="E504" s="260">
        <v>16.733333333333331</v>
      </c>
      <c r="F504" s="260">
        <v>16.516666666666666</v>
      </c>
      <c r="G504" s="260">
        <v>16.283333333333331</v>
      </c>
      <c r="H504" s="260">
        <v>17.18333333333333</v>
      </c>
      <c r="I504" s="260">
        <v>17.416666666666664</v>
      </c>
      <c r="J504" s="260">
        <v>17.633333333333329</v>
      </c>
      <c r="K504" s="259">
        <v>17.2</v>
      </c>
      <c r="L504" s="259">
        <v>16.75</v>
      </c>
      <c r="M504" s="259">
        <v>1030.2135000000001</v>
      </c>
      <c r="N504" s="1"/>
      <c r="O504" s="1"/>
    </row>
    <row r="505" spans="1:15" ht="12.75" customHeight="1">
      <c r="A505" s="30">
        <v>495</v>
      </c>
      <c r="B505" s="230" t="s">
        <v>841</v>
      </c>
      <c r="C505" s="230">
        <v>9315.65</v>
      </c>
      <c r="D505" s="275">
        <v>9344.2166666666672</v>
      </c>
      <c r="E505" s="260">
        <v>9253.4333333333343</v>
      </c>
      <c r="F505" s="260">
        <v>9191.2166666666672</v>
      </c>
      <c r="G505" s="260">
        <v>9100.4333333333343</v>
      </c>
      <c r="H505" s="260">
        <v>9406.4333333333343</v>
      </c>
      <c r="I505" s="260">
        <v>9497.2166666666672</v>
      </c>
      <c r="J505" s="260">
        <v>9559.4333333333343</v>
      </c>
      <c r="K505" s="259">
        <v>9435</v>
      </c>
      <c r="L505" s="259">
        <v>9282</v>
      </c>
      <c r="M505" s="259">
        <v>1.6049999999999998E-2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259.39999999999998</v>
      </c>
      <c r="D506" s="260">
        <v>257.7</v>
      </c>
      <c r="E506" s="260">
        <v>254.39999999999998</v>
      </c>
      <c r="F506" s="260">
        <v>249.39999999999998</v>
      </c>
      <c r="G506" s="260">
        <v>246.09999999999997</v>
      </c>
      <c r="H506" s="260">
        <v>262.7</v>
      </c>
      <c r="I506" s="260">
        <v>266.00000000000006</v>
      </c>
      <c r="J506" s="259">
        <v>271</v>
      </c>
      <c r="K506" s="259">
        <v>261</v>
      </c>
      <c r="L506" s="259">
        <v>252.7</v>
      </c>
      <c r="M506" s="230">
        <v>62.147199999999998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216.7</v>
      </c>
      <c r="D507" s="260">
        <v>217.38333333333333</v>
      </c>
      <c r="E507" s="260">
        <v>215.31666666666666</v>
      </c>
      <c r="F507" s="260">
        <v>213.93333333333334</v>
      </c>
      <c r="G507" s="260">
        <v>211.86666666666667</v>
      </c>
      <c r="H507" s="260">
        <v>218.76666666666665</v>
      </c>
      <c r="I507" s="260">
        <v>220.83333333333331</v>
      </c>
      <c r="J507" s="259">
        <v>222.21666666666664</v>
      </c>
      <c r="K507" s="259">
        <v>219.45</v>
      </c>
      <c r="L507" s="259">
        <v>216</v>
      </c>
      <c r="M507" s="230">
        <v>4.3604900000000004</v>
      </c>
      <c r="N507" s="1"/>
      <c r="O507" s="1"/>
    </row>
    <row r="508" spans="1:15" ht="12.75" customHeight="1">
      <c r="A508" s="30">
        <v>498</v>
      </c>
      <c r="B508" s="230" t="s">
        <v>814</v>
      </c>
      <c r="C508" s="230">
        <v>64</v>
      </c>
      <c r="D508" s="275">
        <v>63.983333333333327</v>
      </c>
      <c r="E508" s="260">
        <v>63.066666666666649</v>
      </c>
      <c r="F508" s="260">
        <v>62.133333333333319</v>
      </c>
      <c r="G508" s="260">
        <v>61.21666666666664</v>
      </c>
      <c r="H508" s="260">
        <v>64.916666666666657</v>
      </c>
      <c r="I508" s="260">
        <v>65.833333333333329</v>
      </c>
      <c r="J508" s="260">
        <v>66.766666666666666</v>
      </c>
      <c r="K508" s="259">
        <v>64.900000000000006</v>
      </c>
      <c r="L508" s="259">
        <v>63.05</v>
      </c>
      <c r="M508" s="259">
        <v>742.37526000000003</v>
      </c>
      <c r="N508" s="1"/>
      <c r="O508" s="1"/>
    </row>
    <row r="509" spans="1:15" ht="12.75" customHeight="1">
      <c r="A509" s="30">
        <v>499</v>
      </c>
      <c r="B509" s="230" t="s">
        <v>805</v>
      </c>
      <c r="C509" s="230">
        <v>402.1</v>
      </c>
      <c r="D509" s="275">
        <v>399.5</v>
      </c>
      <c r="E509" s="260">
        <v>395</v>
      </c>
      <c r="F509" s="260">
        <v>387.9</v>
      </c>
      <c r="G509" s="260">
        <v>383.4</v>
      </c>
      <c r="H509" s="260">
        <v>406.6</v>
      </c>
      <c r="I509" s="260">
        <v>411.1</v>
      </c>
      <c r="J509" s="260">
        <v>418.20000000000005</v>
      </c>
      <c r="K509" s="259">
        <v>404</v>
      </c>
      <c r="L509" s="259">
        <v>392.4</v>
      </c>
      <c r="M509" s="259">
        <v>15.77153</v>
      </c>
      <c r="N509" s="1"/>
      <c r="O509" s="1"/>
    </row>
    <row r="510" spans="1:15" ht="12.75" customHeight="1">
      <c r="A510" s="322">
        <v>500</v>
      </c>
      <c r="B510" s="230" t="s">
        <v>514</v>
      </c>
      <c r="C510" s="275">
        <v>1579.1</v>
      </c>
      <c r="D510" s="260">
        <v>1571.8666666666668</v>
      </c>
      <c r="E510" s="260">
        <v>1559.7333333333336</v>
      </c>
      <c r="F510" s="260">
        <v>1540.3666666666668</v>
      </c>
      <c r="G510" s="260">
        <v>1528.2333333333336</v>
      </c>
      <c r="H510" s="260">
        <v>1591.2333333333336</v>
      </c>
      <c r="I510" s="260">
        <v>1603.3666666666668</v>
      </c>
      <c r="J510" s="259">
        <v>1622.7333333333336</v>
      </c>
      <c r="K510" s="259">
        <v>1584</v>
      </c>
      <c r="L510" s="259">
        <v>1552.5</v>
      </c>
      <c r="M510" s="230">
        <v>1.48678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1429</v>
      </c>
      <c r="D511" s="275">
        <v>1441.6333333333332</v>
      </c>
      <c r="E511" s="260">
        <v>1414.3666666666663</v>
      </c>
      <c r="F511" s="260">
        <v>1399.7333333333331</v>
      </c>
      <c r="G511" s="260">
        <v>1372.4666666666662</v>
      </c>
      <c r="H511" s="260">
        <v>1456.2666666666664</v>
      </c>
      <c r="I511" s="260">
        <v>1483.5333333333333</v>
      </c>
      <c r="J511" s="260">
        <v>1498.1666666666665</v>
      </c>
      <c r="K511" s="259">
        <v>1468.9</v>
      </c>
      <c r="L511" s="259">
        <v>1427</v>
      </c>
      <c r="M511" s="259">
        <v>0.76970000000000005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07"/>
      <c r="B5" s="408"/>
      <c r="C5" s="407"/>
      <c r="D5" s="408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09" t="s">
        <v>517</v>
      </c>
      <c r="C7" s="408"/>
      <c r="D7" s="7">
        <f>Main!B10</f>
        <v>44893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44890</v>
      </c>
      <c r="B10" s="29">
        <v>538812</v>
      </c>
      <c r="C10" s="28" t="s">
        <v>1029</v>
      </c>
      <c r="D10" s="28" t="s">
        <v>1118</v>
      </c>
      <c r="E10" s="28" t="s">
        <v>526</v>
      </c>
      <c r="F10" s="85">
        <v>105731</v>
      </c>
      <c r="G10" s="29">
        <v>25.6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44890</v>
      </c>
      <c r="B11" s="29">
        <v>538812</v>
      </c>
      <c r="C11" s="28" t="s">
        <v>1029</v>
      </c>
      <c r="D11" s="28" t="s">
        <v>1118</v>
      </c>
      <c r="E11" s="28" t="s">
        <v>527</v>
      </c>
      <c r="F11" s="85">
        <v>105731</v>
      </c>
      <c r="G11" s="29">
        <v>26.3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44890</v>
      </c>
      <c r="B12" s="29">
        <v>538812</v>
      </c>
      <c r="C12" s="28" t="s">
        <v>1029</v>
      </c>
      <c r="D12" s="28" t="s">
        <v>1078</v>
      </c>
      <c r="E12" s="28" t="s">
        <v>526</v>
      </c>
      <c r="F12" s="85">
        <v>131908</v>
      </c>
      <c r="G12" s="29">
        <v>26.91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44890</v>
      </c>
      <c r="B13" s="29">
        <v>538812</v>
      </c>
      <c r="C13" s="28" t="s">
        <v>1029</v>
      </c>
      <c r="D13" s="28" t="s">
        <v>1078</v>
      </c>
      <c r="E13" s="28" t="s">
        <v>527</v>
      </c>
      <c r="F13" s="85">
        <v>131908</v>
      </c>
      <c r="G13" s="29">
        <v>25.94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44890</v>
      </c>
      <c r="B14" s="29">
        <v>538812</v>
      </c>
      <c r="C14" s="28" t="s">
        <v>1029</v>
      </c>
      <c r="D14" s="28" t="s">
        <v>1030</v>
      </c>
      <c r="E14" s="28" t="s">
        <v>526</v>
      </c>
      <c r="F14" s="85">
        <v>72169</v>
      </c>
      <c r="G14" s="29">
        <v>25.6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44890</v>
      </c>
      <c r="B15" s="29">
        <v>538812</v>
      </c>
      <c r="C15" s="28" t="s">
        <v>1029</v>
      </c>
      <c r="D15" s="28" t="s">
        <v>1030</v>
      </c>
      <c r="E15" s="28" t="s">
        <v>527</v>
      </c>
      <c r="F15" s="85">
        <v>128273</v>
      </c>
      <c r="G15" s="29">
        <v>25.6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44890</v>
      </c>
      <c r="B16" s="29">
        <v>542580</v>
      </c>
      <c r="C16" s="28" t="s">
        <v>1058</v>
      </c>
      <c r="D16" s="28" t="s">
        <v>1119</v>
      </c>
      <c r="E16" s="28" t="s">
        <v>526</v>
      </c>
      <c r="F16" s="85">
        <v>92000</v>
      </c>
      <c r="G16" s="29">
        <v>55.18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44890</v>
      </c>
      <c r="B17" s="29">
        <v>542580</v>
      </c>
      <c r="C17" s="28" t="s">
        <v>1058</v>
      </c>
      <c r="D17" s="28" t="s">
        <v>1060</v>
      </c>
      <c r="E17" s="28" t="s">
        <v>527</v>
      </c>
      <c r="F17" s="85">
        <v>368000</v>
      </c>
      <c r="G17" s="29">
        <v>55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44890</v>
      </c>
      <c r="B18" s="29">
        <v>542580</v>
      </c>
      <c r="C18" s="28" t="s">
        <v>1058</v>
      </c>
      <c r="D18" s="28" t="s">
        <v>1059</v>
      </c>
      <c r="E18" s="28" t="s">
        <v>527</v>
      </c>
      <c r="F18" s="85">
        <v>528000</v>
      </c>
      <c r="G18" s="29">
        <v>55.33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44890</v>
      </c>
      <c r="B19" s="29">
        <v>542580</v>
      </c>
      <c r="C19" s="28" t="s">
        <v>1058</v>
      </c>
      <c r="D19" s="28" t="s">
        <v>1120</v>
      </c>
      <c r="E19" s="28" t="s">
        <v>526</v>
      </c>
      <c r="F19" s="85">
        <v>160000</v>
      </c>
      <c r="G19" s="29">
        <v>55.35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44890</v>
      </c>
      <c r="B20" s="29">
        <v>542580</v>
      </c>
      <c r="C20" s="28" t="s">
        <v>1058</v>
      </c>
      <c r="D20" s="28" t="s">
        <v>1061</v>
      </c>
      <c r="E20" s="28" t="s">
        <v>527</v>
      </c>
      <c r="F20" s="85">
        <v>48000</v>
      </c>
      <c r="G20" s="29">
        <v>55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44890</v>
      </c>
      <c r="B21" s="29">
        <v>542580</v>
      </c>
      <c r="C21" s="28" t="s">
        <v>1058</v>
      </c>
      <c r="D21" s="28" t="s">
        <v>1061</v>
      </c>
      <c r="E21" s="28" t="s">
        <v>526</v>
      </c>
      <c r="F21" s="85">
        <v>156000</v>
      </c>
      <c r="G21" s="29">
        <v>55.18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44890</v>
      </c>
      <c r="B22" s="29">
        <v>539506</v>
      </c>
      <c r="C22" s="28" t="s">
        <v>1062</v>
      </c>
      <c r="D22" s="28" t="s">
        <v>995</v>
      </c>
      <c r="E22" s="28" t="s">
        <v>526</v>
      </c>
      <c r="F22" s="85">
        <v>210006</v>
      </c>
      <c r="G22" s="29">
        <v>1.94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44890</v>
      </c>
      <c r="B23" s="29">
        <v>539506</v>
      </c>
      <c r="C23" s="28" t="s">
        <v>1062</v>
      </c>
      <c r="D23" s="28" t="s">
        <v>995</v>
      </c>
      <c r="E23" s="28" t="s">
        <v>527</v>
      </c>
      <c r="F23" s="85">
        <v>210006</v>
      </c>
      <c r="G23" s="29">
        <v>1.91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44890</v>
      </c>
      <c r="B24" s="29">
        <v>539506</v>
      </c>
      <c r="C24" s="28" t="s">
        <v>1062</v>
      </c>
      <c r="D24" s="28" t="s">
        <v>1064</v>
      </c>
      <c r="E24" s="28" t="s">
        <v>526</v>
      </c>
      <c r="F24" s="85">
        <v>200000</v>
      </c>
      <c r="G24" s="29">
        <v>1.94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44890</v>
      </c>
      <c r="B25" s="29">
        <v>539506</v>
      </c>
      <c r="C25" s="28" t="s">
        <v>1062</v>
      </c>
      <c r="D25" s="28" t="s">
        <v>1121</v>
      </c>
      <c r="E25" s="28" t="s">
        <v>526</v>
      </c>
      <c r="F25" s="85">
        <v>500000</v>
      </c>
      <c r="G25" s="29">
        <v>1.93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44890</v>
      </c>
      <c r="B26" s="29">
        <v>539506</v>
      </c>
      <c r="C26" s="28" t="s">
        <v>1062</v>
      </c>
      <c r="D26" s="28" t="s">
        <v>1063</v>
      </c>
      <c r="E26" s="28" t="s">
        <v>527</v>
      </c>
      <c r="F26" s="85">
        <v>500000</v>
      </c>
      <c r="G26" s="29">
        <v>1.94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44890</v>
      </c>
      <c r="B27" s="29">
        <v>539506</v>
      </c>
      <c r="C27" s="28" t="s">
        <v>1062</v>
      </c>
      <c r="D27" s="28" t="s">
        <v>1122</v>
      </c>
      <c r="E27" s="28" t="s">
        <v>527</v>
      </c>
      <c r="F27" s="85">
        <v>200000</v>
      </c>
      <c r="G27" s="29">
        <v>1.9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44890</v>
      </c>
      <c r="B28" s="29">
        <v>539506</v>
      </c>
      <c r="C28" s="28" t="s">
        <v>1062</v>
      </c>
      <c r="D28" s="28" t="s">
        <v>943</v>
      </c>
      <c r="E28" s="28" t="s">
        <v>527</v>
      </c>
      <c r="F28" s="85">
        <v>331372</v>
      </c>
      <c r="G28" s="29">
        <v>1.94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44890</v>
      </c>
      <c r="B29" s="29">
        <v>539506</v>
      </c>
      <c r="C29" s="28" t="s">
        <v>1062</v>
      </c>
      <c r="D29" s="28" t="s">
        <v>943</v>
      </c>
      <c r="E29" s="28" t="s">
        <v>526</v>
      </c>
      <c r="F29" s="85">
        <v>250000</v>
      </c>
      <c r="G29" s="29">
        <v>1.94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44890</v>
      </c>
      <c r="B30" s="29">
        <v>539506</v>
      </c>
      <c r="C30" s="28" t="s">
        <v>1062</v>
      </c>
      <c r="D30" s="28" t="s">
        <v>1123</v>
      </c>
      <c r="E30" s="28" t="s">
        <v>527</v>
      </c>
      <c r="F30" s="85">
        <v>242431</v>
      </c>
      <c r="G30" s="29">
        <v>1.94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44890</v>
      </c>
      <c r="B31" s="29">
        <v>539115</v>
      </c>
      <c r="C31" s="28" t="s">
        <v>1124</v>
      </c>
      <c r="D31" s="28" t="s">
        <v>1125</v>
      </c>
      <c r="E31" s="28" t="s">
        <v>527</v>
      </c>
      <c r="F31" s="85">
        <v>9874</v>
      </c>
      <c r="G31" s="29">
        <v>73.75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44890</v>
      </c>
      <c r="B32" s="29">
        <v>542865</v>
      </c>
      <c r="C32" s="28" t="s">
        <v>1126</v>
      </c>
      <c r="D32" s="28" t="s">
        <v>1011</v>
      </c>
      <c r="E32" s="28" t="s">
        <v>526</v>
      </c>
      <c r="F32" s="85">
        <v>90000</v>
      </c>
      <c r="G32" s="29">
        <v>29.77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44890</v>
      </c>
      <c r="B33" s="29">
        <v>542865</v>
      </c>
      <c r="C33" s="28" t="s">
        <v>1126</v>
      </c>
      <c r="D33" s="28" t="s">
        <v>1127</v>
      </c>
      <c r="E33" s="28" t="s">
        <v>526</v>
      </c>
      <c r="F33" s="85">
        <v>55000</v>
      </c>
      <c r="G33" s="29">
        <v>30.17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44890</v>
      </c>
      <c r="B34" s="29">
        <v>542865</v>
      </c>
      <c r="C34" s="28" t="s">
        <v>1126</v>
      </c>
      <c r="D34" s="28" t="s">
        <v>1128</v>
      </c>
      <c r="E34" s="28" t="s">
        <v>527</v>
      </c>
      <c r="F34" s="85">
        <v>100000</v>
      </c>
      <c r="G34" s="29">
        <v>29.73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44890</v>
      </c>
      <c r="B35" s="29">
        <v>530187</v>
      </c>
      <c r="C35" s="28" t="s">
        <v>1008</v>
      </c>
      <c r="D35" s="28" t="s">
        <v>1009</v>
      </c>
      <c r="E35" s="28" t="s">
        <v>527</v>
      </c>
      <c r="F35" s="85">
        <v>100000</v>
      </c>
      <c r="G35" s="29">
        <v>2.36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44890</v>
      </c>
      <c r="B36" s="29">
        <v>530187</v>
      </c>
      <c r="C36" s="28" t="s">
        <v>1008</v>
      </c>
      <c r="D36" s="28" t="s">
        <v>1010</v>
      </c>
      <c r="E36" s="28" t="s">
        <v>526</v>
      </c>
      <c r="F36" s="85">
        <v>99329</v>
      </c>
      <c r="G36" s="29">
        <v>2.36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44890</v>
      </c>
      <c r="B37" s="29">
        <v>532123</v>
      </c>
      <c r="C37" s="28" t="s">
        <v>1129</v>
      </c>
      <c r="D37" s="28" t="s">
        <v>1130</v>
      </c>
      <c r="E37" s="28" t="s">
        <v>526</v>
      </c>
      <c r="F37" s="85">
        <v>500000</v>
      </c>
      <c r="G37" s="29">
        <v>4.78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44890</v>
      </c>
      <c r="B38" s="29">
        <v>532123</v>
      </c>
      <c r="C38" s="28" t="s">
        <v>1129</v>
      </c>
      <c r="D38" s="28" t="s">
        <v>943</v>
      </c>
      <c r="E38" s="28" t="s">
        <v>527</v>
      </c>
      <c r="F38" s="85">
        <v>566586</v>
      </c>
      <c r="G38" s="29">
        <v>4.7699999999999996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44890</v>
      </c>
      <c r="B39" s="29">
        <v>532123</v>
      </c>
      <c r="C39" s="28" t="s">
        <v>1129</v>
      </c>
      <c r="D39" s="28" t="s">
        <v>943</v>
      </c>
      <c r="E39" s="28" t="s">
        <v>526</v>
      </c>
      <c r="F39" s="85">
        <v>51265</v>
      </c>
      <c r="G39" s="29">
        <v>4.55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44890</v>
      </c>
      <c r="B40" s="29">
        <v>543606</v>
      </c>
      <c r="C40" s="28" t="s">
        <v>1131</v>
      </c>
      <c r="D40" s="28" t="s">
        <v>995</v>
      </c>
      <c r="E40" s="28" t="s">
        <v>526</v>
      </c>
      <c r="F40" s="85">
        <v>32000</v>
      </c>
      <c r="G40" s="29">
        <v>55.58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44890</v>
      </c>
      <c r="B41" s="29">
        <v>543606</v>
      </c>
      <c r="C41" s="28" t="s">
        <v>1131</v>
      </c>
      <c r="D41" s="28" t="s">
        <v>995</v>
      </c>
      <c r="E41" s="28" t="s">
        <v>527</v>
      </c>
      <c r="F41" s="85">
        <v>48000</v>
      </c>
      <c r="G41" s="29">
        <v>55.92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44890</v>
      </c>
      <c r="B42" s="29">
        <v>543606</v>
      </c>
      <c r="C42" s="28" t="s">
        <v>1131</v>
      </c>
      <c r="D42" s="28" t="s">
        <v>1132</v>
      </c>
      <c r="E42" s="28" t="s">
        <v>526</v>
      </c>
      <c r="F42" s="85">
        <v>32000</v>
      </c>
      <c r="G42" s="29">
        <v>56.25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44890</v>
      </c>
      <c r="B43" s="29">
        <v>543606</v>
      </c>
      <c r="C43" s="28" t="s">
        <v>1131</v>
      </c>
      <c r="D43" s="28" t="s">
        <v>1132</v>
      </c>
      <c r="E43" s="28" t="s">
        <v>527</v>
      </c>
      <c r="F43" s="85">
        <v>24000</v>
      </c>
      <c r="G43" s="29">
        <v>55.88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44890</v>
      </c>
      <c r="B44" s="29">
        <v>543606</v>
      </c>
      <c r="C44" s="28" t="s">
        <v>1131</v>
      </c>
      <c r="D44" s="28" t="s">
        <v>1133</v>
      </c>
      <c r="E44" s="28" t="s">
        <v>526</v>
      </c>
      <c r="F44" s="85">
        <v>32000</v>
      </c>
      <c r="G44" s="29">
        <v>53.59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44890</v>
      </c>
      <c r="B45" s="29">
        <v>543606</v>
      </c>
      <c r="C45" s="28" t="s">
        <v>1131</v>
      </c>
      <c r="D45" s="28" t="s">
        <v>1133</v>
      </c>
      <c r="E45" s="28" t="s">
        <v>527</v>
      </c>
      <c r="F45" s="85">
        <v>32000</v>
      </c>
      <c r="G45" s="29">
        <v>54.4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44890</v>
      </c>
      <c r="B46" s="29">
        <v>543606</v>
      </c>
      <c r="C46" s="28" t="s">
        <v>1131</v>
      </c>
      <c r="D46" s="28" t="s">
        <v>1031</v>
      </c>
      <c r="E46" s="28" t="s">
        <v>527</v>
      </c>
      <c r="F46" s="85">
        <v>32000</v>
      </c>
      <c r="G46" s="29">
        <v>56.25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44890</v>
      </c>
      <c r="B47" s="29">
        <v>543606</v>
      </c>
      <c r="C47" s="28" t="s">
        <v>1131</v>
      </c>
      <c r="D47" s="28" t="s">
        <v>1063</v>
      </c>
      <c r="E47" s="28" t="s">
        <v>527</v>
      </c>
      <c r="F47" s="85">
        <v>32000</v>
      </c>
      <c r="G47" s="29">
        <v>56.25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44890</v>
      </c>
      <c r="B48" s="29">
        <v>543606</v>
      </c>
      <c r="C48" s="28" t="s">
        <v>1131</v>
      </c>
      <c r="D48" s="28" t="s">
        <v>1063</v>
      </c>
      <c r="E48" s="28" t="s">
        <v>526</v>
      </c>
      <c r="F48" s="85">
        <v>16000</v>
      </c>
      <c r="G48" s="29">
        <v>56.25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44890</v>
      </c>
      <c r="B49" s="29">
        <v>543606</v>
      </c>
      <c r="C49" s="28" t="s">
        <v>1131</v>
      </c>
      <c r="D49" s="28" t="s">
        <v>1134</v>
      </c>
      <c r="E49" s="28" t="s">
        <v>526</v>
      </c>
      <c r="F49" s="85">
        <v>32000</v>
      </c>
      <c r="G49" s="29">
        <v>54.63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44890</v>
      </c>
      <c r="B50" s="29">
        <v>543606</v>
      </c>
      <c r="C50" s="28" t="s">
        <v>1131</v>
      </c>
      <c r="D50" s="28" t="s">
        <v>1135</v>
      </c>
      <c r="E50" s="28" t="s">
        <v>526</v>
      </c>
      <c r="F50" s="85">
        <v>40000</v>
      </c>
      <c r="G50" s="29">
        <v>55.9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44890</v>
      </c>
      <c r="B51" s="29">
        <v>543606</v>
      </c>
      <c r="C51" s="28" t="s">
        <v>1131</v>
      </c>
      <c r="D51" s="28" t="s">
        <v>1136</v>
      </c>
      <c r="E51" s="28" t="s">
        <v>526</v>
      </c>
      <c r="F51" s="85">
        <v>48000</v>
      </c>
      <c r="G51" s="29">
        <v>55.48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44890</v>
      </c>
      <c r="B52" s="29">
        <v>542668</v>
      </c>
      <c r="C52" s="28" t="s">
        <v>1137</v>
      </c>
      <c r="D52" s="28" t="s">
        <v>995</v>
      </c>
      <c r="E52" s="28" t="s">
        <v>526</v>
      </c>
      <c r="F52" s="85">
        <v>17000</v>
      </c>
      <c r="G52" s="29">
        <v>242.05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44890</v>
      </c>
      <c r="B53" s="29">
        <v>542668</v>
      </c>
      <c r="C53" s="28" t="s">
        <v>1137</v>
      </c>
      <c r="D53" s="28" t="s">
        <v>995</v>
      </c>
      <c r="E53" s="28" t="s">
        <v>527</v>
      </c>
      <c r="F53" s="85">
        <v>30500</v>
      </c>
      <c r="G53" s="29">
        <v>242.05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44890</v>
      </c>
      <c r="B54" s="29">
        <v>542668</v>
      </c>
      <c r="C54" s="28" t="s">
        <v>1137</v>
      </c>
      <c r="D54" s="28" t="s">
        <v>1066</v>
      </c>
      <c r="E54" s="28" t="s">
        <v>526</v>
      </c>
      <c r="F54" s="85">
        <v>12000</v>
      </c>
      <c r="G54" s="29">
        <v>241.69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44890</v>
      </c>
      <c r="B55" s="29">
        <v>542668</v>
      </c>
      <c r="C55" s="28" t="s">
        <v>1137</v>
      </c>
      <c r="D55" s="28" t="s">
        <v>1066</v>
      </c>
      <c r="E55" s="28" t="s">
        <v>527</v>
      </c>
      <c r="F55" s="85">
        <v>17000</v>
      </c>
      <c r="G55" s="29">
        <v>242.05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44890</v>
      </c>
      <c r="B56" s="29">
        <v>542668</v>
      </c>
      <c r="C56" s="28" t="s">
        <v>1137</v>
      </c>
      <c r="D56" s="28" t="s">
        <v>943</v>
      </c>
      <c r="E56" s="28" t="s">
        <v>527</v>
      </c>
      <c r="F56" s="85">
        <v>12000</v>
      </c>
      <c r="G56" s="29">
        <v>241.55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44890</v>
      </c>
      <c r="B57" s="29">
        <v>542668</v>
      </c>
      <c r="C57" s="28" t="s">
        <v>1137</v>
      </c>
      <c r="D57" s="28" t="s">
        <v>943</v>
      </c>
      <c r="E57" s="28" t="s">
        <v>526</v>
      </c>
      <c r="F57" s="85">
        <v>10000</v>
      </c>
      <c r="G57" s="29">
        <v>242.05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44890</v>
      </c>
      <c r="B58" s="29">
        <v>533090</v>
      </c>
      <c r="C58" s="28" t="s">
        <v>1065</v>
      </c>
      <c r="D58" s="28" t="s">
        <v>1138</v>
      </c>
      <c r="E58" s="28" t="s">
        <v>526</v>
      </c>
      <c r="F58" s="85">
        <v>13289869</v>
      </c>
      <c r="G58" s="29">
        <v>0.28999999999999998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44890</v>
      </c>
      <c r="B59" s="29">
        <v>533090</v>
      </c>
      <c r="C59" s="28" t="s">
        <v>1065</v>
      </c>
      <c r="D59" s="28" t="s">
        <v>1012</v>
      </c>
      <c r="E59" s="28" t="s">
        <v>527</v>
      </c>
      <c r="F59" s="85">
        <v>8616640</v>
      </c>
      <c r="G59" s="29">
        <v>0.28999999999999998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44890</v>
      </c>
      <c r="B60" s="29">
        <v>533090</v>
      </c>
      <c r="C60" s="28" t="s">
        <v>1065</v>
      </c>
      <c r="D60" s="28" t="s">
        <v>1012</v>
      </c>
      <c r="E60" s="28" t="s">
        <v>526</v>
      </c>
      <c r="F60" s="85">
        <v>9616641</v>
      </c>
      <c r="G60" s="29">
        <v>0.28999999999999998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44890</v>
      </c>
      <c r="B61" s="29">
        <v>533090</v>
      </c>
      <c r="C61" s="28" t="s">
        <v>1065</v>
      </c>
      <c r="D61" s="28" t="s">
        <v>1139</v>
      </c>
      <c r="E61" s="28" t="s">
        <v>526</v>
      </c>
      <c r="F61" s="85">
        <v>673</v>
      </c>
      <c r="G61" s="29">
        <v>0.28000000000000003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44890</v>
      </c>
      <c r="B62" s="29">
        <v>533090</v>
      </c>
      <c r="C62" s="28" t="s">
        <v>1065</v>
      </c>
      <c r="D62" s="28" t="s">
        <v>1032</v>
      </c>
      <c r="E62" s="28" t="s">
        <v>526</v>
      </c>
      <c r="F62" s="85">
        <v>9660964</v>
      </c>
      <c r="G62" s="29">
        <v>0.28999999999999998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44890</v>
      </c>
      <c r="B63" s="29">
        <v>533090</v>
      </c>
      <c r="C63" s="28" t="s">
        <v>1065</v>
      </c>
      <c r="D63" s="28" t="s">
        <v>1139</v>
      </c>
      <c r="E63" s="28" t="s">
        <v>527</v>
      </c>
      <c r="F63" s="85">
        <v>7499009</v>
      </c>
      <c r="G63" s="29">
        <v>0.27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44890</v>
      </c>
      <c r="B64" s="29">
        <v>533090</v>
      </c>
      <c r="C64" s="28" t="s">
        <v>1065</v>
      </c>
      <c r="D64" s="28" t="s">
        <v>1032</v>
      </c>
      <c r="E64" s="28" t="s">
        <v>527</v>
      </c>
      <c r="F64" s="85">
        <v>13255247</v>
      </c>
      <c r="G64" s="29">
        <v>0.28000000000000003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44890</v>
      </c>
      <c r="B65" s="29">
        <v>533090</v>
      </c>
      <c r="C65" s="28" t="s">
        <v>1065</v>
      </c>
      <c r="D65" s="28" t="s">
        <v>943</v>
      </c>
      <c r="E65" s="28" t="s">
        <v>527</v>
      </c>
      <c r="F65" s="85">
        <v>7500000</v>
      </c>
      <c r="G65" s="29">
        <v>0.28000000000000003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44890</v>
      </c>
      <c r="B66" s="29">
        <v>533090</v>
      </c>
      <c r="C66" s="28" t="s">
        <v>1065</v>
      </c>
      <c r="D66" s="28" t="s">
        <v>943</v>
      </c>
      <c r="E66" s="28" t="s">
        <v>526</v>
      </c>
      <c r="F66" s="85">
        <v>2500000</v>
      </c>
      <c r="G66" s="29">
        <v>0.27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44890</v>
      </c>
      <c r="B67" s="29">
        <v>540936</v>
      </c>
      <c r="C67" s="28" t="s">
        <v>1140</v>
      </c>
      <c r="D67" s="28" t="s">
        <v>1141</v>
      </c>
      <c r="E67" s="28" t="s">
        <v>527</v>
      </c>
      <c r="F67" s="85">
        <v>5215</v>
      </c>
      <c r="G67" s="29">
        <v>15.17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44890</v>
      </c>
      <c r="B68" s="29">
        <v>540936</v>
      </c>
      <c r="C68" s="28" t="s">
        <v>1140</v>
      </c>
      <c r="D68" s="28" t="s">
        <v>1141</v>
      </c>
      <c r="E68" s="28" t="s">
        <v>526</v>
      </c>
      <c r="F68" s="85">
        <v>107407</v>
      </c>
      <c r="G68" s="29">
        <v>14.62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44890</v>
      </c>
      <c r="B69" s="29">
        <v>540936</v>
      </c>
      <c r="C69" s="28" t="s">
        <v>1140</v>
      </c>
      <c r="D69" s="28" t="s">
        <v>1142</v>
      </c>
      <c r="E69" s="28" t="s">
        <v>526</v>
      </c>
      <c r="F69" s="85">
        <v>55440</v>
      </c>
      <c r="G69" s="29">
        <v>15.1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44890</v>
      </c>
      <c r="B70" s="29">
        <v>531737</v>
      </c>
      <c r="C70" s="28" t="s">
        <v>887</v>
      </c>
      <c r="D70" s="28" t="s">
        <v>1011</v>
      </c>
      <c r="E70" s="28" t="s">
        <v>527</v>
      </c>
      <c r="F70" s="85">
        <v>210000</v>
      </c>
      <c r="G70" s="29">
        <v>2.87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44890</v>
      </c>
      <c r="B71" s="29">
        <v>531737</v>
      </c>
      <c r="C71" s="28" t="s">
        <v>887</v>
      </c>
      <c r="D71" s="28" t="s">
        <v>1011</v>
      </c>
      <c r="E71" s="28" t="s">
        <v>526</v>
      </c>
      <c r="F71" s="85">
        <v>390</v>
      </c>
      <c r="G71" s="29">
        <v>2.87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44890</v>
      </c>
      <c r="B72" s="29">
        <v>531737</v>
      </c>
      <c r="C72" s="28" t="s">
        <v>887</v>
      </c>
      <c r="D72" s="28" t="s">
        <v>1012</v>
      </c>
      <c r="E72" s="28" t="s">
        <v>527</v>
      </c>
      <c r="F72" s="85">
        <v>236413</v>
      </c>
      <c r="G72" s="29">
        <v>2.87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44890</v>
      </c>
      <c r="B73" s="29">
        <v>542592</v>
      </c>
      <c r="C73" s="28" t="s">
        <v>1143</v>
      </c>
      <c r="D73" s="28" t="s">
        <v>1144</v>
      </c>
      <c r="E73" s="28" t="s">
        <v>527</v>
      </c>
      <c r="F73" s="85">
        <v>4000</v>
      </c>
      <c r="G73" s="29">
        <v>219.2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44890</v>
      </c>
      <c r="B74" s="29">
        <v>542592</v>
      </c>
      <c r="C74" s="28" t="s">
        <v>1143</v>
      </c>
      <c r="D74" s="28" t="s">
        <v>943</v>
      </c>
      <c r="E74" s="28" t="s">
        <v>526</v>
      </c>
      <c r="F74" s="85">
        <v>5000</v>
      </c>
      <c r="G74" s="29">
        <v>219.2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44890</v>
      </c>
      <c r="B75" s="29">
        <v>524590</v>
      </c>
      <c r="C75" s="28" t="s">
        <v>1145</v>
      </c>
      <c r="D75" s="28" t="s">
        <v>995</v>
      </c>
      <c r="E75" s="28" t="s">
        <v>526</v>
      </c>
      <c r="F75" s="85">
        <v>18014</v>
      </c>
      <c r="G75" s="29">
        <v>15.45</v>
      </c>
      <c r="H75" s="29" t="s">
        <v>305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44890</v>
      </c>
      <c r="B76" s="29">
        <v>500500</v>
      </c>
      <c r="C76" s="28" t="s">
        <v>1146</v>
      </c>
      <c r="D76" s="28" t="s">
        <v>1147</v>
      </c>
      <c r="E76" s="28" t="s">
        <v>526</v>
      </c>
      <c r="F76" s="85">
        <v>9387</v>
      </c>
      <c r="G76" s="29">
        <v>21.9</v>
      </c>
      <c r="H76" s="29" t="s">
        <v>305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44890</v>
      </c>
      <c r="B77" s="29">
        <v>500500</v>
      </c>
      <c r="C77" s="28" t="s">
        <v>1146</v>
      </c>
      <c r="D77" s="28" t="s">
        <v>1147</v>
      </c>
      <c r="E77" s="28" t="s">
        <v>527</v>
      </c>
      <c r="F77" s="85">
        <v>1476877</v>
      </c>
      <c r="G77" s="29">
        <v>22.15</v>
      </c>
      <c r="H77" s="29" t="s">
        <v>305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44890</v>
      </c>
      <c r="B78" s="29">
        <v>542924</v>
      </c>
      <c r="C78" s="28" t="s">
        <v>1067</v>
      </c>
      <c r="D78" s="28" t="s">
        <v>1148</v>
      </c>
      <c r="E78" s="28" t="s">
        <v>526</v>
      </c>
      <c r="F78" s="85">
        <v>37500</v>
      </c>
      <c r="G78" s="29">
        <v>10.7</v>
      </c>
      <c r="H78" s="29" t="s">
        <v>305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44890</v>
      </c>
      <c r="B79" s="29">
        <v>542924</v>
      </c>
      <c r="C79" s="28" t="s">
        <v>1067</v>
      </c>
      <c r="D79" s="28" t="s">
        <v>1149</v>
      </c>
      <c r="E79" s="28" t="s">
        <v>527</v>
      </c>
      <c r="F79" s="85">
        <v>108000</v>
      </c>
      <c r="G79" s="29">
        <v>10.44</v>
      </c>
      <c r="H79" s="29" t="s">
        <v>305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44890</v>
      </c>
      <c r="B80" s="29">
        <v>542924</v>
      </c>
      <c r="C80" s="28" t="s">
        <v>1067</v>
      </c>
      <c r="D80" s="28" t="s">
        <v>1150</v>
      </c>
      <c r="E80" s="28" t="s">
        <v>526</v>
      </c>
      <c r="F80" s="85">
        <v>30000</v>
      </c>
      <c r="G80" s="29">
        <v>10.67</v>
      </c>
      <c r="H80" s="29" t="s">
        <v>305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44890</v>
      </c>
      <c r="B81" s="29">
        <v>542924</v>
      </c>
      <c r="C81" s="28" t="s">
        <v>1067</v>
      </c>
      <c r="D81" s="28" t="s">
        <v>1151</v>
      </c>
      <c r="E81" s="28" t="s">
        <v>526</v>
      </c>
      <c r="F81" s="85">
        <v>49500</v>
      </c>
      <c r="G81" s="29">
        <v>10.41</v>
      </c>
      <c r="H81" s="29" t="s">
        <v>305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44890</v>
      </c>
      <c r="B82" s="29">
        <v>542924</v>
      </c>
      <c r="C82" s="28" t="s">
        <v>1067</v>
      </c>
      <c r="D82" s="28" t="s">
        <v>943</v>
      </c>
      <c r="E82" s="28" t="s">
        <v>527</v>
      </c>
      <c r="F82" s="85">
        <v>147000</v>
      </c>
      <c r="G82" s="29">
        <v>10.55</v>
      </c>
      <c r="H82" s="29" t="s">
        <v>305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44890</v>
      </c>
      <c r="B83" s="29">
        <v>542924</v>
      </c>
      <c r="C83" s="28" t="s">
        <v>1067</v>
      </c>
      <c r="D83" s="28" t="s">
        <v>943</v>
      </c>
      <c r="E83" s="28" t="s">
        <v>526</v>
      </c>
      <c r="F83" s="85">
        <v>73500</v>
      </c>
      <c r="G83" s="29">
        <v>10.41</v>
      </c>
      <c r="H83" s="29" t="s">
        <v>305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44890</v>
      </c>
      <c r="B84" s="29">
        <v>542924</v>
      </c>
      <c r="C84" s="28" t="s">
        <v>1067</v>
      </c>
      <c r="D84" s="28" t="s">
        <v>1152</v>
      </c>
      <c r="E84" s="28" t="s">
        <v>527</v>
      </c>
      <c r="F84" s="85">
        <v>31500</v>
      </c>
      <c r="G84" s="29">
        <v>10.49</v>
      </c>
      <c r="H84" s="29" t="s">
        <v>305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44890</v>
      </c>
      <c r="B85" s="29">
        <v>543286</v>
      </c>
      <c r="C85" s="28" t="s">
        <v>1153</v>
      </c>
      <c r="D85" s="28" t="s">
        <v>1154</v>
      </c>
      <c r="E85" s="28" t="s">
        <v>526</v>
      </c>
      <c r="F85" s="85">
        <v>6000</v>
      </c>
      <c r="G85" s="29">
        <v>21.25</v>
      </c>
      <c r="H85" s="29" t="s">
        <v>305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44890</v>
      </c>
      <c r="B86" s="29">
        <v>543286</v>
      </c>
      <c r="C86" s="28" t="s">
        <v>1153</v>
      </c>
      <c r="D86" s="28" t="s">
        <v>1154</v>
      </c>
      <c r="E86" s="28" t="s">
        <v>527</v>
      </c>
      <c r="F86" s="85">
        <v>60000</v>
      </c>
      <c r="G86" s="29">
        <v>21.77</v>
      </c>
      <c r="H86" s="29" t="s">
        <v>305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44890</v>
      </c>
      <c r="B87" s="29">
        <v>521054</v>
      </c>
      <c r="C87" s="28" t="s">
        <v>1155</v>
      </c>
      <c r="D87" s="28" t="s">
        <v>943</v>
      </c>
      <c r="E87" s="28" t="s">
        <v>526</v>
      </c>
      <c r="F87" s="85">
        <v>50000</v>
      </c>
      <c r="G87" s="29">
        <v>65.2</v>
      </c>
      <c r="H87" s="29" t="s">
        <v>305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44890</v>
      </c>
      <c r="B88" s="29">
        <v>539679</v>
      </c>
      <c r="C88" s="28" t="s">
        <v>1156</v>
      </c>
      <c r="D88" s="28" t="s">
        <v>1157</v>
      </c>
      <c r="E88" s="28" t="s">
        <v>527</v>
      </c>
      <c r="F88" s="85">
        <v>250000</v>
      </c>
      <c r="G88" s="29">
        <v>10.4</v>
      </c>
      <c r="H88" s="29" t="s">
        <v>305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44890</v>
      </c>
      <c r="B89" s="29">
        <v>539679</v>
      </c>
      <c r="C89" s="28" t="s">
        <v>1156</v>
      </c>
      <c r="D89" s="28" t="s">
        <v>1013</v>
      </c>
      <c r="E89" s="28" t="s">
        <v>526</v>
      </c>
      <c r="F89" s="85">
        <v>249200</v>
      </c>
      <c r="G89" s="29">
        <v>10.4</v>
      </c>
      <c r="H89" s="29" t="s">
        <v>305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44890</v>
      </c>
      <c r="B90" s="29">
        <v>534338</v>
      </c>
      <c r="C90" s="28" t="s">
        <v>1158</v>
      </c>
      <c r="D90" s="28" t="s">
        <v>1159</v>
      </c>
      <c r="E90" s="28" t="s">
        <v>527</v>
      </c>
      <c r="F90" s="85">
        <v>176473</v>
      </c>
      <c r="G90" s="29">
        <v>25.12</v>
      </c>
      <c r="H90" s="29" t="s">
        <v>305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44890</v>
      </c>
      <c r="B91" s="29">
        <v>543207</v>
      </c>
      <c r="C91" s="28" t="s">
        <v>1160</v>
      </c>
      <c r="D91" s="28" t="s">
        <v>1161</v>
      </c>
      <c r="E91" s="28" t="s">
        <v>526</v>
      </c>
      <c r="F91" s="85">
        <v>62372</v>
      </c>
      <c r="G91" s="29">
        <v>5.88</v>
      </c>
      <c r="H91" s="29" t="s">
        <v>305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44890</v>
      </c>
      <c r="B92" s="29">
        <v>543305</v>
      </c>
      <c r="C92" s="28" t="s">
        <v>980</v>
      </c>
      <c r="D92" s="28" t="s">
        <v>1162</v>
      </c>
      <c r="E92" s="28" t="s">
        <v>526</v>
      </c>
      <c r="F92" s="85">
        <v>24000</v>
      </c>
      <c r="G92" s="29">
        <v>12.3</v>
      </c>
      <c r="H92" s="29" t="s">
        <v>305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44890</v>
      </c>
      <c r="B93" s="29">
        <v>543305</v>
      </c>
      <c r="C93" s="28" t="s">
        <v>980</v>
      </c>
      <c r="D93" s="28" t="s">
        <v>1068</v>
      </c>
      <c r="E93" s="28" t="s">
        <v>526</v>
      </c>
      <c r="F93" s="85">
        <v>30000</v>
      </c>
      <c r="G93" s="29">
        <v>12.22</v>
      </c>
      <c r="H93" s="29" t="s">
        <v>305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44890</v>
      </c>
      <c r="B94" s="29">
        <v>543305</v>
      </c>
      <c r="C94" s="28" t="s">
        <v>980</v>
      </c>
      <c r="D94" s="28" t="s">
        <v>1068</v>
      </c>
      <c r="E94" s="28" t="s">
        <v>527</v>
      </c>
      <c r="F94" s="85">
        <v>24000</v>
      </c>
      <c r="G94" s="29">
        <v>12.59</v>
      </c>
      <c r="H94" s="29" t="s">
        <v>305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44890</v>
      </c>
      <c r="B95" s="29">
        <v>543305</v>
      </c>
      <c r="C95" s="28" t="s">
        <v>980</v>
      </c>
      <c r="D95" s="28" t="s">
        <v>1163</v>
      </c>
      <c r="E95" s="28" t="s">
        <v>527</v>
      </c>
      <c r="F95" s="85">
        <v>72000</v>
      </c>
      <c r="G95" s="29">
        <v>12.28</v>
      </c>
      <c r="H95" s="29" t="s">
        <v>305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44890</v>
      </c>
      <c r="B96" s="29">
        <v>543305</v>
      </c>
      <c r="C96" s="28" t="s">
        <v>980</v>
      </c>
      <c r="D96" s="28" t="s">
        <v>1163</v>
      </c>
      <c r="E96" s="28" t="s">
        <v>526</v>
      </c>
      <c r="F96" s="85">
        <v>72000</v>
      </c>
      <c r="G96" s="29">
        <v>12.18</v>
      </c>
      <c r="H96" s="29" t="s">
        <v>305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44890</v>
      </c>
      <c r="B97" s="29">
        <v>511557</v>
      </c>
      <c r="C97" s="28" t="s">
        <v>1164</v>
      </c>
      <c r="D97" s="28" t="s">
        <v>943</v>
      </c>
      <c r="E97" s="28" t="s">
        <v>527</v>
      </c>
      <c r="F97" s="85">
        <v>1175330</v>
      </c>
      <c r="G97" s="29">
        <v>1.47</v>
      </c>
      <c r="H97" s="29" t="s">
        <v>305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44890</v>
      </c>
      <c r="B98" s="29">
        <v>511557</v>
      </c>
      <c r="C98" s="28" t="s">
        <v>1164</v>
      </c>
      <c r="D98" s="28" t="s">
        <v>943</v>
      </c>
      <c r="E98" s="28" t="s">
        <v>526</v>
      </c>
      <c r="F98" s="85">
        <v>1500000</v>
      </c>
      <c r="G98" s="29">
        <v>1.47</v>
      </c>
      <c r="H98" s="29" t="s">
        <v>305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44890</v>
      </c>
      <c r="B99" s="29">
        <v>530111</v>
      </c>
      <c r="C99" s="28" t="s">
        <v>1165</v>
      </c>
      <c r="D99" s="28" t="s">
        <v>1166</v>
      </c>
      <c r="E99" s="28" t="s">
        <v>527</v>
      </c>
      <c r="F99" s="85">
        <v>46500</v>
      </c>
      <c r="G99" s="29">
        <v>49.3</v>
      </c>
      <c r="H99" s="29" t="s">
        <v>305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44890</v>
      </c>
      <c r="B100" s="29">
        <v>530111</v>
      </c>
      <c r="C100" s="28" t="s">
        <v>1165</v>
      </c>
      <c r="D100" s="28" t="s">
        <v>1167</v>
      </c>
      <c r="E100" s="28" t="s">
        <v>526</v>
      </c>
      <c r="F100" s="85">
        <v>47500</v>
      </c>
      <c r="G100" s="29">
        <v>49.3</v>
      </c>
      <c r="H100" s="29" t="s">
        <v>305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44890</v>
      </c>
      <c r="B101" s="29">
        <v>512624</v>
      </c>
      <c r="C101" s="28" t="s">
        <v>1168</v>
      </c>
      <c r="D101" s="28" t="s">
        <v>1169</v>
      </c>
      <c r="E101" s="28" t="s">
        <v>526</v>
      </c>
      <c r="F101" s="85">
        <v>200000</v>
      </c>
      <c r="G101" s="29">
        <v>3.09</v>
      </c>
      <c r="H101" s="29" t="s">
        <v>305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44890</v>
      </c>
      <c r="B102" s="29">
        <v>512624</v>
      </c>
      <c r="C102" s="28" t="s">
        <v>1168</v>
      </c>
      <c r="D102" s="28" t="s">
        <v>943</v>
      </c>
      <c r="E102" s="28" t="s">
        <v>527</v>
      </c>
      <c r="F102" s="85">
        <v>465336</v>
      </c>
      <c r="G102" s="29">
        <v>3.06</v>
      </c>
      <c r="H102" s="29" t="s">
        <v>305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44890</v>
      </c>
      <c r="B103" s="29">
        <v>512624</v>
      </c>
      <c r="C103" s="28" t="s">
        <v>1168</v>
      </c>
      <c r="D103" s="28" t="s">
        <v>943</v>
      </c>
      <c r="E103" s="28" t="s">
        <v>526</v>
      </c>
      <c r="F103" s="85">
        <v>419135</v>
      </c>
      <c r="G103" s="29">
        <v>2.81</v>
      </c>
      <c r="H103" s="29" t="s">
        <v>305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44890</v>
      </c>
      <c r="B104" s="29">
        <v>512624</v>
      </c>
      <c r="C104" s="28" t="s">
        <v>1168</v>
      </c>
      <c r="D104" s="28" t="s">
        <v>1170</v>
      </c>
      <c r="E104" s="28" t="s">
        <v>527</v>
      </c>
      <c r="F104" s="85">
        <v>250000</v>
      </c>
      <c r="G104" s="29">
        <v>2.81</v>
      </c>
      <c r="H104" s="29" t="s">
        <v>305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44890</v>
      </c>
      <c r="B105" s="29">
        <v>540821</v>
      </c>
      <c r="C105" s="28" t="s">
        <v>1171</v>
      </c>
      <c r="D105" s="28" t="s">
        <v>1172</v>
      </c>
      <c r="E105" s="28" t="s">
        <v>527</v>
      </c>
      <c r="F105" s="85">
        <v>700000</v>
      </c>
      <c r="G105" s="29">
        <v>17.18</v>
      </c>
      <c r="H105" s="29" t="s">
        <v>305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44890</v>
      </c>
      <c r="B106" s="29">
        <v>506906</v>
      </c>
      <c r="C106" s="28" t="s">
        <v>1173</v>
      </c>
      <c r="D106" s="28" t="s">
        <v>1174</v>
      </c>
      <c r="E106" s="28" t="s">
        <v>526</v>
      </c>
      <c r="F106" s="85">
        <v>60000</v>
      </c>
      <c r="G106" s="29">
        <v>5.5</v>
      </c>
      <c r="H106" s="29" t="s">
        <v>305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44890</v>
      </c>
      <c r="B107" s="29">
        <v>540147</v>
      </c>
      <c r="C107" s="28" t="s">
        <v>1070</v>
      </c>
      <c r="D107" s="28" t="s">
        <v>995</v>
      </c>
      <c r="E107" s="28" t="s">
        <v>526</v>
      </c>
      <c r="F107" s="85">
        <v>65001</v>
      </c>
      <c r="G107" s="29">
        <v>29.1</v>
      </c>
      <c r="H107" s="29" t="s">
        <v>305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44890</v>
      </c>
      <c r="B108" s="29">
        <v>540147</v>
      </c>
      <c r="C108" s="28" t="s">
        <v>1070</v>
      </c>
      <c r="D108" s="28" t="s">
        <v>995</v>
      </c>
      <c r="E108" s="28" t="s">
        <v>527</v>
      </c>
      <c r="F108" s="85">
        <v>47700</v>
      </c>
      <c r="G108" s="29">
        <v>29.1</v>
      </c>
      <c r="H108" s="29" t="s">
        <v>305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44890</v>
      </c>
      <c r="B109" s="29">
        <v>540147</v>
      </c>
      <c r="C109" s="28" t="s">
        <v>1070</v>
      </c>
      <c r="D109" s="28" t="s">
        <v>1175</v>
      </c>
      <c r="E109" s="28" t="s">
        <v>527</v>
      </c>
      <c r="F109" s="85">
        <v>150000</v>
      </c>
      <c r="G109" s="29">
        <v>29.1</v>
      </c>
      <c r="H109" s="29" t="s">
        <v>305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44890</v>
      </c>
      <c r="B110" s="29">
        <v>540147</v>
      </c>
      <c r="C110" s="28" t="s">
        <v>1070</v>
      </c>
      <c r="D110" s="28" t="s">
        <v>1176</v>
      </c>
      <c r="E110" s="28" t="s">
        <v>526</v>
      </c>
      <c r="F110" s="85">
        <v>75000</v>
      </c>
      <c r="G110" s="29">
        <v>29.1</v>
      </c>
      <c r="H110" s="29" t="s">
        <v>305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44890</v>
      </c>
      <c r="B111" s="29">
        <v>540147</v>
      </c>
      <c r="C111" s="28" t="s">
        <v>1070</v>
      </c>
      <c r="D111" s="28" t="s">
        <v>943</v>
      </c>
      <c r="E111" s="28" t="s">
        <v>527</v>
      </c>
      <c r="F111" s="85">
        <v>55000</v>
      </c>
      <c r="G111" s="29">
        <v>29.1</v>
      </c>
      <c r="H111" s="29" t="s">
        <v>305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44890</v>
      </c>
      <c r="B112" s="29">
        <v>540147</v>
      </c>
      <c r="C112" s="28" t="s">
        <v>1070</v>
      </c>
      <c r="D112" s="28" t="s">
        <v>943</v>
      </c>
      <c r="E112" s="28" t="s">
        <v>526</v>
      </c>
      <c r="F112" s="85">
        <v>40000</v>
      </c>
      <c r="G112" s="29">
        <v>29.1</v>
      </c>
      <c r="H112" s="29" t="s">
        <v>305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44890</v>
      </c>
      <c r="B113" s="29">
        <v>512197</v>
      </c>
      <c r="C113" s="28" t="s">
        <v>1071</v>
      </c>
      <c r="D113" s="28" t="s">
        <v>1072</v>
      </c>
      <c r="E113" s="28" t="s">
        <v>527</v>
      </c>
      <c r="F113" s="85">
        <v>20867</v>
      </c>
      <c r="G113" s="29">
        <v>2.1</v>
      </c>
      <c r="H113" s="29" t="s">
        <v>305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44890</v>
      </c>
      <c r="B114" s="29">
        <v>539584</v>
      </c>
      <c r="C114" s="28" t="s">
        <v>1177</v>
      </c>
      <c r="D114" s="28" t="s">
        <v>943</v>
      </c>
      <c r="E114" s="28" t="s">
        <v>527</v>
      </c>
      <c r="F114" s="85">
        <v>323502</v>
      </c>
      <c r="G114" s="29">
        <v>1.43</v>
      </c>
      <c r="H114" s="29" t="s">
        <v>305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44890</v>
      </c>
      <c r="B115" s="29">
        <v>539584</v>
      </c>
      <c r="C115" s="28" t="s">
        <v>1177</v>
      </c>
      <c r="D115" s="28" t="s">
        <v>943</v>
      </c>
      <c r="E115" s="28" t="s">
        <v>526</v>
      </c>
      <c r="F115" s="85">
        <v>100000</v>
      </c>
      <c r="G115" s="29">
        <v>1.47</v>
      </c>
      <c r="H115" s="29" t="s">
        <v>305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44890</v>
      </c>
      <c r="B116" s="29">
        <v>539026</v>
      </c>
      <c r="C116" s="28" t="s">
        <v>1178</v>
      </c>
      <c r="D116" s="28" t="s">
        <v>1179</v>
      </c>
      <c r="E116" s="28" t="s">
        <v>526</v>
      </c>
      <c r="F116" s="85">
        <v>100000</v>
      </c>
      <c r="G116" s="29">
        <v>9.4600000000000009</v>
      </c>
      <c r="H116" s="29" t="s">
        <v>305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44890</v>
      </c>
      <c r="B117" s="29">
        <v>539026</v>
      </c>
      <c r="C117" s="28" t="s">
        <v>1178</v>
      </c>
      <c r="D117" s="28" t="s">
        <v>1180</v>
      </c>
      <c r="E117" s="28" t="s">
        <v>527</v>
      </c>
      <c r="F117" s="85">
        <v>100000</v>
      </c>
      <c r="G117" s="29">
        <v>9.4600000000000009</v>
      </c>
      <c r="H117" s="29" t="s">
        <v>305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44890</v>
      </c>
      <c r="B118" s="29">
        <v>511447</v>
      </c>
      <c r="C118" s="28" t="s">
        <v>1033</v>
      </c>
      <c r="D118" s="28" t="s">
        <v>1181</v>
      </c>
      <c r="E118" s="28" t="s">
        <v>526</v>
      </c>
      <c r="F118" s="85">
        <v>141707</v>
      </c>
      <c r="G118" s="29">
        <v>24.38</v>
      </c>
      <c r="H118" s="29" t="s">
        <v>305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44890</v>
      </c>
      <c r="B119" s="29">
        <v>511447</v>
      </c>
      <c r="C119" s="28" t="s">
        <v>1033</v>
      </c>
      <c r="D119" s="28" t="s">
        <v>1034</v>
      </c>
      <c r="E119" s="28" t="s">
        <v>526</v>
      </c>
      <c r="F119" s="85">
        <v>215860</v>
      </c>
      <c r="G119" s="29">
        <v>24.32</v>
      </c>
      <c r="H119" s="29" t="s">
        <v>305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44890</v>
      </c>
      <c r="B120" s="29">
        <v>511447</v>
      </c>
      <c r="C120" s="28" t="s">
        <v>1033</v>
      </c>
      <c r="D120" s="28" t="s">
        <v>1034</v>
      </c>
      <c r="E120" s="28" t="s">
        <v>527</v>
      </c>
      <c r="F120" s="85">
        <v>118260</v>
      </c>
      <c r="G120" s="29">
        <v>24.44</v>
      </c>
      <c r="H120" s="29" t="s">
        <v>305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44890</v>
      </c>
      <c r="B121" s="29">
        <v>513307</v>
      </c>
      <c r="C121" s="28" t="s">
        <v>1182</v>
      </c>
      <c r="D121" s="28" t="s">
        <v>1183</v>
      </c>
      <c r="E121" s="28" t="s">
        <v>527</v>
      </c>
      <c r="F121" s="85">
        <v>9600</v>
      </c>
      <c r="G121" s="29">
        <v>267.83999999999997</v>
      </c>
      <c r="H121" s="29" t="s">
        <v>305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44890</v>
      </c>
      <c r="B122" s="29">
        <v>513307</v>
      </c>
      <c r="C122" s="28" t="s">
        <v>1182</v>
      </c>
      <c r="D122" s="28" t="s">
        <v>1184</v>
      </c>
      <c r="E122" s="28" t="s">
        <v>526</v>
      </c>
      <c r="F122" s="85">
        <v>8762</v>
      </c>
      <c r="G122" s="29">
        <v>260.64999999999998</v>
      </c>
      <c r="H122" s="29" t="s">
        <v>305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44890</v>
      </c>
      <c r="B123" s="29">
        <v>539310</v>
      </c>
      <c r="C123" s="28" t="s">
        <v>1073</v>
      </c>
      <c r="D123" s="28" t="s">
        <v>1185</v>
      </c>
      <c r="E123" s="28" t="s">
        <v>527</v>
      </c>
      <c r="F123" s="85">
        <v>235000</v>
      </c>
      <c r="G123" s="29">
        <v>72.680000000000007</v>
      </c>
      <c r="H123" s="29" t="s">
        <v>305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44890</v>
      </c>
      <c r="B124" s="29">
        <v>503657</v>
      </c>
      <c r="C124" s="28" t="s">
        <v>981</v>
      </c>
      <c r="D124" s="28" t="s">
        <v>1186</v>
      </c>
      <c r="E124" s="28" t="s">
        <v>526</v>
      </c>
      <c r="F124" s="85">
        <v>60000</v>
      </c>
      <c r="G124" s="29">
        <v>16.53</v>
      </c>
      <c r="H124" s="29" t="s">
        <v>305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44890</v>
      </c>
      <c r="B125" s="29">
        <v>503657</v>
      </c>
      <c r="C125" s="28" t="s">
        <v>981</v>
      </c>
      <c r="D125" s="28" t="s">
        <v>1035</v>
      </c>
      <c r="E125" s="28" t="s">
        <v>526</v>
      </c>
      <c r="F125" s="85">
        <v>44759</v>
      </c>
      <c r="G125" s="29">
        <v>16.14</v>
      </c>
      <c r="H125" s="29" t="s">
        <v>305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44890</v>
      </c>
      <c r="B126" s="29">
        <v>503657</v>
      </c>
      <c r="C126" s="28" t="s">
        <v>981</v>
      </c>
      <c r="D126" s="28" t="s">
        <v>1035</v>
      </c>
      <c r="E126" s="28" t="s">
        <v>527</v>
      </c>
      <c r="F126" s="85">
        <v>89518</v>
      </c>
      <c r="G126" s="29">
        <v>16.21</v>
      </c>
      <c r="H126" s="29" t="s">
        <v>305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44890</v>
      </c>
      <c r="B127" s="29">
        <v>543528</v>
      </c>
      <c r="C127" s="28" t="s">
        <v>1090</v>
      </c>
      <c r="D127" s="28" t="s">
        <v>1187</v>
      </c>
      <c r="E127" s="28" t="s">
        <v>527</v>
      </c>
      <c r="F127" s="85">
        <v>650000</v>
      </c>
      <c r="G127" s="29">
        <v>650</v>
      </c>
      <c r="H127" s="29" t="s">
        <v>305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44890</v>
      </c>
      <c r="B128" s="29">
        <v>543528</v>
      </c>
      <c r="C128" s="28" t="s">
        <v>1090</v>
      </c>
      <c r="D128" s="28" t="s">
        <v>1188</v>
      </c>
      <c r="E128" s="28" t="s">
        <v>526</v>
      </c>
      <c r="F128" s="85">
        <v>650047</v>
      </c>
      <c r="G128" s="29">
        <v>650</v>
      </c>
      <c r="H128" s="29" t="s">
        <v>305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44890</v>
      </c>
      <c r="B129" s="29">
        <v>524661</v>
      </c>
      <c r="C129" s="28" t="s">
        <v>1074</v>
      </c>
      <c r="D129" s="28" t="s">
        <v>1002</v>
      </c>
      <c r="E129" s="28" t="s">
        <v>527</v>
      </c>
      <c r="F129" s="85">
        <v>85224</v>
      </c>
      <c r="G129" s="29">
        <v>5.65</v>
      </c>
      <c r="H129" s="29" t="s">
        <v>305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44890</v>
      </c>
      <c r="B130" s="29">
        <v>524661</v>
      </c>
      <c r="C130" s="28" t="s">
        <v>1074</v>
      </c>
      <c r="D130" s="28" t="s">
        <v>1075</v>
      </c>
      <c r="E130" s="28" t="s">
        <v>526</v>
      </c>
      <c r="F130" s="85">
        <v>70000</v>
      </c>
      <c r="G130" s="29">
        <v>5.65</v>
      </c>
      <c r="H130" s="29" t="s">
        <v>305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44890</v>
      </c>
      <c r="B131" s="29">
        <v>543436</v>
      </c>
      <c r="C131" s="28" t="s">
        <v>1189</v>
      </c>
      <c r="D131" s="28" t="s">
        <v>1190</v>
      </c>
      <c r="E131" s="28" t="s">
        <v>526</v>
      </c>
      <c r="F131" s="85">
        <v>4000</v>
      </c>
      <c r="G131" s="29">
        <v>136.30000000000001</v>
      </c>
      <c r="H131" s="29" t="s">
        <v>305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44890</v>
      </c>
      <c r="B132" s="29" t="s">
        <v>1076</v>
      </c>
      <c r="C132" s="28" t="s">
        <v>1077</v>
      </c>
      <c r="D132" s="28" t="s">
        <v>1078</v>
      </c>
      <c r="E132" s="28" t="s">
        <v>526</v>
      </c>
      <c r="F132" s="85">
        <v>1142967</v>
      </c>
      <c r="G132" s="29">
        <v>7.93</v>
      </c>
      <c r="H132" s="29" t="s">
        <v>797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44890</v>
      </c>
      <c r="B133" s="29" t="s">
        <v>1191</v>
      </c>
      <c r="C133" s="28" t="s">
        <v>1192</v>
      </c>
      <c r="D133" s="28" t="s">
        <v>1193</v>
      </c>
      <c r="E133" s="28" t="s">
        <v>526</v>
      </c>
      <c r="F133" s="85">
        <v>72451</v>
      </c>
      <c r="G133" s="29">
        <v>60.86</v>
      </c>
      <c r="H133" s="29" t="s">
        <v>797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44890</v>
      </c>
      <c r="B134" s="29" t="s">
        <v>1194</v>
      </c>
      <c r="C134" s="28" t="s">
        <v>1195</v>
      </c>
      <c r="D134" s="28" t="s">
        <v>1196</v>
      </c>
      <c r="E134" s="28" t="s">
        <v>526</v>
      </c>
      <c r="F134" s="85">
        <v>81600</v>
      </c>
      <c r="G134" s="29">
        <v>67.05</v>
      </c>
      <c r="H134" s="29" t="s">
        <v>797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44890</v>
      </c>
      <c r="B135" s="29" t="s">
        <v>1194</v>
      </c>
      <c r="C135" s="28" t="s">
        <v>1195</v>
      </c>
      <c r="D135" s="28" t="s">
        <v>1197</v>
      </c>
      <c r="E135" s="28" t="s">
        <v>526</v>
      </c>
      <c r="F135" s="85">
        <v>100800</v>
      </c>
      <c r="G135" s="29">
        <v>70.989999999999995</v>
      </c>
      <c r="H135" s="29" t="s">
        <v>797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44890</v>
      </c>
      <c r="B136" s="29" t="s">
        <v>1079</v>
      </c>
      <c r="C136" s="28" t="s">
        <v>1080</v>
      </c>
      <c r="D136" s="28" t="s">
        <v>975</v>
      </c>
      <c r="E136" s="28" t="s">
        <v>526</v>
      </c>
      <c r="F136" s="85">
        <v>68398</v>
      </c>
      <c r="G136" s="29">
        <v>224.88</v>
      </c>
      <c r="H136" s="29" t="s">
        <v>797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44890</v>
      </c>
      <c r="B137" s="29" t="s">
        <v>1198</v>
      </c>
      <c r="C137" s="28" t="s">
        <v>1082</v>
      </c>
      <c r="D137" s="28" t="s">
        <v>1199</v>
      </c>
      <c r="E137" s="28" t="s">
        <v>526</v>
      </c>
      <c r="F137" s="85">
        <v>150000</v>
      </c>
      <c r="G137" s="29">
        <v>1.59</v>
      </c>
      <c r="H137" s="29" t="s">
        <v>797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44890</v>
      </c>
      <c r="B138" s="29" t="s">
        <v>1198</v>
      </c>
      <c r="C138" s="28" t="s">
        <v>1082</v>
      </c>
      <c r="D138" s="28" t="s">
        <v>1200</v>
      </c>
      <c r="E138" s="28" t="s">
        <v>526</v>
      </c>
      <c r="F138" s="85">
        <v>391600</v>
      </c>
      <c r="G138" s="29">
        <v>1.6</v>
      </c>
      <c r="H138" s="29" t="s">
        <v>797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44890</v>
      </c>
      <c r="B139" s="29" t="s">
        <v>1081</v>
      </c>
      <c r="C139" s="28" t="s">
        <v>1082</v>
      </c>
      <c r="D139" s="28" t="s">
        <v>1083</v>
      </c>
      <c r="E139" s="28" t="s">
        <v>526</v>
      </c>
      <c r="F139" s="85">
        <v>939824</v>
      </c>
      <c r="G139" s="29">
        <v>24.75</v>
      </c>
      <c r="H139" s="29" t="s">
        <v>797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44890</v>
      </c>
      <c r="B140" s="29" t="s">
        <v>1081</v>
      </c>
      <c r="C140" s="28" t="s">
        <v>1082</v>
      </c>
      <c r="D140" s="28" t="s">
        <v>1201</v>
      </c>
      <c r="E140" s="28" t="s">
        <v>526</v>
      </c>
      <c r="F140" s="85">
        <v>411391</v>
      </c>
      <c r="G140" s="29">
        <v>25.56</v>
      </c>
      <c r="H140" s="29" t="s">
        <v>797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44890</v>
      </c>
      <c r="B141" s="29" t="s">
        <v>822</v>
      </c>
      <c r="C141" s="28" t="s">
        <v>1003</v>
      </c>
      <c r="D141" s="28" t="s">
        <v>1202</v>
      </c>
      <c r="E141" s="28" t="s">
        <v>526</v>
      </c>
      <c r="F141" s="85">
        <v>3767492</v>
      </c>
      <c r="G141" s="29">
        <v>66.010000000000005</v>
      </c>
      <c r="H141" s="29" t="s">
        <v>797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44890</v>
      </c>
      <c r="B142" s="29" t="s">
        <v>1065</v>
      </c>
      <c r="C142" s="28" t="s">
        <v>1084</v>
      </c>
      <c r="D142" s="28" t="s">
        <v>1032</v>
      </c>
      <c r="E142" s="28" t="s">
        <v>526</v>
      </c>
      <c r="F142" s="85">
        <v>27447274</v>
      </c>
      <c r="G142" s="29">
        <v>0.28999999999999998</v>
      </c>
      <c r="H142" s="29" t="s">
        <v>797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44890</v>
      </c>
      <c r="B143" s="29" t="s">
        <v>1065</v>
      </c>
      <c r="C143" s="28" t="s">
        <v>1084</v>
      </c>
      <c r="D143" s="28" t="s">
        <v>1203</v>
      </c>
      <c r="E143" s="28" t="s">
        <v>526</v>
      </c>
      <c r="F143" s="85">
        <v>5000000</v>
      </c>
      <c r="G143" s="29">
        <v>0.25</v>
      </c>
      <c r="H143" s="29" t="s">
        <v>797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44890</v>
      </c>
      <c r="B144" s="29" t="s">
        <v>1085</v>
      </c>
      <c r="C144" s="28" t="s">
        <v>1086</v>
      </c>
      <c r="D144" s="28" t="s">
        <v>1204</v>
      </c>
      <c r="E144" s="28" t="s">
        <v>526</v>
      </c>
      <c r="F144" s="85">
        <v>28000</v>
      </c>
      <c r="G144" s="29">
        <v>71.989999999999995</v>
      </c>
      <c r="H144" s="29" t="s">
        <v>797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44890</v>
      </c>
      <c r="B145" s="29" t="s">
        <v>1146</v>
      </c>
      <c r="C145" s="28" t="s">
        <v>1205</v>
      </c>
      <c r="D145" s="28" t="s">
        <v>943</v>
      </c>
      <c r="E145" s="28" t="s">
        <v>526</v>
      </c>
      <c r="F145" s="85">
        <v>1030013</v>
      </c>
      <c r="G145" s="29">
        <v>21.73</v>
      </c>
      <c r="H145" s="29" t="s">
        <v>797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44890</v>
      </c>
      <c r="B146" s="29" t="s">
        <v>1146</v>
      </c>
      <c r="C146" s="28" t="s">
        <v>1205</v>
      </c>
      <c r="D146" s="28" t="s">
        <v>1206</v>
      </c>
      <c r="E146" s="28" t="s">
        <v>526</v>
      </c>
      <c r="F146" s="85">
        <v>1476877</v>
      </c>
      <c r="G146" s="29">
        <v>22.07</v>
      </c>
      <c r="H146" s="29" t="s">
        <v>797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44890</v>
      </c>
      <c r="B147" s="29" t="s">
        <v>1146</v>
      </c>
      <c r="C147" s="28" t="s">
        <v>1205</v>
      </c>
      <c r="D147" s="28" t="s">
        <v>1087</v>
      </c>
      <c r="E147" s="28" t="s">
        <v>526</v>
      </c>
      <c r="F147" s="85">
        <v>1750137</v>
      </c>
      <c r="G147" s="29">
        <v>22.07</v>
      </c>
      <c r="H147" s="29" t="s">
        <v>797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44890</v>
      </c>
      <c r="B148" s="29" t="s">
        <v>1146</v>
      </c>
      <c r="C148" s="28" t="s">
        <v>1205</v>
      </c>
      <c r="D148" s="28" t="s">
        <v>1207</v>
      </c>
      <c r="E148" s="28" t="s">
        <v>526</v>
      </c>
      <c r="F148" s="85">
        <v>1142413</v>
      </c>
      <c r="G148" s="29">
        <v>22.15</v>
      </c>
      <c r="H148" s="29" t="s">
        <v>797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44890</v>
      </c>
      <c r="B149" s="29" t="s">
        <v>1146</v>
      </c>
      <c r="C149" s="28" t="s">
        <v>1205</v>
      </c>
      <c r="D149" s="28" t="s">
        <v>1208</v>
      </c>
      <c r="E149" s="28" t="s">
        <v>526</v>
      </c>
      <c r="F149" s="85">
        <v>1550000</v>
      </c>
      <c r="G149" s="29">
        <v>22.13</v>
      </c>
      <c r="H149" s="29" t="s">
        <v>797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44890</v>
      </c>
      <c r="B150" s="29" t="s">
        <v>1146</v>
      </c>
      <c r="C150" s="28" t="s">
        <v>1205</v>
      </c>
      <c r="D150" s="28" t="s">
        <v>1209</v>
      </c>
      <c r="E150" s="28" t="s">
        <v>526</v>
      </c>
      <c r="F150" s="85">
        <v>410000</v>
      </c>
      <c r="G150" s="29">
        <v>21.61</v>
      </c>
      <c r="H150" s="29" t="s">
        <v>797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44890</v>
      </c>
      <c r="B151" s="29" t="s">
        <v>123</v>
      </c>
      <c r="C151" s="28" t="s">
        <v>1210</v>
      </c>
      <c r="D151" s="28" t="s">
        <v>1211</v>
      </c>
      <c r="E151" s="28" t="s">
        <v>526</v>
      </c>
      <c r="F151" s="85">
        <v>2267060</v>
      </c>
      <c r="G151" s="29">
        <v>134.5</v>
      </c>
      <c r="H151" s="29" t="s">
        <v>797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44890</v>
      </c>
      <c r="B152" s="29" t="s">
        <v>123</v>
      </c>
      <c r="C152" s="28" t="s">
        <v>1210</v>
      </c>
      <c r="D152" s="28" t="s">
        <v>1014</v>
      </c>
      <c r="E152" s="28" t="s">
        <v>526</v>
      </c>
      <c r="F152" s="85">
        <v>3229159</v>
      </c>
      <c r="G152" s="29">
        <v>135.13</v>
      </c>
      <c r="H152" s="29" t="s">
        <v>797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44890</v>
      </c>
      <c r="B153" s="29" t="s">
        <v>1212</v>
      </c>
      <c r="C153" s="28" t="s">
        <v>1213</v>
      </c>
      <c r="D153" s="28" t="s">
        <v>1011</v>
      </c>
      <c r="E153" s="28" t="s">
        <v>526</v>
      </c>
      <c r="F153" s="85">
        <v>28000</v>
      </c>
      <c r="G153" s="29">
        <v>83.9</v>
      </c>
      <c r="H153" s="29" t="s">
        <v>797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44890</v>
      </c>
      <c r="B154" s="29" t="s">
        <v>1212</v>
      </c>
      <c r="C154" s="28" t="s">
        <v>1213</v>
      </c>
      <c r="D154" s="28" t="s">
        <v>1214</v>
      </c>
      <c r="E154" s="28" t="s">
        <v>526</v>
      </c>
      <c r="F154" s="85">
        <v>80000</v>
      </c>
      <c r="G154" s="29">
        <v>89.18</v>
      </c>
      <c r="H154" s="29" t="s">
        <v>797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44890</v>
      </c>
      <c r="B155" s="29" t="s">
        <v>1215</v>
      </c>
      <c r="C155" s="28" t="s">
        <v>1216</v>
      </c>
      <c r="D155" s="28" t="s">
        <v>1217</v>
      </c>
      <c r="E155" s="28" t="s">
        <v>526</v>
      </c>
      <c r="F155" s="85">
        <v>134339</v>
      </c>
      <c r="G155" s="29">
        <v>21.01</v>
      </c>
      <c r="H155" s="29" t="s">
        <v>797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44890</v>
      </c>
      <c r="B156" s="29" t="s">
        <v>1215</v>
      </c>
      <c r="C156" s="28" t="s">
        <v>1216</v>
      </c>
      <c r="D156" s="28" t="s">
        <v>1218</v>
      </c>
      <c r="E156" s="28" t="s">
        <v>526</v>
      </c>
      <c r="F156" s="85">
        <v>117014</v>
      </c>
      <c r="G156" s="29">
        <v>21.02</v>
      </c>
      <c r="H156" s="29" t="s">
        <v>797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44890</v>
      </c>
      <c r="B157" s="29" t="s">
        <v>1215</v>
      </c>
      <c r="C157" s="28" t="s">
        <v>1216</v>
      </c>
      <c r="D157" s="28" t="s">
        <v>1036</v>
      </c>
      <c r="E157" s="28" t="s">
        <v>526</v>
      </c>
      <c r="F157" s="85">
        <v>261053</v>
      </c>
      <c r="G157" s="29">
        <v>20.46</v>
      </c>
      <c r="H157" s="29" t="s">
        <v>797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44890</v>
      </c>
      <c r="B158" s="29" t="s">
        <v>1219</v>
      </c>
      <c r="C158" s="28" t="s">
        <v>1220</v>
      </c>
      <c r="D158" s="28" t="s">
        <v>1221</v>
      </c>
      <c r="E158" s="28" t="s">
        <v>526</v>
      </c>
      <c r="F158" s="85">
        <v>224500</v>
      </c>
      <c r="G158" s="29">
        <v>80.5</v>
      </c>
      <c r="H158" s="29" t="s">
        <v>797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44890</v>
      </c>
      <c r="B159" s="29" t="s">
        <v>1222</v>
      </c>
      <c r="C159" s="28" t="s">
        <v>1223</v>
      </c>
      <c r="D159" s="28" t="s">
        <v>1224</v>
      </c>
      <c r="E159" s="28" t="s">
        <v>526</v>
      </c>
      <c r="F159" s="85">
        <v>600000</v>
      </c>
      <c r="G159" s="29">
        <v>28.55</v>
      </c>
      <c r="H159" s="29" t="s">
        <v>797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44890</v>
      </c>
      <c r="B160" s="29" t="s">
        <v>1088</v>
      </c>
      <c r="C160" s="28" t="s">
        <v>1089</v>
      </c>
      <c r="D160" s="28" t="s">
        <v>1225</v>
      </c>
      <c r="E160" s="28" t="s">
        <v>526</v>
      </c>
      <c r="F160" s="85">
        <v>30000</v>
      </c>
      <c r="G160" s="29">
        <v>133.03</v>
      </c>
      <c r="H160" s="29" t="s">
        <v>797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44890</v>
      </c>
      <c r="B161" s="29" t="s">
        <v>1088</v>
      </c>
      <c r="C161" s="28" t="s">
        <v>1089</v>
      </c>
      <c r="D161" s="28" t="s">
        <v>1226</v>
      </c>
      <c r="E161" s="28" t="s">
        <v>526</v>
      </c>
      <c r="F161" s="85">
        <v>36000</v>
      </c>
      <c r="G161" s="29">
        <v>140.88</v>
      </c>
      <c r="H161" s="29" t="s">
        <v>797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44890</v>
      </c>
      <c r="B162" s="29" t="s">
        <v>1227</v>
      </c>
      <c r="C162" s="28" t="s">
        <v>1228</v>
      </c>
      <c r="D162" s="28" t="s">
        <v>1229</v>
      </c>
      <c r="E162" s="28" t="s">
        <v>526</v>
      </c>
      <c r="F162" s="85">
        <v>67285</v>
      </c>
      <c r="G162" s="29">
        <v>67.290000000000006</v>
      </c>
      <c r="H162" s="29" t="s">
        <v>797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44890</v>
      </c>
      <c r="B163" s="29" t="s">
        <v>1227</v>
      </c>
      <c r="C163" s="28" t="s">
        <v>1228</v>
      </c>
      <c r="D163" s="28" t="s">
        <v>1230</v>
      </c>
      <c r="E163" s="28" t="s">
        <v>526</v>
      </c>
      <c r="F163" s="85">
        <v>61477</v>
      </c>
      <c r="G163" s="29">
        <v>66.19</v>
      </c>
      <c r="H163" s="29" t="s">
        <v>797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44890</v>
      </c>
      <c r="B164" s="29" t="s">
        <v>1231</v>
      </c>
      <c r="C164" s="28" t="s">
        <v>1232</v>
      </c>
      <c r="D164" s="28" t="s">
        <v>1036</v>
      </c>
      <c r="E164" s="28" t="s">
        <v>526</v>
      </c>
      <c r="F164" s="85">
        <v>117984</v>
      </c>
      <c r="G164" s="29">
        <v>79.760000000000005</v>
      </c>
      <c r="H164" s="29" t="s">
        <v>797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44890</v>
      </c>
      <c r="B165" s="29" t="s">
        <v>1233</v>
      </c>
      <c r="C165" s="28" t="s">
        <v>1234</v>
      </c>
      <c r="D165" s="28" t="s">
        <v>1069</v>
      </c>
      <c r="E165" s="28" t="s">
        <v>526</v>
      </c>
      <c r="F165" s="85">
        <v>38000</v>
      </c>
      <c r="G165" s="29">
        <v>65.599999999999994</v>
      </c>
      <c r="H165" s="29" t="s">
        <v>797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44890</v>
      </c>
      <c r="B166" s="29" t="s">
        <v>1090</v>
      </c>
      <c r="C166" s="28" t="s">
        <v>1091</v>
      </c>
      <c r="D166" s="28" t="s">
        <v>1235</v>
      </c>
      <c r="E166" s="28" t="s">
        <v>526</v>
      </c>
      <c r="F166" s="85">
        <v>109535</v>
      </c>
      <c r="G166" s="29">
        <v>659.79</v>
      </c>
      <c r="H166" s="29" t="s">
        <v>797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44890</v>
      </c>
      <c r="B167" s="29" t="s">
        <v>1092</v>
      </c>
      <c r="C167" s="28" t="s">
        <v>1093</v>
      </c>
      <c r="D167" s="28" t="s">
        <v>1202</v>
      </c>
      <c r="E167" s="28" t="s">
        <v>526</v>
      </c>
      <c r="F167" s="85">
        <v>141263</v>
      </c>
      <c r="G167" s="29">
        <v>183.68</v>
      </c>
      <c r="H167" s="29" t="s">
        <v>797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44890</v>
      </c>
      <c r="B168" s="29" t="s">
        <v>1236</v>
      </c>
      <c r="C168" s="28" t="s">
        <v>1237</v>
      </c>
      <c r="D168" s="28" t="s">
        <v>1083</v>
      </c>
      <c r="E168" s="28" t="s">
        <v>526</v>
      </c>
      <c r="F168" s="85">
        <v>147314</v>
      </c>
      <c r="G168" s="29">
        <v>125.64</v>
      </c>
      <c r="H168" s="29" t="s">
        <v>797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44890</v>
      </c>
      <c r="B169" s="29" t="s">
        <v>1236</v>
      </c>
      <c r="C169" s="28" t="s">
        <v>1237</v>
      </c>
      <c r="D169" s="28" t="s">
        <v>1238</v>
      </c>
      <c r="E169" s="28" t="s">
        <v>526</v>
      </c>
      <c r="F169" s="85">
        <v>199235</v>
      </c>
      <c r="G169" s="29">
        <v>118.35</v>
      </c>
      <c r="H169" s="29" t="s">
        <v>797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44890</v>
      </c>
      <c r="B170" s="29" t="s">
        <v>1076</v>
      </c>
      <c r="C170" s="28" t="s">
        <v>1077</v>
      </c>
      <c r="D170" s="28" t="s">
        <v>1078</v>
      </c>
      <c r="E170" s="28" t="s">
        <v>527</v>
      </c>
      <c r="F170" s="85">
        <v>1142967</v>
      </c>
      <c r="G170" s="29">
        <v>7.61</v>
      </c>
      <c r="H170" s="29" t="s">
        <v>797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44890</v>
      </c>
      <c r="B171" s="29" t="s">
        <v>1194</v>
      </c>
      <c r="C171" s="28" t="s">
        <v>1195</v>
      </c>
      <c r="D171" s="28" t="s">
        <v>1239</v>
      </c>
      <c r="E171" s="28" t="s">
        <v>527</v>
      </c>
      <c r="F171" s="85">
        <v>148800</v>
      </c>
      <c r="G171" s="29">
        <v>62.25</v>
      </c>
      <c r="H171" s="29" t="s">
        <v>797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44890</v>
      </c>
      <c r="B172" s="29" t="s">
        <v>1194</v>
      </c>
      <c r="C172" s="28" t="s">
        <v>1195</v>
      </c>
      <c r="D172" s="28" t="s">
        <v>1197</v>
      </c>
      <c r="E172" s="28" t="s">
        <v>527</v>
      </c>
      <c r="F172" s="85">
        <v>28800</v>
      </c>
      <c r="G172" s="29">
        <v>71.5</v>
      </c>
      <c r="H172" s="29" t="s">
        <v>797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44890</v>
      </c>
      <c r="B173" s="29" t="s">
        <v>1194</v>
      </c>
      <c r="C173" s="28" t="s">
        <v>1195</v>
      </c>
      <c r="D173" s="28" t="s">
        <v>1196</v>
      </c>
      <c r="E173" s="28" t="s">
        <v>527</v>
      </c>
      <c r="F173" s="85">
        <v>48000</v>
      </c>
      <c r="G173" s="29">
        <v>62.01</v>
      </c>
      <c r="H173" s="29" t="s">
        <v>797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44890</v>
      </c>
      <c r="B174" s="29" t="s">
        <v>1079</v>
      </c>
      <c r="C174" s="28" t="s">
        <v>1080</v>
      </c>
      <c r="D174" s="28" t="s">
        <v>975</v>
      </c>
      <c r="E174" s="28" t="s">
        <v>527</v>
      </c>
      <c r="F174" s="85">
        <v>68398</v>
      </c>
      <c r="G174" s="29">
        <v>224.69</v>
      </c>
      <c r="H174" s="29" t="s">
        <v>797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>
        <v>44890</v>
      </c>
      <c r="B175" s="29" t="s">
        <v>1198</v>
      </c>
      <c r="C175" s="28" t="s">
        <v>1082</v>
      </c>
      <c r="D175" s="28" t="s">
        <v>1240</v>
      </c>
      <c r="E175" s="28" t="s">
        <v>527</v>
      </c>
      <c r="F175" s="85">
        <v>512531</v>
      </c>
      <c r="G175" s="29">
        <v>1.6</v>
      </c>
      <c r="H175" s="29" t="s">
        <v>797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>
        <v>44890</v>
      </c>
      <c r="B176" s="29" t="s">
        <v>1198</v>
      </c>
      <c r="C176" s="28" t="s">
        <v>1082</v>
      </c>
      <c r="D176" s="28" t="s">
        <v>1241</v>
      </c>
      <c r="E176" s="28" t="s">
        <v>527</v>
      </c>
      <c r="F176" s="85">
        <v>420000</v>
      </c>
      <c r="G176" s="29">
        <v>1.59</v>
      </c>
      <c r="H176" s="29" t="s">
        <v>797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>
        <v>44890</v>
      </c>
      <c r="B177" s="29" t="s">
        <v>1081</v>
      </c>
      <c r="C177" s="28" t="s">
        <v>1082</v>
      </c>
      <c r="D177" s="28" t="s">
        <v>1201</v>
      </c>
      <c r="E177" s="28" t="s">
        <v>527</v>
      </c>
      <c r="F177" s="85">
        <v>411391</v>
      </c>
      <c r="G177" s="29">
        <v>24.74</v>
      </c>
      <c r="H177" s="29" t="s">
        <v>797</v>
      </c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>
        <v>44890</v>
      </c>
      <c r="B178" s="29" t="s">
        <v>1081</v>
      </c>
      <c r="C178" s="28" t="s">
        <v>1082</v>
      </c>
      <c r="D178" s="28" t="s">
        <v>1083</v>
      </c>
      <c r="E178" s="28" t="s">
        <v>527</v>
      </c>
      <c r="F178" s="85">
        <v>286168</v>
      </c>
      <c r="G178" s="29">
        <v>23.78</v>
      </c>
      <c r="H178" s="29" t="s">
        <v>797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>
        <v>44890</v>
      </c>
      <c r="B179" s="29" t="s">
        <v>822</v>
      </c>
      <c r="C179" s="28" t="s">
        <v>1003</v>
      </c>
      <c r="D179" s="28" t="s">
        <v>1202</v>
      </c>
      <c r="E179" s="28" t="s">
        <v>527</v>
      </c>
      <c r="F179" s="85">
        <v>3767992</v>
      </c>
      <c r="G179" s="29">
        <v>66.27</v>
      </c>
      <c r="H179" s="29" t="s">
        <v>797</v>
      </c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>
        <v>44890</v>
      </c>
      <c r="B180" s="29" t="s">
        <v>1065</v>
      </c>
      <c r="C180" s="28" t="s">
        <v>1084</v>
      </c>
      <c r="D180" s="28" t="s">
        <v>1032</v>
      </c>
      <c r="E180" s="28" t="s">
        <v>527</v>
      </c>
      <c r="F180" s="85">
        <v>16273162</v>
      </c>
      <c r="G180" s="29">
        <v>0.3</v>
      </c>
      <c r="H180" s="29" t="s">
        <v>797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>
        <v>44890</v>
      </c>
      <c r="B181" s="29" t="s">
        <v>1065</v>
      </c>
      <c r="C181" s="28" t="s">
        <v>1084</v>
      </c>
      <c r="D181" s="28" t="s">
        <v>1094</v>
      </c>
      <c r="E181" s="28" t="s">
        <v>527</v>
      </c>
      <c r="F181" s="85">
        <v>12500000</v>
      </c>
      <c r="G181" s="29">
        <v>0.27</v>
      </c>
      <c r="H181" s="29" t="s">
        <v>797</v>
      </c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>
        <v>44890</v>
      </c>
      <c r="B182" s="29" t="s">
        <v>1065</v>
      </c>
      <c r="C182" s="28" t="s">
        <v>1084</v>
      </c>
      <c r="D182" s="28" t="s">
        <v>1203</v>
      </c>
      <c r="E182" s="28" t="s">
        <v>527</v>
      </c>
      <c r="F182" s="85">
        <v>7093578</v>
      </c>
      <c r="G182" s="29">
        <v>0.26</v>
      </c>
      <c r="H182" s="29" t="s">
        <v>797</v>
      </c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>
        <v>44890</v>
      </c>
      <c r="B183" s="29" t="s">
        <v>1065</v>
      </c>
      <c r="C183" s="28" t="s">
        <v>1084</v>
      </c>
      <c r="D183" s="28" t="s">
        <v>1095</v>
      </c>
      <c r="E183" s="28" t="s">
        <v>527</v>
      </c>
      <c r="F183" s="85">
        <v>12500000</v>
      </c>
      <c r="G183" s="29">
        <v>0.27</v>
      </c>
      <c r="H183" s="29" t="s">
        <v>797</v>
      </c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>
        <v>44890</v>
      </c>
      <c r="B184" s="29" t="s">
        <v>1085</v>
      </c>
      <c r="C184" s="28" t="s">
        <v>1086</v>
      </c>
      <c r="D184" s="28" t="s">
        <v>1204</v>
      </c>
      <c r="E184" s="28" t="s">
        <v>527</v>
      </c>
      <c r="F184" s="85">
        <v>4000</v>
      </c>
      <c r="G184" s="29">
        <v>73</v>
      </c>
      <c r="H184" s="29" t="s">
        <v>797</v>
      </c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>
        <v>44890</v>
      </c>
      <c r="B185" s="29" t="s">
        <v>1146</v>
      </c>
      <c r="C185" s="28" t="s">
        <v>1205</v>
      </c>
      <c r="D185" s="28" t="s">
        <v>1209</v>
      </c>
      <c r="E185" s="28" t="s">
        <v>527</v>
      </c>
      <c r="F185" s="85">
        <v>1110000</v>
      </c>
      <c r="G185" s="29">
        <v>21.74</v>
      </c>
      <c r="H185" s="29" t="s">
        <v>797</v>
      </c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>
        <v>44890</v>
      </c>
      <c r="B186" s="29" t="s">
        <v>1146</v>
      </c>
      <c r="C186" s="28" t="s">
        <v>1205</v>
      </c>
      <c r="D186" s="28" t="s">
        <v>943</v>
      </c>
      <c r="E186" s="28" t="s">
        <v>527</v>
      </c>
      <c r="F186" s="85">
        <v>1680013</v>
      </c>
      <c r="G186" s="29">
        <v>22.15</v>
      </c>
      <c r="H186" s="29" t="s">
        <v>797</v>
      </c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>
        <v>44890</v>
      </c>
      <c r="B187" s="29" t="s">
        <v>1146</v>
      </c>
      <c r="C187" s="28" t="s">
        <v>1205</v>
      </c>
      <c r="D187" s="28" t="s">
        <v>1207</v>
      </c>
      <c r="E187" s="28" t="s">
        <v>527</v>
      </c>
      <c r="F187" s="85">
        <v>1683436</v>
      </c>
      <c r="G187" s="29">
        <v>21.62</v>
      </c>
      <c r="H187" s="29" t="s">
        <v>797</v>
      </c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>
        <v>44890</v>
      </c>
      <c r="B188" s="29" t="s">
        <v>1146</v>
      </c>
      <c r="C188" s="28" t="s">
        <v>1205</v>
      </c>
      <c r="D188" s="28" t="s">
        <v>1206</v>
      </c>
      <c r="E188" s="28" t="s">
        <v>527</v>
      </c>
      <c r="F188" s="85">
        <v>9387</v>
      </c>
      <c r="G188" s="29">
        <v>22.04</v>
      </c>
      <c r="H188" s="29" t="s">
        <v>797</v>
      </c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>
        <v>44890</v>
      </c>
      <c r="B189" s="29" t="s">
        <v>1146</v>
      </c>
      <c r="C189" s="28" t="s">
        <v>1205</v>
      </c>
      <c r="D189" s="28" t="s">
        <v>1087</v>
      </c>
      <c r="E189" s="28" t="s">
        <v>527</v>
      </c>
      <c r="F189" s="85">
        <v>1810106</v>
      </c>
      <c r="G189" s="29">
        <v>21.69</v>
      </c>
      <c r="H189" s="29" t="s">
        <v>797</v>
      </c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>
        <v>44890</v>
      </c>
      <c r="B190" s="29" t="s">
        <v>1146</v>
      </c>
      <c r="C190" s="28" t="s">
        <v>1205</v>
      </c>
      <c r="D190" s="28" t="s">
        <v>1208</v>
      </c>
      <c r="E190" s="28" t="s">
        <v>527</v>
      </c>
      <c r="F190" s="85">
        <v>1750000</v>
      </c>
      <c r="G190" s="29">
        <v>22.07</v>
      </c>
      <c r="H190" s="29" t="s">
        <v>797</v>
      </c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>
        <v>44890</v>
      </c>
      <c r="B191" s="29" t="s">
        <v>123</v>
      </c>
      <c r="C191" s="28" t="s">
        <v>1210</v>
      </c>
      <c r="D191" s="28" t="s">
        <v>1014</v>
      </c>
      <c r="E191" s="28" t="s">
        <v>527</v>
      </c>
      <c r="F191" s="85">
        <v>3199729</v>
      </c>
      <c r="G191" s="29">
        <v>135.28</v>
      </c>
      <c r="H191" s="29" t="s">
        <v>797</v>
      </c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>
        <v>44890</v>
      </c>
      <c r="B192" s="29" t="s">
        <v>123</v>
      </c>
      <c r="C192" s="28" t="s">
        <v>1210</v>
      </c>
      <c r="D192" s="28" t="s">
        <v>1211</v>
      </c>
      <c r="E192" s="28" t="s">
        <v>527</v>
      </c>
      <c r="F192" s="85">
        <v>2390595</v>
      </c>
      <c r="G192" s="29">
        <v>134.87</v>
      </c>
      <c r="H192" s="29" t="s">
        <v>797</v>
      </c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>
        <v>44890</v>
      </c>
      <c r="B193" s="29" t="s">
        <v>1212</v>
      </c>
      <c r="C193" s="28" t="s">
        <v>1213</v>
      </c>
      <c r="D193" s="28" t="s">
        <v>1011</v>
      </c>
      <c r="E193" s="28" t="s">
        <v>527</v>
      </c>
      <c r="F193" s="85">
        <v>64000</v>
      </c>
      <c r="G193" s="29">
        <v>87.85</v>
      </c>
      <c r="H193" s="29" t="s">
        <v>797</v>
      </c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>
        <v>44890</v>
      </c>
      <c r="B194" s="29" t="s">
        <v>1215</v>
      </c>
      <c r="C194" s="28" t="s">
        <v>1216</v>
      </c>
      <c r="D194" s="28" t="s">
        <v>1036</v>
      </c>
      <c r="E194" s="28" t="s">
        <v>527</v>
      </c>
      <c r="F194" s="85">
        <v>261053</v>
      </c>
      <c r="G194" s="29">
        <v>20.5</v>
      </c>
      <c r="H194" s="29" t="s">
        <v>797</v>
      </c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>
        <v>44890</v>
      </c>
      <c r="B195" s="29" t="s">
        <v>1215</v>
      </c>
      <c r="C195" s="28" t="s">
        <v>1216</v>
      </c>
      <c r="D195" s="28" t="s">
        <v>1218</v>
      </c>
      <c r="E195" s="28" t="s">
        <v>527</v>
      </c>
      <c r="F195" s="85">
        <v>117014</v>
      </c>
      <c r="G195" s="29">
        <v>21.09</v>
      </c>
      <c r="H195" s="29" t="s">
        <v>797</v>
      </c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>
        <v>44890</v>
      </c>
      <c r="B196" s="29" t="s">
        <v>1215</v>
      </c>
      <c r="C196" s="28" t="s">
        <v>1216</v>
      </c>
      <c r="D196" s="28" t="s">
        <v>1217</v>
      </c>
      <c r="E196" s="28" t="s">
        <v>527</v>
      </c>
      <c r="F196" s="85">
        <v>134339</v>
      </c>
      <c r="G196" s="29">
        <v>20.9</v>
      </c>
      <c r="H196" s="29" t="s">
        <v>797</v>
      </c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>
        <v>44890</v>
      </c>
      <c r="B197" s="29" t="s">
        <v>1219</v>
      </c>
      <c r="C197" s="28" t="s">
        <v>1220</v>
      </c>
      <c r="D197" s="28" t="s">
        <v>1242</v>
      </c>
      <c r="E197" s="28" t="s">
        <v>527</v>
      </c>
      <c r="F197" s="85">
        <v>245501</v>
      </c>
      <c r="G197" s="29">
        <v>80.45</v>
      </c>
      <c r="H197" s="29" t="s">
        <v>797</v>
      </c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>
        <v>44890</v>
      </c>
      <c r="B198" s="29" t="s">
        <v>1227</v>
      </c>
      <c r="C198" s="28" t="s">
        <v>1228</v>
      </c>
      <c r="D198" s="28" t="s">
        <v>1229</v>
      </c>
      <c r="E198" s="28" t="s">
        <v>527</v>
      </c>
      <c r="F198" s="85">
        <v>67285</v>
      </c>
      <c r="G198" s="29">
        <v>66.790000000000006</v>
      </c>
      <c r="H198" s="29" t="s">
        <v>797</v>
      </c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>
        <v>44890</v>
      </c>
      <c r="B199" s="29" t="s">
        <v>1227</v>
      </c>
      <c r="C199" s="28" t="s">
        <v>1228</v>
      </c>
      <c r="D199" s="28" t="s">
        <v>1230</v>
      </c>
      <c r="E199" s="28" t="s">
        <v>527</v>
      </c>
      <c r="F199" s="85">
        <v>58733</v>
      </c>
      <c r="G199" s="29">
        <v>66.489999999999995</v>
      </c>
      <c r="H199" s="29" t="s">
        <v>797</v>
      </c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>
        <v>44890</v>
      </c>
      <c r="B200" s="29" t="s">
        <v>1231</v>
      </c>
      <c r="C200" s="28" t="s">
        <v>1232</v>
      </c>
      <c r="D200" s="28" t="s">
        <v>1036</v>
      </c>
      <c r="E200" s="28" t="s">
        <v>527</v>
      </c>
      <c r="F200" s="85">
        <v>117984</v>
      </c>
      <c r="G200" s="29">
        <v>80.45</v>
      </c>
      <c r="H200" s="29" t="s">
        <v>797</v>
      </c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>
        <v>44890</v>
      </c>
      <c r="B201" s="29" t="s">
        <v>1233</v>
      </c>
      <c r="C201" s="28" t="s">
        <v>1234</v>
      </c>
      <c r="D201" s="28" t="s">
        <v>1069</v>
      </c>
      <c r="E201" s="28" t="s">
        <v>527</v>
      </c>
      <c r="F201" s="85">
        <v>8000</v>
      </c>
      <c r="G201" s="29">
        <v>65.7</v>
      </c>
      <c r="H201" s="29" t="s">
        <v>797</v>
      </c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>
        <v>44890</v>
      </c>
      <c r="B202" s="29" t="s">
        <v>1233</v>
      </c>
      <c r="C202" s="28" t="s">
        <v>1234</v>
      </c>
      <c r="D202" s="28" t="s">
        <v>1243</v>
      </c>
      <c r="E202" s="28" t="s">
        <v>527</v>
      </c>
      <c r="F202" s="85">
        <v>46000</v>
      </c>
      <c r="G202" s="29">
        <v>65.28</v>
      </c>
      <c r="H202" s="29" t="s">
        <v>797</v>
      </c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>
        <v>44890</v>
      </c>
      <c r="B203" s="29" t="s">
        <v>1244</v>
      </c>
      <c r="C203" s="28" t="s">
        <v>1245</v>
      </c>
      <c r="D203" s="28" t="s">
        <v>1246</v>
      </c>
      <c r="E203" s="28" t="s">
        <v>527</v>
      </c>
      <c r="F203" s="85">
        <v>1621555</v>
      </c>
      <c r="G203" s="29">
        <v>9.1999999999999993</v>
      </c>
      <c r="H203" s="29" t="s">
        <v>797</v>
      </c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>
        <v>44890</v>
      </c>
      <c r="B204" s="29" t="s">
        <v>1090</v>
      </c>
      <c r="C204" s="28" t="s">
        <v>1091</v>
      </c>
      <c r="D204" s="28" t="s">
        <v>1235</v>
      </c>
      <c r="E204" s="28" t="s">
        <v>527</v>
      </c>
      <c r="F204" s="85">
        <v>96752</v>
      </c>
      <c r="G204" s="29">
        <v>664.92</v>
      </c>
      <c r="H204" s="29" t="s">
        <v>797</v>
      </c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>
        <v>44890</v>
      </c>
      <c r="B205" s="29" t="s">
        <v>1092</v>
      </c>
      <c r="C205" s="28" t="s">
        <v>1093</v>
      </c>
      <c r="D205" s="28" t="s">
        <v>1202</v>
      </c>
      <c r="E205" s="28" t="s">
        <v>527</v>
      </c>
      <c r="F205" s="85">
        <v>71248</v>
      </c>
      <c r="G205" s="29">
        <v>183.81</v>
      </c>
      <c r="H205" s="29" t="s">
        <v>797</v>
      </c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>
        <v>44890</v>
      </c>
      <c r="B206" s="29" t="s">
        <v>1236</v>
      </c>
      <c r="C206" s="28" t="s">
        <v>1237</v>
      </c>
      <c r="D206" s="28" t="s">
        <v>1238</v>
      </c>
      <c r="E206" s="28" t="s">
        <v>527</v>
      </c>
      <c r="F206" s="85">
        <v>199235</v>
      </c>
      <c r="G206" s="29">
        <v>116.79</v>
      </c>
      <c r="H206" s="29" t="s">
        <v>797</v>
      </c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>
        <v>44890</v>
      </c>
      <c r="B207" s="29" t="s">
        <v>1236</v>
      </c>
      <c r="C207" s="28" t="s">
        <v>1237</v>
      </c>
      <c r="D207" s="28" t="s">
        <v>1083</v>
      </c>
      <c r="E207" s="28" t="s">
        <v>527</v>
      </c>
      <c r="F207" s="85">
        <v>160314</v>
      </c>
      <c r="G207" s="29">
        <v>124.32</v>
      </c>
      <c r="H207" s="29" t="s">
        <v>797</v>
      </c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98"/>
  <sheetViews>
    <sheetView topLeftCell="A13" zoomScale="85" zoomScaleNormal="85" workbookViewId="0">
      <selection activeCell="I33" sqref="I33:J3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898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44893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34"/>
      <c r="D10" s="335" t="s">
        <v>88</v>
      </c>
      <c r="E10" s="336" t="s">
        <v>1001</v>
      </c>
      <c r="F10" s="212">
        <v>1607</v>
      </c>
      <c r="G10" s="212">
        <v>1517</v>
      </c>
      <c r="H10" s="212"/>
      <c r="I10" s="337" t="s">
        <v>847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52">
        <v>2</v>
      </c>
      <c r="B11" s="353">
        <v>44816</v>
      </c>
      <c r="C11" s="354"/>
      <c r="D11" s="355" t="s">
        <v>353</v>
      </c>
      <c r="E11" s="356" t="s">
        <v>543</v>
      </c>
      <c r="F11" s="357">
        <v>1915</v>
      </c>
      <c r="G11" s="357">
        <v>1800</v>
      </c>
      <c r="H11" s="357">
        <v>2035</v>
      </c>
      <c r="I11" s="358" t="s">
        <v>848</v>
      </c>
      <c r="J11" s="283" t="s">
        <v>923</v>
      </c>
      <c r="K11" s="283">
        <f t="shared" ref="K11:K12" si="0">H11-F11</f>
        <v>120</v>
      </c>
      <c r="L11" s="359">
        <f t="shared" ref="L11:L12" si="1">(F11*-0.7)/100</f>
        <v>-13.404999999999999</v>
      </c>
      <c r="M11" s="360">
        <f t="shared" ref="M11:M12" si="2">(K11+L11)/F11</f>
        <v>5.566318537859008E-2</v>
      </c>
      <c r="N11" s="283" t="s">
        <v>541</v>
      </c>
      <c r="O11" s="361">
        <v>44869</v>
      </c>
      <c r="P11" s="283"/>
      <c r="Q11" s="208"/>
      <c r="R11" s="208" t="s">
        <v>807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352">
        <v>3</v>
      </c>
      <c r="B12" s="353">
        <v>44823</v>
      </c>
      <c r="C12" s="354"/>
      <c r="D12" s="355" t="s">
        <v>66</v>
      </c>
      <c r="E12" s="356" t="s">
        <v>1001</v>
      </c>
      <c r="F12" s="357">
        <v>1911</v>
      </c>
      <c r="G12" s="357">
        <v>1780</v>
      </c>
      <c r="H12" s="357">
        <v>2010</v>
      </c>
      <c r="I12" s="358" t="s">
        <v>844</v>
      </c>
      <c r="J12" s="283" t="s">
        <v>1098</v>
      </c>
      <c r="K12" s="283">
        <f t="shared" si="0"/>
        <v>99</v>
      </c>
      <c r="L12" s="359">
        <f t="shared" si="1"/>
        <v>-13.376999999999999</v>
      </c>
      <c r="M12" s="360">
        <f t="shared" si="2"/>
        <v>4.4805337519623234E-2</v>
      </c>
      <c r="N12" s="283" t="s">
        <v>541</v>
      </c>
      <c r="O12" s="361">
        <v>44890</v>
      </c>
      <c r="P12" s="395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286">
        <v>4</v>
      </c>
      <c r="B13" s="317">
        <v>44840</v>
      </c>
      <c r="C13" s="296"/>
      <c r="D13" s="297" t="s">
        <v>125</v>
      </c>
      <c r="E13" s="298" t="s">
        <v>1001</v>
      </c>
      <c r="F13" s="307">
        <v>1150.5</v>
      </c>
      <c r="G13" s="307">
        <v>1075</v>
      </c>
      <c r="H13" s="307"/>
      <c r="I13" s="299" t="s">
        <v>851</v>
      </c>
      <c r="J13" s="311" t="s">
        <v>544</v>
      </c>
      <c r="K13" s="311"/>
      <c r="L13" s="290"/>
      <c r="M13" s="291"/>
      <c r="N13" s="311"/>
      <c r="O13" s="292"/>
      <c r="P13" s="311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386">
        <v>5</v>
      </c>
      <c r="B14" s="387">
        <v>44840</v>
      </c>
      <c r="C14" s="379"/>
      <c r="D14" s="380" t="s">
        <v>69</v>
      </c>
      <c r="E14" s="381" t="s">
        <v>543</v>
      </c>
      <c r="F14" s="378">
        <v>1805</v>
      </c>
      <c r="G14" s="378">
        <v>1690</v>
      </c>
      <c r="H14" s="378">
        <v>1690</v>
      </c>
      <c r="I14" s="382" t="s">
        <v>852</v>
      </c>
      <c r="J14" s="327" t="s">
        <v>982</v>
      </c>
      <c r="K14" s="327">
        <f t="shared" ref="K14" si="3">H14-F14</f>
        <v>-115</v>
      </c>
      <c r="L14" s="383">
        <f t="shared" ref="L14" si="4">(F14*-0.7)/100</f>
        <v>-12.635</v>
      </c>
      <c r="M14" s="384">
        <f t="shared" ref="M14" si="5">(K14+L14)/F14</f>
        <v>-7.0711911357340729E-2</v>
      </c>
      <c r="N14" s="327" t="s">
        <v>553</v>
      </c>
      <c r="O14" s="385">
        <v>44884</v>
      </c>
      <c r="P14" s="394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52">
        <v>6</v>
      </c>
      <c r="B15" s="353">
        <v>44845</v>
      </c>
      <c r="C15" s="354"/>
      <c r="D15" s="355" t="s">
        <v>458</v>
      </c>
      <c r="E15" s="356" t="s">
        <v>543</v>
      </c>
      <c r="F15" s="357">
        <v>138</v>
      </c>
      <c r="G15" s="357">
        <v>127</v>
      </c>
      <c r="H15" s="357">
        <v>146.5</v>
      </c>
      <c r="I15" s="358" t="s">
        <v>850</v>
      </c>
      <c r="J15" s="283" t="s">
        <v>903</v>
      </c>
      <c r="K15" s="283">
        <f t="shared" ref="K15:K16" si="6">H15-F15</f>
        <v>8.5</v>
      </c>
      <c r="L15" s="359">
        <f t="shared" ref="L15:L16" si="7">(F15*-0.7)/100</f>
        <v>-0.96599999999999997</v>
      </c>
      <c r="M15" s="360">
        <f t="shared" ref="M15:M16" si="8">(K15+L15)/F15</f>
        <v>5.4594202898550721E-2</v>
      </c>
      <c r="N15" s="283" t="s">
        <v>541</v>
      </c>
      <c r="O15" s="361">
        <v>44867</v>
      </c>
      <c r="P15" s="283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62">
        <v>7</v>
      </c>
      <c r="B16" s="363">
        <v>44848</v>
      </c>
      <c r="C16" s="364"/>
      <c r="D16" s="365" t="s">
        <v>307</v>
      </c>
      <c r="E16" s="366" t="s">
        <v>543</v>
      </c>
      <c r="F16" s="367">
        <v>3055</v>
      </c>
      <c r="G16" s="367">
        <v>2795</v>
      </c>
      <c r="H16" s="367">
        <v>3090</v>
      </c>
      <c r="I16" s="368" t="s">
        <v>849</v>
      </c>
      <c r="J16" s="369" t="s">
        <v>916</v>
      </c>
      <c r="K16" s="369">
        <f t="shared" si="6"/>
        <v>35</v>
      </c>
      <c r="L16" s="370">
        <f t="shared" si="7"/>
        <v>-21.385000000000002</v>
      </c>
      <c r="M16" s="371">
        <f t="shared" si="8"/>
        <v>4.456628477905073E-3</v>
      </c>
      <c r="N16" s="369" t="s">
        <v>662</v>
      </c>
      <c r="O16" s="372">
        <v>44868</v>
      </c>
      <c r="P16" s="369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52">
        <v>8</v>
      </c>
      <c r="B17" s="353">
        <v>44852</v>
      </c>
      <c r="C17" s="354"/>
      <c r="D17" s="355" t="s">
        <v>158</v>
      </c>
      <c r="E17" s="356" t="s">
        <v>543</v>
      </c>
      <c r="F17" s="357">
        <v>3360</v>
      </c>
      <c r="G17" s="357">
        <v>3180</v>
      </c>
      <c r="H17" s="357">
        <v>3605</v>
      </c>
      <c r="I17" s="358" t="s">
        <v>882</v>
      </c>
      <c r="J17" s="283" t="s">
        <v>948</v>
      </c>
      <c r="K17" s="283">
        <f t="shared" ref="K17" si="9">H17-F17</f>
        <v>245</v>
      </c>
      <c r="L17" s="359">
        <f t="shared" ref="L17" si="10">(F17*-0.7)/100</f>
        <v>-23.52</v>
      </c>
      <c r="M17" s="360">
        <f t="shared" ref="M17" si="11">(K17+L17)/F17</f>
        <v>6.5916666666666665E-2</v>
      </c>
      <c r="N17" s="283" t="s">
        <v>541</v>
      </c>
      <c r="O17" s="361">
        <v>44876</v>
      </c>
      <c r="P17" s="283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352">
        <v>9</v>
      </c>
      <c r="B18" s="353">
        <v>44855</v>
      </c>
      <c r="C18" s="354"/>
      <c r="D18" s="355" t="s">
        <v>768</v>
      </c>
      <c r="E18" s="356" t="s">
        <v>543</v>
      </c>
      <c r="F18" s="357">
        <v>1410</v>
      </c>
      <c r="G18" s="357">
        <v>1320</v>
      </c>
      <c r="H18" s="357">
        <v>1500</v>
      </c>
      <c r="I18" s="358" t="s">
        <v>884</v>
      </c>
      <c r="J18" s="283" t="s">
        <v>902</v>
      </c>
      <c r="K18" s="283">
        <f t="shared" ref="K18:K19" si="12">H18-F18</f>
        <v>90</v>
      </c>
      <c r="L18" s="359">
        <f t="shared" ref="L18:L19" si="13">(F18*-0.7)/100</f>
        <v>-9.8699999999999992</v>
      </c>
      <c r="M18" s="360">
        <f t="shared" ref="M18:M19" si="14">(K18+L18)/F18</f>
        <v>5.6829787234042549E-2</v>
      </c>
      <c r="N18" s="283" t="s">
        <v>541</v>
      </c>
      <c r="O18" s="361">
        <v>44867</v>
      </c>
      <c r="P18" s="283"/>
      <c r="Q18" s="208"/>
      <c r="R18" s="208" t="s">
        <v>807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341">
        <v>10</v>
      </c>
      <c r="B19" s="342">
        <v>44861</v>
      </c>
      <c r="C19" s="343"/>
      <c r="D19" s="344" t="s">
        <v>55</v>
      </c>
      <c r="E19" s="345" t="s">
        <v>543</v>
      </c>
      <c r="F19" s="346">
        <v>147</v>
      </c>
      <c r="G19" s="346">
        <v>137</v>
      </c>
      <c r="H19" s="346">
        <v>154</v>
      </c>
      <c r="I19" s="347" t="s">
        <v>886</v>
      </c>
      <c r="J19" s="348" t="s">
        <v>897</v>
      </c>
      <c r="K19" s="348">
        <f t="shared" si="12"/>
        <v>7</v>
      </c>
      <c r="L19" s="349">
        <f t="shared" si="13"/>
        <v>-1.0289999999999999</v>
      </c>
      <c r="M19" s="350">
        <f t="shared" si="14"/>
        <v>4.0619047619047617E-2</v>
      </c>
      <c r="N19" s="348" t="s">
        <v>541</v>
      </c>
      <c r="O19" s="351">
        <v>44866</v>
      </c>
      <c r="P19" s="348"/>
      <c r="Q19" s="208"/>
      <c r="R19" s="208" t="s">
        <v>807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52">
        <v>11</v>
      </c>
      <c r="B20" s="353">
        <v>44861</v>
      </c>
      <c r="C20" s="354"/>
      <c r="D20" s="355" t="s">
        <v>506</v>
      </c>
      <c r="E20" s="356" t="s">
        <v>543</v>
      </c>
      <c r="F20" s="357">
        <v>337</v>
      </c>
      <c r="G20" s="357">
        <v>310</v>
      </c>
      <c r="H20" s="357">
        <v>356.5</v>
      </c>
      <c r="I20" s="358" t="s">
        <v>845</v>
      </c>
      <c r="J20" s="283" t="s">
        <v>908</v>
      </c>
      <c r="K20" s="283">
        <f t="shared" ref="K20:K21" si="15">H20-F20</f>
        <v>19.5</v>
      </c>
      <c r="L20" s="359">
        <f t="shared" ref="L20:L21" si="16">(F20*-0.7)/100</f>
        <v>-2.359</v>
      </c>
      <c r="M20" s="360">
        <f t="shared" ref="M20:M21" si="17">(K20+L20)/F20</f>
        <v>5.0863501483679519E-2</v>
      </c>
      <c r="N20" s="283" t="s">
        <v>541</v>
      </c>
      <c r="O20" s="361">
        <v>44868</v>
      </c>
      <c r="P20" s="283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352">
        <v>12</v>
      </c>
      <c r="B21" s="353">
        <v>44865</v>
      </c>
      <c r="C21" s="354"/>
      <c r="D21" s="355" t="s">
        <v>295</v>
      </c>
      <c r="E21" s="356" t="s">
        <v>543</v>
      </c>
      <c r="F21" s="357">
        <v>1154</v>
      </c>
      <c r="G21" s="357">
        <v>1090</v>
      </c>
      <c r="H21" s="357">
        <v>1225</v>
      </c>
      <c r="I21" s="358" t="s">
        <v>851</v>
      </c>
      <c r="J21" s="283" t="s">
        <v>955</v>
      </c>
      <c r="K21" s="283">
        <f t="shared" si="15"/>
        <v>71</v>
      </c>
      <c r="L21" s="359">
        <f t="shared" si="16"/>
        <v>-8.0779999999999994</v>
      </c>
      <c r="M21" s="360">
        <f t="shared" si="17"/>
        <v>5.4525129982668973E-2</v>
      </c>
      <c r="N21" s="283" t="s">
        <v>541</v>
      </c>
      <c r="O21" s="361">
        <v>44876</v>
      </c>
      <c r="P21" s="283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6">
        <v>13</v>
      </c>
      <c r="B22" s="317">
        <v>44867</v>
      </c>
      <c r="C22" s="296"/>
      <c r="D22" s="297" t="s">
        <v>899</v>
      </c>
      <c r="E22" s="298" t="s">
        <v>543</v>
      </c>
      <c r="F22" s="307" t="s">
        <v>900</v>
      </c>
      <c r="G22" s="307">
        <v>790</v>
      </c>
      <c r="H22" s="307"/>
      <c r="I22" s="299" t="s">
        <v>901</v>
      </c>
      <c r="J22" s="311" t="s">
        <v>544</v>
      </c>
      <c r="K22" s="311"/>
      <c r="L22" s="290"/>
      <c r="M22" s="291"/>
      <c r="N22" s="311"/>
      <c r="O22" s="292"/>
      <c r="P22" s="311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352">
        <v>14</v>
      </c>
      <c r="B23" s="353">
        <v>44869</v>
      </c>
      <c r="C23" s="354"/>
      <c r="D23" s="355" t="s">
        <v>876</v>
      </c>
      <c r="E23" s="356" t="s">
        <v>1037</v>
      </c>
      <c r="F23" s="357">
        <v>399</v>
      </c>
      <c r="G23" s="357">
        <v>360</v>
      </c>
      <c r="H23" s="357">
        <v>426</v>
      </c>
      <c r="I23" s="358" t="s">
        <v>1038</v>
      </c>
      <c r="J23" s="283" t="s">
        <v>1097</v>
      </c>
      <c r="K23" s="283">
        <f t="shared" ref="K23" si="18">H23-F23</f>
        <v>27</v>
      </c>
      <c r="L23" s="359">
        <f t="shared" ref="L23" si="19">(F23*-0.7)/100</f>
        <v>-2.7929999999999997</v>
      </c>
      <c r="M23" s="360">
        <f t="shared" ref="M23" si="20">(K23+L23)/F23</f>
        <v>6.0669172932330831E-2</v>
      </c>
      <c r="N23" s="283" t="s">
        <v>541</v>
      </c>
      <c r="O23" s="361">
        <v>44890</v>
      </c>
      <c r="P23" s="283"/>
      <c r="R23" s="247" t="s">
        <v>542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7" customFormat="1" ht="13.9" customHeight="1">
      <c r="A24" s="352">
        <v>15</v>
      </c>
      <c r="B24" s="353">
        <v>44872</v>
      </c>
      <c r="C24" s="354"/>
      <c r="D24" s="355" t="s">
        <v>498</v>
      </c>
      <c r="E24" s="356" t="s">
        <v>543</v>
      </c>
      <c r="F24" s="357">
        <v>36.75</v>
      </c>
      <c r="G24" s="357">
        <v>34.75</v>
      </c>
      <c r="H24" s="357">
        <v>39.1</v>
      </c>
      <c r="I24" s="358" t="s">
        <v>934</v>
      </c>
      <c r="J24" s="283" t="s">
        <v>937</v>
      </c>
      <c r="K24" s="283">
        <f t="shared" ref="K24:K25" si="21">H24-F24</f>
        <v>2.3500000000000014</v>
      </c>
      <c r="L24" s="359">
        <f t="shared" ref="L24:L25" si="22">(F24*-0.7)/100</f>
        <v>-0.25724999999999998</v>
      </c>
      <c r="M24" s="360">
        <f t="shared" ref="M24:M25" si="23">(K24+L24)/F24</f>
        <v>5.6945578231292558E-2</v>
      </c>
      <c r="N24" s="283" t="s">
        <v>541</v>
      </c>
      <c r="O24" s="361">
        <v>44874</v>
      </c>
      <c r="P24" s="283"/>
      <c r="Q24" s="208"/>
      <c r="R24" s="208" t="s">
        <v>542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7" customFormat="1" ht="13.9" customHeight="1">
      <c r="A25" s="341">
        <v>16</v>
      </c>
      <c r="B25" s="342">
        <v>44875</v>
      </c>
      <c r="C25" s="343"/>
      <c r="D25" s="344" t="s">
        <v>61</v>
      </c>
      <c r="E25" s="345" t="s">
        <v>543</v>
      </c>
      <c r="F25" s="346">
        <v>840</v>
      </c>
      <c r="G25" s="346">
        <v>780</v>
      </c>
      <c r="H25" s="346">
        <v>886</v>
      </c>
      <c r="I25" s="347" t="s">
        <v>945</v>
      </c>
      <c r="J25" s="348" t="s">
        <v>1096</v>
      </c>
      <c r="K25" s="348">
        <f t="shared" si="21"/>
        <v>46</v>
      </c>
      <c r="L25" s="349">
        <f t="shared" si="22"/>
        <v>-5.88</v>
      </c>
      <c r="M25" s="350">
        <f t="shared" si="23"/>
        <v>4.7761904761904755E-2</v>
      </c>
      <c r="N25" s="348" t="s">
        <v>541</v>
      </c>
      <c r="O25" s="351">
        <v>44890</v>
      </c>
      <c r="P25" s="348"/>
      <c r="Q25" s="208"/>
      <c r="R25" s="208" t="s">
        <v>542</v>
      </c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s="247" customFormat="1" ht="13.9" customHeight="1">
      <c r="A26" s="352">
        <v>17</v>
      </c>
      <c r="B26" s="353">
        <v>44875</v>
      </c>
      <c r="C26" s="354"/>
      <c r="D26" s="355" t="s">
        <v>353</v>
      </c>
      <c r="E26" s="356" t="s">
        <v>543</v>
      </c>
      <c r="F26" s="357">
        <v>1860</v>
      </c>
      <c r="G26" s="357">
        <v>1740</v>
      </c>
      <c r="H26" s="357">
        <v>1960</v>
      </c>
      <c r="I26" s="358" t="s">
        <v>946</v>
      </c>
      <c r="J26" s="283" t="s">
        <v>798</v>
      </c>
      <c r="K26" s="283">
        <f t="shared" ref="K26" si="24">H26-F26</f>
        <v>100</v>
      </c>
      <c r="L26" s="359">
        <f t="shared" ref="L26" si="25">(F26*-0.7)/100</f>
        <v>-13.02</v>
      </c>
      <c r="M26" s="360">
        <f t="shared" ref="M26" si="26">(K26+L26)/F26</f>
        <v>4.6763440860215055E-2</v>
      </c>
      <c r="N26" s="283" t="s">
        <v>541</v>
      </c>
      <c r="O26" s="361">
        <v>44886</v>
      </c>
      <c r="P26" s="283"/>
      <c r="Q26" s="208"/>
      <c r="R26" s="208" t="s">
        <v>807</v>
      </c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s="247" customFormat="1" ht="13.9" customHeight="1">
      <c r="A27" s="307">
        <v>18</v>
      </c>
      <c r="B27" s="308">
        <v>44876</v>
      </c>
      <c r="C27" s="296"/>
      <c r="D27" s="297" t="s">
        <v>208</v>
      </c>
      <c r="E27" s="298" t="s">
        <v>543</v>
      </c>
      <c r="F27" s="307" t="s">
        <v>953</v>
      </c>
      <c r="G27" s="307">
        <v>6340</v>
      </c>
      <c r="H27" s="307"/>
      <c r="I27" s="299" t="s">
        <v>954</v>
      </c>
      <c r="J27" s="311" t="s">
        <v>544</v>
      </c>
      <c r="K27" s="311"/>
      <c r="L27" s="290"/>
      <c r="M27" s="291"/>
      <c r="N27" s="311"/>
      <c r="O27" s="292"/>
      <c r="P27" s="311"/>
      <c r="Q27" s="208"/>
      <c r="R27" s="208" t="s">
        <v>542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s="247" customFormat="1" ht="13.9" customHeight="1">
      <c r="A28" s="352">
        <v>19</v>
      </c>
      <c r="B28" s="373">
        <v>44876</v>
      </c>
      <c r="C28" s="354"/>
      <c r="D28" s="355" t="s">
        <v>458</v>
      </c>
      <c r="E28" s="356" t="s">
        <v>543</v>
      </c>
      <c r="F28" s="357">
        <v>146</v>
      </c>
      <c r="G28" s="357">
        <v>135</v>
      </c>
      <c r="H28" s="357">
        <v>155.25</v>
      </c>
      <c r="I28" s="358" t="s">
        <v>886</v>
      </c>
      <c r="J28" s="283" t="s">
        <v>974</v>
      </c>
      <c r="K28" s="283">
        <f t="shared" ref="K28:K29" si="27">H28-F28</f>
        <v>9.25</v>
      </c>
      <c r="L28" s="359">
        <f t="shared" ref="L28:L29" si="28">(F28*-0.7)/100</f>
        <v>-1.0219999999999998</v>
      </c>
      <c r="M28" s="360">
        <f t="shared" ref="M28:M29" si="29">(K28+L28)/F28</f>
        <v>5.6356164383561641E-2</v>
      </c>
      <c r="N28" s="283" t="s">
        <v>541</v>
      </c>
      <c r="O28" s="361">
        <v>44879</v>
      </c>
      <c r="P28" s="283"/>
      <c r="Q28" s="208"/>
      <c r="R28" s="208" t="s">
        <v>542</v>
      </c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</row>
    <row r="29" spans="1:56" s="247" customFormat="1" ht="13.9" customHeight="1">
      <c r="A29" s="341">
        <v>20</v>
      </c>
      <c r="B29" s="342">
        <v>44880</v>
      </c>
      <c r="C29" s="343"/>
      <c r="D29" s="344" t="s">
        <v>365</v>
      </c>
      <c r="E29" s="345" t="s">
        <v>543</v>
      </c>
      <c r="F29" s="346">
        <v>3425</v>
      </c>
      <c r="G29" s="346">
        <v>3170</v>
      </c>
      <c r="H29" s="346">
        <v>3570</v>
      </c>
      <c r="I29" s="347" t="s">
        <v>962</v>
      </c>
      <c r="J29" s="348" t="s">
        <v>977</v>
      </c>
      <c r="K29" s="348">
        <f t="shared" si="27"/>
        <v>145</v>
      </c>
      <c r="L29" s="349">
        <f t="shared" si="28"/>
        <v>-23.975000000000001</v>
      </c>
      <c r="M29" s="350">
        <f t="shared" si="29"/>
        <v>3.5335766423357666E-2</v>
      </c>
      <c r="N29" s="348" t="s">
        <v>541</v>
      </c>
      <c r="O29" s="351">
        <v>44882</v>
      </c>
      <c r="P29" s="348"/>
      <c r="Q29" s="208"/>
      <c r="R29" s="208" t="s">
        <v>542</v>
      </c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</row>
    <row r="30" spans="1:56" s="247" customFormat="1" ht="13.9" customHeight="1">
      <c r="A30" s="352">
        <v>21</v>
      </c>
      <c r="B30" s="353">
        <v>44882</v>
      </c>
      <c r="C30" s="354"/>
      <c r="D30" s="355" t="s">
        <v>82</v>
      </c>
      <c r="E30" s="356" t="s">
        <v>543</v>
      </c>
      <c r="F30" s="357">
        <v>307.5</v>
      </c>
      <c r="G30" s="357">
        <v>290</v>
      </c>
      <c r="H30" s="357">
        <v>328</v>
      </c>
      <c r="I30" s="358" t="s">
        <v>978</v>
      </c>
      <c r="J30" s="283" t="s">
        <v>1057</v>
      </c>
      <c r="K30" s="283">
        <f t="shared" ref="K30" si="30">H30-F30</f>
        <v>20.5</v>
      </c>
      <c r="L30" s="359">
        <f t="shared" ref="L30" si="31">(F30*-0.7)/100</f>
        <v>-2.1524999999999999</v>
      </c>
      <c r="M30" s="360">
        <f t="shared" ref="M30" si="32">(K30+L30)/F30</f>
        <v>5.9666666666666666E-2</v>
      </c>
      <c r="N30" s="283" t="s">
        <v>541</v>
      </c>
      <c r="O30" s="361">
        <v>44889</v>
      </c>
      <c r="P30" s="283"/>
      <c r="Q30" s="208"/>
      <c r="R30" s="208" t="s">
        <v>807</v>
      </c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</row>
    <row r="31" spans="1:56" s="247" customFormat="1" ht="13.9" customHeight="1">
      <c r="A31" s="286">
        <v>22</v>
      </c>
      <c r="B31" s="377">
        <v>44883</v>
      </c>
      <c r="C31" s="296"/>
      <c r="D31" s="297" t="s">
        <v>805</v>
      </c>
      <c r="E31" s="298" t="s">
        <v>543</v>
      </c>
      <c r="F31" s="307" t="s">
        <v>993</v>
      </c>
      <c r="G31" s="307">
        <v>369</v>
      </c>
      <c r="H31" s="307"/>
      <c r="I31" s="299" t="s">
        <v>994</v>
      </c>
      <c r="J31" s="311" t="s">
        <v>544</v>
      </c>
      <c r="K31" s="311"/>
      <c r="L31" s="290"/>
      <c r="M31" s="291"/>
      <c r="N31" s="311"/>
      <c r="O31" s="292"/>
      <c r="P31" s="311"/>
      <c r="Q31" s="208"/>
      <c r="R31" s="208" t="s">
        <v>542</v>
      </c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</row>
    <row r="32" spans="1:56" s="247" customFormat="1" ht="13.9" customHeight="1">
      <c r="A32" s="286">
        <v>23</v>
      </c>
      <c r="B32" s="377">
        <v>44886</v>
      </c>
      <c r="C32" s="296"/>
      <c r="D32" s="297" t="s">
        <v>146</v>
      </c>
      <c r="E32" s="298" t="s">
        <v>543</v>
      </c>
      <c r="F32" s="307" t="s">
        <v>998</v>
      </c>
      <c r="G32" s="307">
        <v>4540</v>
      </c>
      <c r="H32" s="307"/>
      <c r="I32" s="299" t="s">
        <v>999</v>
      </c>
      <c r="J32" s="311" t="s">
        <v>544</v>
      </c>
      <c r="K32" s="311"/>
      <c r="L32" s="290"/>
      <c r="M32" s="291"/>
      <c r="N32" s="311"/>
      <c r="O32" s="292"/>
      <c r="P32" s="311"/>
      <c r="Q32" s="208"/>
      <c r="R32" s="208" t="s">
        <v>542</v>
      </c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</row>
    <row r="33" spans="1:56" s="247" customFormat="1" ht="13.9" customHeight="1">
      <c r="A33" s="286">
        <v>24</v>
      </c>
      <c r="B33" s="377">
        <v>44890</v>
      </c>
      <c r="C33" s="296"/>
      <c r="D33" s="297" t="s">
        <v>274</v>
      </c>
      <c r="E33" s="298" t="s">
        <v>543</v>
      </c>
      <c r="F33" s="307" t="s">
        <v>1106</v>
      </c>
      <c r="G33" s="307">
        <v>5250</v>
      </c>
      <c r="H33" s="307"/>
      <c r="I33" s="299" t="s">
        <v>1107</v>
      </c>
      <c r="J33" s="311" t="s">
        <v>544</v>
      </c>
      <c r="K33" s="311"/>
      <c r="L33" s="290"/>
      <c r="M33" s="291"/>
      <c r="N33" s="311"/>
      <c r="O33" s="292"/>
      <c r="P33" s="311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</row>
    <row r="34" spans="1:56" s="247" customFormat="1" ht="13.9" customHeight="1">
      <c r="A34" s="286">
        <v>25</v>
      </c>
      <c r="B34" s="377">
        <v>44890</v>
      </c>
      <c r="C34" s="296"/>
      <c r="D34" s="297" t="s">
        <v>876</v>
      </c>
      <c r="E34" s="298" t="s">
        <v>543</v>
      </c>
      <c r="F34" s="307" t="s">
        <v>1117</v>
      </c>
      <c r="G34" s="307">
        <v>379</v>
      </c>
      <c r="H34" s="307"/>
      <c r="I34" s="299" t="s">
        <v>1038</v>
      </c>
      <c r="J34" s="311" t="s">
        <v>544</v>
      </c>
      <c r="K34" s="311"/>
      <c r="L34" s="290"/>
      <c r="M34" s="291"/>
      <c r="N34" s="311"/>
      <c r="O34" s="292"/>
      <c r="P34" s="311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</row>
    <row r="35" spans="1:56" s="247" customFormat="1" ht="13.9" customHeight="1">
      <c r="A35" s="286"/>
      <c r="B35" s="377"/>
      <c r="C35" s="296"/>
      <c r="D35" s="297"/>
      <c r="E35" s="298"/>
      <c r="F35" s="307"/>
      <c r="G35" s="307"/>
      <c r="H35" s="307"/>
      <c r="I35" s="299"/>
      <c r="J35" s="311"/>
      <c r="K35" s="311"/>
      <c r="L35" s="290"/>
      <c r="M35" s="291"/>
      <c r="N35" s="311"/>
      <c r="O35" s="292"/>
      <c r="P35" s="311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</row>
    <row r="36" spans="1:56" ht="13.9" customHeight="1">
      <c r="A36" s="288"/>
      <c r="B36" s="287"/>
      <c r="C36" s="296"/>
      <c r="D36" s="297"/>
      <c r="E36" s="298"/>
      <c r="F36" s="288"/>
      <c r="G36" s="288"/>
      <c r="H36" s="288"/>
      <c r="I36" s="299"/>
      <c r="J36" s="289"/>
      <c r="K36" s="289"/>
      <c r="L36" s="290"/>
      <c r="M36" s="291"/>
      <c r="N36" s="289"/>
      <c r="O36" s="292"/>
      <c r="P36" s="290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</row>
    <row r="37" spans="1:56" ht="14.25" customHeight="1">
      <c r="A37" s="97"/>
      <c r="B37" s="98"/>
      <c r="C37" s="99"/>
      <c r="D37" s="100"/>
      <c r="E37" s="101"/>
      <c r="F37" s="101"/>
      <c r="H37" s="101"/>
      <c r="I37" s="102"/>
      <c r="J37" s="103"/>
      <c r="K37" s="103"/>
      <c r="L37" s="104"/>
      <c r="M37" s="105"/>
      <c r="N37" s="106"/>
      <c r="O37" s="107"/>
      <c r="P37" s="1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</row>
    <row r="38" spans="1:56" ht="14.25" customHeight="1">
      <c r="A38" s="97"/>
      <c r="B38" s="98"/>
      <c r="C38" s="99"/>
      <c r="D38" s="100"/>
      <c r="E38" s="101"/>
      <c r="F38" s="101"/>
      <c r="G38" s="97"/>
      <c r="H38" s="101"/>
      <c r="I38" s="102"/>
      <c r="J38" s="103"/>
      <c r="K38" s="103"/>
      <c r="L38" s="104"/>
      <c r="M38" s="105"/>
      <c r="N38" s="106"/>
      <c r="O38" s="107"/>
      <c r="P38" s="108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" customHeight="1">
      <c r="A39" s="109" t="s">
        <v>545</v>
      </c>
      <c r="B39" s="110"/>
      <c r="C39" s="111"/>
      <c r="D39" s="112"/>
      <c r="E39" s="113"/>
      <c r="F39" s="113"/>
      <c r="G39" s="113"/>
      <c r="H39" s="113"/>
      <c r="I39" s="113"/>
      <c r="J39" s="114"/>
      <c r="K39" s="113"/>
      <c r="L39" s="115"/>
      <c r="M39" s="54"/>
      <c r="N39" s="114"/>
      <c r="O39" s="11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56" ht="12" customHeight="1">
      <c r="A40" s="116" t="s">
        <v>546</v>
      </c>
      <c r="B40" s="109"/>
      <c r="C40" s="109"/>
      <c r="D40" s="109"/>
      <c r="E40" s="41"/>
      <c r="F40" s="117" t="s">
        <v>547</v>
      </c>
      <c r="G40" s="6"/>
      <c r="H40" s="6"/>
      <c r="I40" s="6"/>
      <c r="J40" s="118"/>
      <c r="K40" s="119"/>
      <c r="L40" s="119"/>
      <c r="M40" s="120"/>
      <c r="N40" s="1"/>
      <c r="O40" s="12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ht="12" customHeight="1">
      <c r="A41" s="109" t="s">
        <v>548</v>
      </c>
      <c r="B41" s="109"/>
      <c r="C41" s="109"/>
      <c r="D41" s="109" t="s">
        <v>796</v>
      </c>
      <c r="E41" s="6"/>
      <c r="F41" s="117" t="s">
        <v>549</v>
      </c>
      <c r="G41" s="6"/>
      <c r="H41" s="6"/>
      <c r="I41" s="6"/>
      <c r="J41" s="118"/>
      <c r="K41" s="119"/>
      <c r="L41" s="119"/>
      <c r="M41" s="120"/>
      <c r="N41" s="1"/>
      <c r="O41" s="12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56" ht="12" customHeight="1">
      <c r="A42" s="109"/>
      <c r="B42" s="109"/>
      <c r="C42" s="109"/>
      <c r="D42" s="109"/>
      <c r="E42" s="6"/>
      <c r="F42" s="6"/>
      <c r="G42" s="6"/>
      <c r="H42" s="6"/>
      <c r="I42" s="6"/>
      <c r="J42" s="122"/>
      <c r="K42" s="119"/>
      <c r="L42" s="119"/>
      <c r="M42" s="6"/>
      <c r="N42" s="123"/>
      <c r="O42" s="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56" ht="12.75" customHeight="1">
      <c r="A43" s="1"/>
      <c r="B43" s="124" t="s">
        <v>550</v>
      </c>
      <c r="C43" s="124"/>
      <c r="D43" s="124"/>
      <c r="E43" s="124"/>
      <c r="F43" s="125"/>
      <c r="G43" s="6"/>
      <c r="H43" s="6"/>
      <c r="I43" s="126"/>
      <c r="J43" s="127"/>
      <c r="K43" s="128"/>
      <c r="L43" s="127"/>
      <c r="M43" s="6"/>
      <c r="N43" s="1"/>
      <c r="O43" s="1"/>
      <c r="P43" s="1"/>
      <c r="R43" s="54"/>
      <c r="S43" s="1"/>
      <c r="T43" s="1"/>
      <c r="U43" s="1"/>
      <c r="V43" s="1"/>
      <c r="W43" s="1"/>
      <c r="X43" s="1"/>
      <c r="Y43" s="1"/>
      <c r="Z43" s="1"/>
    </row>
    <row r="44" spans="1:56" ht="38.25" customHeight="1">
      <c r="A44" s="323" t="s">
        <v>16</v>
      </c>
      <c r="B44" s="323" t="s">
        <v>518</v>
      </c>
      <c r="C44" s="323"/>
      <c r="D44" s="249" t="s">
        <v>529</v>
      </c>
      <c r="E44" s="323" t="s">
        <v>530</v>
      </c>
      <c r="F44" s="323" t="s">
        <v>531</v>
      </c>
      <c r="G44" s="323" t="s">
        <v>551</v>
      </c>
      <c r="H44" s="323" t="s">
        <v>533</v>
      </c>
      <c r="I44" s="323" t="s">
        <v>534</v>
      </c>
      <c r="J44" s="96" t="s">
        <v>535</v>
      </c>
      <c r="K44" s="94" t="s">
        <v>552</v>
      </c>
      <c r="L44" s="130" t="s">
        <v>537</v>
      </c>
      <c r="M44" s="96" t="s">
        <v>538</v>
      </c>
      <c r="N44" s="93" t="s">
        <v>539</v>
      </c>
      <c r="O44" s="249" t="s">
        <v>540</v>
      </c>
      <c r="P44" s="41"/>
      <c r="Q44" s="1"/>
      <c r="R44" s="246"/>
      <c r="S44" s="246"/>
      <c r="T44" s="246"/>
      <c r="U44" s="240"/>
      <c r="V44" s="240"/>
      <c r="W44" s="240"/>
      <c r="X44" s="240"/>
      <c r="Y44" s="240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56" s="247" customFormat="1" ht="13.9" customHeight="1">
      <c r="A45" s="362">
        <v>1</v>
      </c>
      <c r="B45" s="363">
        <v>44853</v>
      </c>
      <c r="C45" s="364"/>
      <c r="D45" s="365" t="s">
        <v>196</v>
      </c>
      <c r="E45" s="366" t="s">
        <v>543</v>
      </c>
      <c r="F45" s="367">
        <v>772</v>
      </c>
      <c r="G45" s="367">
        <v>750</v>
      </c>
      <c r="H45" s="367">
        <v>779</v>
      </c>
      <c r="I45" s="368" t="s">
        <v>883</v>
      </c>
      <c r="J45" s="369" t="s">
        <v>939</v>
      </c>
      <c r="K45" s="369">
        <f t="shared" ref="K45:K46" si="33">H45-F45</f>
        <v>7</v>
      </c>
      <c r="L45" s="370">
        <f t="shared" ref="L45:L46" si="34">(F45*-0.7)/100</f>
        <v>-5.4039999999999999</v>
      </c>
      <c r="M45" s="371">
        <f t="shared" ref="M45:M46" si="35">(K45+L45)/F45</f>
        <v>2.0673575129533679E-3</v>
      </c>
      <c r="N45" s="369" t="s">
        <v>662</v>
      </c>
      <c r="O45" s="372">
        <v>44874</v>
      </c>
      <c r="P45" s="41"/>
      <c r="Q45" s="208"/>
      <c r="R45" s="208" t="s">
        <v>542</v>
      </c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</row>
    <row r="46" spans="1:56" s="301" customFormat="1" ht="13.5" customHeight="1">
      <c r="A46" s="378">
        <v>2</v>
      </c>
      <c r="B46" s="332">
        <v>44867</v>
      </c>
      <c r="C46" s="379"/>
      <c r="D46" s="380" t="s">
        <v>213</v>
      </c>
      <c r="E46" s="381" t="s">
        <v>543</v>
      </c>
      <c r="F46" s="378">
        <v>264.5</v>
      </c>
      <c r="G46" s="378">
        <v>255</v>
      </c>
      <c r="H46" s="378">
        <v>256</v>
      </c>
      <c r="I46" s="382" t="s">
        <v>904</v>
      </c>
      <c r="J46" s="327" t="s">
        <v>968</v>
      </c>
      <c r="K46" s="327">
        <f t="shared" si="33"/>
        <v>-8.5</v>
      </c>
      <c r="L46" s="383">
        <f t="shared" si="34"/>
        <v>-1.8514999999999997</v>
      </c>
      <c r="M46" s="384">
        <f t="shared" si="35"/>
        <v>-3.9136105860113422E-2</v>
      </c>
      <c r="N46" s="327" t="s">
        <v>553</v>
      </c>
      <c r="O46" s="385">
        <v>44881</v>
      </c>
      <c r="P46" s="41"/>
      <c r="Q46" s="247"/>
      <c r="R46" s="248" t="s">
        <v>542</v>
      </c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93"/>
      <c r="AJ46" s="294"/>
      <c r="AK46" s="300"/>
      <c r="AL46" s="300"/>
    </row>
    <row r="47" spans="1:56" s="301" customFormat="1" ht="13.5" customHeight="1">
      <c r="A47" s="357">
        <v>3</v>
      </c>
      <c r="B47" s="373">
        <v>44868</v>
      </c>
      <c r="C47" s="354"/>
      <c r="D47" s="355" t="s">
        <v>188</v>
      </c>
      <c r="E47" s="356" t="s">
        <v>543</v>
      </c>
      <c r="F47" s="357">
        <v>578</v>
      </c>
      <c r="G47" s="357">
        <v>559</v>
      </c>
      <c r="H47" s="357">
        <v>613</v>
      </c>
      <c r="I47" s="358" t="s">
        <v>909</v>
      </c>
      <c r="J47" s="283" t="s">
        <v>916</v>
      </c>
      <c r="K47" s="283">
        <f t="shared" ref="K47:K48" si="36">H47-F47</f>
        <v>35</v>
      </c>
      <c r="L47" s="359">
        <f t="shared" ref="L47:L48" si="37">(F47*-0.7)/100</f>
        <v>-4.0459999999999994</v>
      </c>
      <c r="M47" s="360">
        <f t="shared" ref="M47:M48" si="38">(K47+L47)/F47</f>
        <v>5.3553633217993078E-2</v>
      </c>
      <c r="N47" s="283" t="s">
        <v>541</v>
      </c>
      <c r="O47" s="361">
        <v>44872</v>
      </c>
      <c r="P47" s="41"/>
      <c r="Q47" s="247"/>
      <c r="R47" s="248" t="s">
        <v>542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93"/>
      <c r="AJ47" s="294"/>
      <c r="AK47" s="300"/>
      <c r="AL47" s="300"/>
    </row>
    <row r="48" spans="1:56" s="301" customFormat="1" ht="13.5" customHeight="1">
      <c r="A48" s="378">
        <v>4</v>
      </c>
      <c r="B48" s="332">
        <v>44868</v>
      </c>
      <c r="C48" s="379"/>
      <c r="D48" s="380" t="s">
        <v>412</v>
      </c>
      <c r="E48" s="381" t="s">
        <v>543</v>
      </c>
      <c r="F48" s="378">
        <v>462</v>
      </c>
      <c r="G48" s="378">
        <v>447</v>
      </c>
      <c r="H48" s="378">
        <v>446</v>
      </c>
      <c r="I48" s="382" t="s">
        <v>910</v>
      </c>
      <c r="J48" s="327" t="s">
        <v>940</v>
      </c>
      <c r="K48" s="327">
        <f t="shared" si="36"/>
        <v>-16</v>
      </c>
      <c r="L48" s="383">
        <f t="shared" si="37"/>
        <v>-3.234</v>
      </c>
      <c r="M48" s="384">
        <f t="shared" si="38"/>
        <v>-4.1632034632034638E-2</v>
      </c>
      <c r="N48" s="327" t="s">
        <v>553</v>
      </c>
      <c r="O48" s="385">
        <v>44874</v>
      </c>
      <c r="P48" s="41"/>
      <c r="Q48" s="247"/>
      <c r="R48" s="248" t="s">
        <v>542</v>
      </c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93"/>
      <c r="AJ48" s="294"/>
      <c r="AK48" s="300"/>
      <c r="AL48" s="300"/>
    </row>
    <row r="49" spans="1:38" s="301" customFormat="1" ht="13.5" customHeight="1">
      <c r="A49" s="357">
        <v>5</v>
      </c>
      <c r="B49" s="373">
        <v>44872</v>
      </c>
      <c r="C49" s="354"/>
      <c r="D49" s="355" t="s">
        <v>46</v>
      </c>
      <c r="E49" s="356" t="s">
        <v>543</v>
      </c>
      <c r="F49" s="357">
        <v>848.5</v>
      </c>
      <c r="G49" s="357">
        <v>822</v>
      </c>
      <c r="H49" s="357">
        <v>875</v>
      </c>
      <c r="I49" s="358" t="s">
        <v>935</v>
      </c>
      <c r="J49" s="283" t="s">
        <v>938</v>
      </c>
      <c r="K49" s="283">
        <f t="shared" ref="K49:K50" si="39">H49-F49</f>
        <v>26.5</v>
      </c>
      <c r="L49" s="359">
        <f t="shared" ref="L49" si="40">(F49*-0.7)/100</f>
        <v>-5.9394999999999989</v>
      </c>
      <c r="M49" s="360">
        <f t="shared" ref="M49:M50" si="41">(K49+L49)/F49</f>
        <v>2.4231585150265175E-2</v>
      </c>
      <c r="N49" s="283" t="s">
        <v>541</v>
      </c>
      <c r="O49" s="361">
        <v>44874</v>
      </c>
      <c r="P49" s="41"/>
      <c r="Q49" s="247"/>
      <c r="R49" s="248" t="s">
        <v>542</v>
      </c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93"/>
      <c r="AJ49" s="294"/>
      <c r="AK49" s="300"/>
      <c r="AL49" s="300"/>
    </row>
    <row r="50" spans="1:38" s="301" customFormat="1" ht="13.5" customHeight="1">
      <c r="A50" s="378">
        <v>6</v>
      </c>
      <c r="B50" s="332">
        <v>44876</v>
      </c>
      <c r="C50" s="379"/>
      <c r="D50" s="380" t="s">
        <v>949</v>
      </c>
      <c r="E50" s="381" t="s">
        <v>543</v>
      </c>
      <c r="F50" s="378">
        <v>2110</v>
      </c>
      <c r="G50" s="378">
        <v>2040</v>
      </c>
      <c r="H50" s="378">
        <v>2040</v>
      </c>
      <c r="I50" s="382" t="s">
        <v>950</v>
      </c>
      <c r="J50" s="327" t="s">
        <v>976</v>
      </c>
      <c r="K50" s="327">
        <f t="shared" si="39"/>
        <v>-70</v>
      </c>
      <c r="L50" s="383">
        <f>(F50*-0.07)/100</f>
        <v>-1.4770000000000001</v>
      </c>
      <c r="M50" s="384">
        <f t="shared" si="41"/>
        <v>-3.3875355450236969E-2</v>
      </c>
      <c r="N50" s="327" t="s">
        <v>553</v>
      </c>
      <c r="O50" s="385">
        <v>44882</v>
      </c>
      <c r="P50" s="41"/>
      <c r="Q50" s="247"/>
      <c r="R50" s="248" t="s">
        <v>542</v>
      </c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93"/>
      <c r="AJ50" s="294"/>
      <c r="AK50" s="300"/>
      <c r="AL50" s="300"/>
    </row>
    <row r="51" spans="1:38" s="301" customFormat="1" ht="13.5" customHeight="1">
      <c r="A51" s="378">
        <v>7</v>
      </c>
      <c r="B51" s="332">
        <v>44879</v>
      </c>
      <c r="C51" s="379"/>
      <c r="D51" s="380" t="s">
        <v>351</v>
      </c>
      <c r="E51" s="381" t="s">
        <v>543</v>
      </c>
      <c r="F51" s="378">
        <v>109</v>
      </c>
      <c r="G51" s="378">
        <v>105.5</v>
      </c>
      <c r="H51" s="378">
        <v>105.5</v>
      </c>
      <c r="I51" s="382" t="s">
        <v>956</v>
      </c>
      <c r="J51" s="327" t="s">
        <v>983</v>
      </c>
      <c r="K51" s="327">
        <f t="shared" ref="K51" si="42">H51-F51</f>
        <v>-3.5</v>
      </c>
      <c r="L51" s="383">
        <f>(F51*-0.7)/100</f>
        <v>-0.76300000000000001</v>
      </c>
      <c r="M51" s="384">
        <f t="shared" ref="M51" si="43">(K51+L51)/F51</f>
        <v>-3.9110091743119267E-2</v>
      </c>
      <c r="N51" s="327" t="s">
        <v>553</v>
      </c>
      <c r="O51" s="385">
        <v>44883</v>
      </c>
      <c r="P51" s="41"/>
      <c r="Q51" s="247"/>
      <c r="R51" s="248" t="s">
        <v>542</v>
      </c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93"/>
      <c r="AJ51" s="294"/>
      <c r="AK51" s="300"/>
      <c r="AL51" s="300"/>
    </row>
    <row r="52" spans="1:38" s="301" customFormat="1" ht="13.5" customHeight="1">
      <c r="A52" s="357">
        <v>8</v>
      </c>
      <c r="B52" s="373">
        <v>44881</v>
      </c>
      <c r="C52" s="354"/>
      <c r="D52" s="355" t="s">
        <v>458</v>
      </c>
      <c r="E52" s="356" t="s">
        <v>543</v>
      </c>
      <c r="F52" s="357">
        <v>160</v>
      </c>
      <c r="G52" s="357">
        <v>155</v>
      </c>
      <c r="H52" s="357">
        <v>164</v>
      </c>
      <c r="I52" s="358" t="s">
        <v>969</v>
      </c>
      <c r="J52" s="283" t="s">
        <v>970</v>
      </c>
      <c r="K52" s="283">
        <f t="shared" ref="K52:K53" si="44">H52-F52</f>
        <v>4</v>
      </c>
      <c r="L52" s="359">
        <f>(F52*-0.07)/100</f>
        <v>-0.11200000000000002</v>
      </c>
      <c r="M52" s="360">
        <f t="shared" ref="M52:M53" si="45">(K52+L52)/F52</f>
        <v>2.4299999999999999E-2</v>
      </c>
      <c r="N52" s="283" t="s">
        <v>541</v>
      </c>
      <c r="O52" s="361">
        <v>44881</v>
      </c>
      <c r="P52" s="41"/>
      <c r="Q52" s="247"/>
      <c r="R52" s="248" t="s">
        <v>542</v>
      </c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93"/>
      <c r="AJ52" s="294"/>
      <c r="AK52" s="300"/>
      <c r="AL52" s="300"/>
    </row>
    <row r="53" spans="1:38" s="301" customFormat="1" ht="13.5" customHeight="1">
      <c r="A53" s="378">
        <v>9</v>
      </c>
      <c r="B53" s="332">
        <v>44881</v>
      </c>
      <c r="C53" s="379"/>
      <c r="D53" s="380" t="s">
        <v>426</v>
      </c>
      <c r="E53" s="381" t="s">
        <v>543</v>
      </c>
      <c r="F53" s="378">
        <v>249</v>
      </c>
      <c r="G53" s="378">
        <v>242</v>
      </c>
      <c r="H53" s="378">
        <v>242.5</v>
      </c>
      <c r="I53" s="382" t="s">
        <v>971</v>
      </c>
      <c r="J53" s="327" t="s">
        <v>972</v>
      </c>
      <c r="K53" s="327">
        <f t="shared" si="44"/>
        <v>-6.5</v>
      </c>
      <c r="L53" s="383">
        <f>(F53*-0.07)/100</f>
        <v>-0.17430000000000004</v>
      </c>
      <c r="M53" s="384">
        <f t="shared" si="45"/>
        <v>-2.6804417670682729E-2</v>
      </c>
      <c r="N53" s="327" t="s">
        <v>553</v>
      </c>
      <c r="O53" s="385">
        <v>44881</v>
      </c>
      <c r="P53" s="41"/>
      <c r="Q53" s="247"/>
      <c r="R53" s="248" t="s">
        <v>807</v>
      </c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93"/>
      <c r="AJ53" s="294"/>
      <c r="AK53" s="300"/>
      <c r="AL53" s="300"/>
    </row>
    <row r="54" spans="1:38" s="295" customFormat="1" ht="13.5" customHeight="1">
      <c r="A54" s="357">
        <v>10</v>
      </c>
      <c r="B54" s="373">
        <v>44883</v>
      </c>
      <c r="C54" s="354"/>
      <c r="D54" s="355" t="s">
        <v>506</v>
      </c>
      <c r="E54" s="356" t="s">
        <v>543</v>
      </c>
      <c r="F54" s="357">
        <v>335</v>
      </c>
      <c r="G54" s="357">
        <v>326</v>
      </c>
      <c r="H54" s="357">
        <v>344</v>
      </c>
      <c r="I54" s="358" t="s">
        <v>984</v>
      </c>
      <c r="J54" s="283" t="s">
        <v>748</v>
      </c>
      <c r="K54" s="283">
        <f t="shared" ref="K54:K55" si="46">H54-F54</f>
        <v>9</v>
      </c>
      <c r="L54" s="359">
        <f>(F54*-0.07)/100</f>
        <v>-0.23450000000000004</v>
      </c>
      <c r="M54" s="360">
        <f t="shared" ref="M54:M55" si="47">(K54+L54)/F54</f>
        <v>2.6165671641791042E-2</v>
      </c>
      <c r="N54" s="283" t="s">
        <v>541</v>
      </c>
      <c r="O54" s="361">
        <v>44883</v>
      </c>
      <c r="P54" s="388"/>
      <c r="Q54" s="247"/>
      <c r="R54" s="248" t="s">
        <v>542</v>
      </c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93"/>
      <c r="AJ54" s="294"/>
      <c r="AK54" s="294"/>
      <c r="AL54" s="294"/>
    </row>
    <row r="55" spans="1:38" s="295" customFormat="1" ht="13.5" customHeight="1">
      <c r="A55" s="357">
        <v>11</v>
      </c>
      <c r="B55" s="373">
        <v>44883</v>
      </c>
      <c r="C55" s="354"/>
      <c r="D55" s="355" t="s">
        <v>987</v>
      </c>
      <c r="E55" s="356" t="s">
        <v>543</v>
      </c>
      <c r="F55" s="357">
        <v>499</v>
      </c>
      <c r="G55" s="357">
        <v>484</v>
      </c>
      <c r="H55" s="357">
        <v>513</v>
      </c>
      <c r="I55" s="358" t="s">
        <v>988</v>
      </c>
      <c r="J55" s="283" t="s">
        <v>1015</v>
      </c>
      <c r="K55" s="283">
        <f t="shared" si="46"/>
        <v>14</v>
      </c>
      <c r="L55" s="359">
        <f t="shared" ref="L55" si="48">(F55*-0.7)/100</f>
        <v>-3.4929999999999994</v>
      </c>
      <c r="M55" s="360">
        <f t="shared" si="47"/>
        <v>2.1056112224448902E-2</v>
      </c>
      <c r="N55" s="283" t="s">
        <v>541</v>
      </c>
      <c r="O55" s="361">
        <v>44883</v>
      </c>
      <c r="P55" s="388"/>
      <c r="Q55" s="247"/>
      <c r="R55" s="248" t="s">
        <v>807</v>
      </c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93"/>
      <c r="AJ55" s="294"/>
      <c r="AK55" s="294"/>
      <c r="AL55" s="294"/>
    </row>
    <row r="56" spans="1:38" s="295" customFormat="1" ht="13.5" customHeight="1">
      <c r="A56" s="307">
        <v>12</v>
      </c>
      <c r="B56" s="308">
        <v>44886</v>
      </c>
      <c r="C56" s="296"/>
      <c r="D56" s="297" t="s">
        <v>506</v>
      </c>
      <c r="E56" s="298" t="s">
        <v>543</v>
      </c>
      <c r="F56" s="307" t="s">
        <v>1000</v>
      </c>
      <c r="G56" s="307">
        <v>326</v>
      </c>
      <c r="H56" s="307"/>
      <c r="I56" s="299" t="s">
        <v>984</v>
      </c>
      <c r="J56" s="311" t="s">
        <v>544</v>
      </c>
      <c r="K56" s="311"/>
      <c r="L56" s="290"/>
      <c r="M56" s="291"/>
      <c r="N56" s="311"/>
      <c r="O56" s="292"/>
      <c r="P56" s="388"/>
      <c r="Q56" s="247"/>
      <c r="R56" s="248" t="s">
        <v>542</v>
      </c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93"/>
      <c r="AJ56" s="294"/>
      <c r="AK56" s="294"/>
      <c r="AL56" s="294"/>
    </row>
    <row r="57" spans="1:38" s="295" customFormat="1" ht="13.5" customHeight="1">
      <c r="A57" s="307">
        <v>13</v>
      </c>
      <c r="B57" s="308">
        <v>44888</v>
      </c>
      <c r="C57" s="296"/>
      <c r="D57" s="297" t="s">
        <v>768</v>
      </c>
      <c r="E57" s="298" t="s">
        <v>543</v>
      </c>
      <c r="F57" s="307" t="s">
        <v>1024</v>
      </c>
      <c r="G57" s="307">
        <v>1440</v>
      </c>
      <c r="H57" s="307"/>
      <c r="I57" s="299" t="s">
        <v>884</v>
      </c>
      <c r="J57" s="311" t="s">
        <v>544</v>
      </c>
      <c r="K57" s="311"/>
      <c r="L57" s="290"/>
      <c r="M57" s="291"/>
      <c r="N57" s="311"/>
      <c r="O57" s="292"/>
      <c r="P57" s="388"/>
      <c r="Q57" s="247"/>
      <c r="R57" s="248" t="s">
        <v>807</v>
      </c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93"/>
      <c r="AJ57" s="294"/>
      <c r="AK57" s="294"/>
      <c r="AL57" s="294"/>
    </row>
    <row r="58" spans="1:38" s="295" customFormat="1" ht="13.5" customHeight="1">
      <c r="A58" s="307">
        <v>14</v>
      </c>
      <c r="B58" s="308">
        <v>44888</v>
      </c>
      <c r="C58" s="296"/>
      <c r="D58" s="297" t="s">
        <v>64</v>
      </c>
      <c r="E58" s="298" t="s">
        <v>543</v>
      </c>
      <c r="F58" s="307" t="s">
        <v>1025</v>
      </c>
      <c r="G58" s="307">
        <v>1595</v>
      </c>
      <c r="H58" s="307"/>
      <c r="I58" s="299" t="s">
        <v>1026</v>
      </c>
      <c r="J58" s="311" t="s">
        <v>544</v>
      </c>
      <c r="K58" s="311"/>
      <c r="L58" s="290"/>
      <c r="M58" s="291"/>
      <c r="N58" s="311"/>
      <c r="O58" s="292"/>
      <c r="P58" s="388"/>
      <c r="Q58" s="247"/>
      <c r="R58" s="248" t="s">
        <v>542</v>
      </c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93"/>
      <c r="AJ58" s="294"/>
      <c r="AK58" s="294"/>
      <c r="AL58" s="294"/>
    </row>
    <row r="59" spans="1:38" s="295" customFormat="1" ht="13.5" customHeight="1">
      <c r="A59" s="307">
        <v>15</v>
      </c>
      <c r="B59" s="308">
        <v>44888</v>
      </c>
      <c r="C59" s="296"/>
      <c r="D59" s="297" t="s">
        <v>71</v>
      </c>
      <c r="E59" s="298" t="s">
        <v>543</v>
      </c>
      <c r="F59" s="307" t="s">
        <v>1027</v>
      </c>
      <c r="G59" s="307">
        <v>103.5</v>
      </c>
      <c r="H59" s="307"/>
      <c r="I59" s="299" t="s">
        <v>1028</v>
      </c>
      <c r="J59" s="311" t="s">
        <v>544</v>
      </c>
      <c r="K59" s="311"/>
      <c r="L59" s="290"/>
      <c r="M59" s="291"/>
      <c r="N59" s="311"/>
      <c r="O59" s="292"/>
      <c r="P59" s="388"/>
      <c r="Q59" s="247"/>
      <c r="R59" s="248" t="s">
        <v>542</v>
      </c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93"/>
      <c r="AJ59" s="294"/>
      <c r="AK59" s="294"/>
      <c r="AL59" s="294"/>
    </row>
    <row r="60" spans="1:38" s="295" customFormat="1" ht="13.5" customHeight="1">
      <c r="A60" s="307"/>
      <c r="B60" s="308"/>
      <c r="C60" s="296"/>
      <c r="D60" s="297"/>
      <c r="E60" s="298"/>
      <c r="F60" s="307"/>
      <c r="G60" s="307"/>
      <c r="H60" s="307"/>
      <c r="I60" s="299"/>
      <c r="J60" s="311"/>
      <c r="K60" s="311"/>
      <c r="L60" s="290"/>
      <c r="M60" s="291"/>
      <c r="N60" s="311"/>
      <c r="O60" s="292"/>
      <c r="P60" s="388"/>
      <c r="Q60" s="247"/>
      <c r="R60" s="24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93"/>
      <c r="AJ60" s="294"/>
      <c r="AK60" s="294"/>
      <c r="AL60" s="294"/>
    </row>
    <row r="61" spans="1:38" s="295" customFormat="1" ht="13.5" customHeight="1">
      <c r="A61" s="307"/>
      <c r="B61" s="308"/>
      <c r="C61" s="296"/>
      <c r="D61" s="297"/>
      <c r="E61" s="298"/>
      <c r="F61" s="307"/>
      <c r="G61" s="307"/>
      <c r="H61" s="307"/>
      <c r="I61" s="299"/>
      <c r="J61" s="311"/>
      <c r="K61" s="311"/>
      <c r="L61" s="290"/>
      <c r="M61" s="291"/>
      <c r="N61" s="311"/>
      <c r="O61" s="292"/>
      <c r="P61" s="388"/>
      <c r="Q61" s="247"/>
      <c r="R61" s="24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93"/>
      <c r="AJ61" s="294"/>
      <c r="AK61" s="294"/>
      <c r="AL61" s="294"/>
    </row>
    <row r="62" spans="1:38" s="295" customFormat="1" ht="15" customHeight="1">
      <c r="A62" s="307"/>
      <c r="B62" s="308"/>
      <c r="C62" s="296"/>
      <c r="D62" s="297"/>
      <c r="E62" s="298"/>
      <c r="F62" s="307"/>
      <c r="G62" s="307"/>
      <c r="H62" s="307"/>
      <c r="I62" s="299"/>
      <c r="J62" s="311"/>
      <c r="K62" s="311"/>
      <c r="L62" s="290"/>
      <c r="M62" s="291"/>
      <c r="N62" s="311"/>
      <c r="O62" s="292"/>
      <c r="P62" s="388"/>
      <c r="Q62" s="247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93"/>
      <c r="AJ62" s="294"/>
      <c r="AK62" s="294"/>
      <c r="AL62" s="294"/>
    </row>
    <row r="63" spans="1:38" ht="15" customHeight="1">
      <c r="A63" s="250"/>
      <c r="B63" s="251"/>
      <c r="C63" s="252"/>
      <c r="D63" s="253"/>
      <c r="E63" s="254"/>
      <c r="F63" s="254"/>
      <c r="G63" s="254"/>
      <c r="H63" s="254"/>
      <c r="I63" s="254"/>
      <c r="J63" s="255"/>
      <c r="K63" s="255"/>
      <c r="L63" s="256"/>
      <c r="M63" s="257"/>
      <c r="N63" s="255"/>
      <c r="O63" s="258"/>
      <c r="P63" s="231"/>
      <c r="Q63" s="247"/>
      <c r="R63" s="24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1"/>
      <c r="AI63" s="1"/>
      <c r="AJ63" s="1"/>
      <c r="AK63" s="1"/>
      <c r="AL63" s="1"/>
    </row>
    <row r="64" spans="1:38" ht="44.25" customHeight="1">
      <c r="A64" s="109" t="s">
        <v>545</v>
      </c>
      <c r="B64" s="131"/>
      <c r="C64" s="131"/>
      <c r="D64" s="1"/>
      <c r="E64" s="6"/>
      <c r="F64" s="6"/>
      <c r="G64" s="6"/>
      <c r="H64" s="6" t="s">
        <v>557</v>
      </c>
      <c r="I64" s="6"/>
      <c r="J64" s="6"/>
      <c r="K64" s="105"/>
      <c r="L64" s="133"/>
      <c r="M64" s="105"/>
      <c r="N64" s="106"/>
      <c r="O64" s="105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242"/>
      <c r="AD64" s="242"/>
      <c r="AE64" s="242"/>
      <c r="AF64" s="242"/>
      <c r="AG64" s="242"/>
      <c r="AH64" s="242"/>
    </row>
    <row r="65" spans="1:38" ht="12.75" customHeight="1">
      <c r="A65" s="116" t="s">
        <v>546</v>
      </c>
      <c r="B65" s="109"/>
      <c r="C65" s="109"/>
      <c r="D65" s="109"/>
      <c r="E65" s="41"/>
      <c r="F65" s="117" t="s">
        <v>547</v>
      </c>
      <c r="G65" s="54"/>
      <c r="H65" s="41"/>
      <c r="I65" s="54"/>
      <c r="J65" s="6"/>
      <c r="K65" s="134"/>
      <c r="L65" s="135"/>
      <c r="M65" s="6"/>
      <c r="N65" s="99"/>
      <c r="O65" s="136"/>
      <c r="P65" s="4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4.25" customHeight="1">
      <c r="A66" s="116"/>
      <c r="B66" s="109"/>
      <c r="C66" s="109"/>
      <c r="D66" s="109"/>
      <c r="E66" s="6"/>
      <c r="F66" s="117" t="s">
        <v>549</v>
      </c>
      <c r="G66" s="54"/>
      <c r="H66" s="41"/>
      <c r="I66" s="54"/>
      <c r="J66" s="6"/>
      <c r="K66" s="134"/>
      <c r="L66" s="135"/>
      <c r="M66" s="6"/>
      <c r="N66" s="99"/>
      <c r="O66" s="136"/>
      <c r="P66" s="4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4.25" customHeight="1">
      <c r="A67" s="109"/>
      <c r="B67" s="109"/>
      <c r="C67" s="109"/>
      <c r="D67" s="109"/>
      <c r="E67" s="6"/>
      <c r="F67" s="6"/>
      <c r="G67" s="6"/>
      <c r="H67" s="6"/>
      <c r="I67" s="6"/>
      <c r="J67" s="122"/>
      <c r="K67" s="119"/>
      <c r="L67" s="120"/>
      <c r="M67" s="6"/>
      <c r="N67" s="123"/>
      <c r="O67" s="1"/>
      <c r="P67" s="41"/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2.75" customHeight="1">
      <c r="A68" s="137" t="s">
        <v>558</v>
      </c>
      <c r="B68" s="137"/>
      <c r="C68" s="137"/>
      <c r="D68" s="137"/>
      <c r="E68" s="6"/>
      <c r="F68" s="6"/>
      <c r="G68" s="6"/>
      <c r="H68" s="6"/>
      <c r="I68" s="6"/>
      <c r="J68" s="6"/>
      <c r="K68" s="6"/>
      <c r="L68" s="6"/>
      <c r="M68" s="6"/>
      <c r="N68" s="6"/>
      <c r="O68" s="2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38.25" customHeight="1">
      <c r="A69" s="94" t="s">
        <v>16</v>
      </c>
      <c r="B69" s="94" t="s">
        <v>518</v>
      </c>
      <c r="C69" s="94"/>
      <c r="D69" s="95" t="s">
        <v>529</v>
      </c>
      <c r="E69" s="94" t="s">
        <v>530</v>
      </c>
      <c r="F69" s="94" t="s">
        <v>531</v>
      </c>
      <c r="G69" s="94" t="s">
        <v>551</v>
      </c>
      <c r="H69" s="94" t="s">
        <v>533</v>
      </c>
      <c r="I69" s="94" t="s">
        <v>534</v>
      </c>
      <c r="J69" s="93" t="s">
        <v>535</v>
      </c>
      <c r="K69" s="138" t="s">
        <v>559</v>
      </c>
      <c r="L69" s="96" t="s">
        <v>537</v>
      </c>
      <c r="M69" s="138" t="s">
        <v>560</v>
      </c>
      <c r="N69" s="94" t="s">
        <v>561</v>
      </c>
      <c r="O69" s="93" t="s">
        <v>539</v>
      </c>
      <c r="P69" s="95" t="s">
        <v>540</v>
      </c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s="209" customFormat="1" ht="12.75" customHeight="1">
      <c r="A70" s="309">
        <v>1</v>
      </c>
      <c r="B70" s="281">
        <v>44862</v>
      </c>
      <c r="C70" s="316"/>
      <c r="D70" s="316" t="s">
        <v>888</v>
      </c>
      <c r="E70" s="309" t="s">
        <v>543</v>
      </c>
      <c r="F70" s="309">
        <v>577</v>
      </c>
      <c r="G70" s="309">
        <v>568</v>
      </c>
      <c r="H70" s="310">
        <v>587</v>
      </c>
      <c r="I70" s="310" t="s">
        <v>889</v>
      </c>
      <c r="J70" s="283" t="s">
        <v>895</v>
      </c>
      <c r="K70" s="282">
        <f t="shared" ref="K70" si="49">H70-F70</f>
        <v>10</v>
      </c>
      <c r="L70" s="284">
        <f t="shared" ref="L70:L71" si="50">(H70*N70)*0.07%</f>
        <v>616.35000000000014</v>
      </c>
      <c r="M70" s="285">
        <f t="shared" ref="M70:M71" si="51">(K70*N70)-L70</f>
        <v>14383.65</v>
      </c>
      <c r="N70" s="282">
        <v>1500</v>
      </c>
      <c r="O70" s="283" t="s">
        <v>541</v>
      </c>
      <c r="P70" s="281">
        <v>44866</v>
      </c>
      <c r="Q70" s="211"/>
      <c r="R70" s="214" t="s">
        <v>542</v>
      </c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54"/>
      <c r="AG70" s="251"/>
      <c r="AH70" s="211"/>
      <c r="AI70" s="211"/>
      <c r="AJ70" s="254"/>
      <c r="AK70" s="254"/>
      <c r="AL70" s="254"/>
    </row>
    <row r="71" spans="1:38" s="209" customFormat="1" ht="12.75" customHeight="1">
      <c r="A71" s="324">
        <v>2</v>
      </c>
      <c r="B71" s="332">
        <v>44865</v>
      </c>
      <c r="C71" s="325"/>
      <c r="D71" s="325" t="s">
        <v>890</v>
      </c>
      <c r="E71" s="324" t="s">
        <v>846</v>
      </c>
      <c r="F71" s="324">
        <v>17985</v>
      </c>
      <c r="G71" s="324">
        <v>18155</v>
      </c>
      <c r="H71" s="326">
        <v>18155</v>
      </c>
      <c r="I71" s="326" t="s">
        <v>891</v>
      </c>
      <c r="J71" s="327" t="s">
        <v>894</v>
      </c>
      <c r="K71" s="328">
        <f>F71-H71</f>
        <v>-170</v>
      </c>
      <c r="L71" s="329">
        <f t="shared" si="50"/>
        <v>635.42500000000007</v>
      </c>
      <c r="M71" s="330">
        <f t="shared" si="51"/>
        <v>-9135.4249999999993</v>
      </c>
      <c r="N71" s="328">
        <v>50</v>
      </c>
      <c r="O71" s="327" t="s">
        <v>553</v>
      </c>
      <c r="P71" s="331">
        <v>44866</v>
      </c>
      <c r="Q71" s="211"/>
      <c r="R71" s="214" t="s">
        <v>542</v>
      </c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54"/>
      <c r="AG71" s="251"/>
      <c r="AH71" s="211"/>
      <c r="AI71" s="211"/>
      <c r="AJ71" s="254"/>
      <c r="AK71" s="254"/>
      <c r="AL71" s="254"/>
    </row>
    <row r="72" spans="1:38" s="209" customFormat="1" ht="12.75" customHeight="1">
      <c r="A72" s="324">
        <v>3</v>
      </c>
      <c r="B72" s="332">
        <v>44868</v>
      </c>
      <c r="C72" s="325"/>
      <c r="D72" s="325" t="s">
        <v>911</v>
      </c>
      <c r="E72" s="324" t="s">
        <v>543</v>
      </c>
      <c r="F72" s="324">
        <v>149.75</v>
      </c>
      <c r="G72" s="324">
        <v>147.25</v>
      </c>
      <c r="H72" s="326">
        <v>147.75</v>
      </c>
      <c r="I72" s="326" t="s">
        <v>912</v>
      </c>
      <c r="J72" s="327" t="s">
        <v>917</v>
      </c>
      <c r="K72" s="328">
        <f t="shared" ref="K72:K74" si="52">H72-F72</f>
        <v>-2</v>
      </c>
      <c r="L72" s="329">
        <f t="shared" ref="L72:L74" si="53">(H72*N72)*0.07%</f>
        <v>605.03625000000011</v>
      </c>
      <c r="M72" s="330">
        <f t="shared" ref="M72:M74" si="54">(K72*N72)-L72</f>
        <v>-12305.036250000001</v>
      </c>
      <c r="N72" s="328">
        <v>5850</v>
      </c>
      <c r="O72" s="327" t="s">
        <v>553</v>
      </c>
      <c r="P72" s="331">
        <v>44869</v>
      </c>
      <c r="Q72" s="211"/>
      <c r="R72" s="214" t="s">
        <v>542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54"/>
      <c r="AG72" s="251"/>
      <c r="AH72" s="211"/>
      <c r="AI72" s="211"/>
      <c r="AJ72" s="254"/>
      <c r="AK72" s="254"/>
      <c r="AL72" s="254"/>
    </row>
    <row r="73" spans="1:38" s="209" customFormat="1" ht="12.75" customHeight="1">
      <c r="A73" s="309">
        <v>4</v>
      </c>
      <c r="B73" s="373">
        <v>44869</v>
      </c>
      <c r="C73" s="316"/>
      <c r="D73" s="316" t="s">
        <v>921</v>
      </c>
      <c r="E73" s="309" t="s">
        <v>543</v>
      </c>
      <c r="F73" s="309">
        <v>763</v>
      </c>
      <c r="G73" s="309">
        <v>748</v>
      </c>
      <c r="H73" s="310">
        <v>771.5</v>
      </c>
      <c r="I73" s="310" t="s">
        <v>922</v>
      </c>
      <c r="J73" s="283" t="s">
        <v>903</v>
      </c>
      <c r="K73" s="282">
        <f t="shared" si="52"/>
        <v>8.5</v>
      </c>
      <c r="L73" s="284">
        <f t="shared" si="53"/>
        <v>513.04750000000013</v>
      </c>
      <c r="M73" s="285">
        <f t="shared" si="54"/>
        <v>7561.9524999999994</v>
      </c>
      <c r="N73" s="282">
        <v>950</v>
      </c>
      <c r="O73" s="283" t="s">
        <v>541</v>
      </c>
      <c r="P73" s="281">
        <v>44872</v>
      </c>
      <c r="Q73" s="211"/>
      <c r="R73" s="214" t="s">
        <v>542</v>
      </c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54"/>
      <c r="AG73" s="251"/>
      <c r="AH73" s="211"/>
      <c r="AI73" s="211"/>
      <c r="AJ73" s="254"/>
      <c r="AK73" s="254"/>
      <c r="AL73" s="254"/>
    </row>
    <row r="74" spans="1:38" s="209" customFormat="1" ht="12.75" customHeight="1">
      <c r="A74" s="324">
        <v>5</v>
      </c>
      <c r="B74" s="332">
        <v>44872</v>
      </c>
      <c r="C74" s="325"/>
      <c r="D74" s="325" t="s">
        <v>925</v>
      </c>
      <c r="E74" s="324" t="s">
        <v>543</v>
      </c>
      <c r="F74" s="324">
        <v>517</v>
      </c>
      <c r="G74" s="324">
        <v>505</v>
      </c>
      <c r="H74" s="326">
        <v>505</v>
      </c>
      <c r="I74" s="326" t="s">
        <v>926</v>
      </c>
      <c r="J74" s="327" t="s">
        <v>944</v>
      </c>
      <c r="K74" s="328">
        <f t="shared" si="52"/>
        <v>-12</v>
      </c>
      <c r="L74" s="329">
        <f t="shared" si="53"/>
        <v>441.87500000000006</v>
      </c>
      <c r="M74" s="330">
        <f t="shared" si="54"/>
        <v>-15441.875</v>
      </c>
      <c r="N74" s="328">
        <v>1250</v>
      </c>
      <c r="O74" s="327" t="s">
        <v>553</v>
      </c>
      <c r="P74" s="331">
        <v>44875</v>
      </c>
      <c r="Q74" s="211"/>
      <c r="R74" s="214" t="s">
        <v>807</v>
      </c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54"/>
      <c r="AG74" s="251"/>
      <c r="AH74" s="211"/>
      <c r="AI74" s="211"/>
      <c r="AJ74" s="254"/>
      <c r="AK74" s="254"/>
      <c r="AL74" s="254"/>
    </row>
    <row r="75" spans="1:38" s="209" customFormat="1" ht="12.75" customHeight="1">
      <c r="A75" s="324">
        <v>6</v>
      </c>
      <c r="B75" s="332">
        <v>44872</v>
      </c>
      <c r="C75" s="325"/>
      <c r="D75" s="325" t="s">
        <v>927</v>
      </c>
      <c r="E75" s="324" t="s">
        <v>543</v>
      </c>
      <c r="F75" s="324">
        <v>831</v>
      </c>
      <c r="G75" s="324">
        <v>817</v>
      </c>
      <c r="H75" s="326">
        <v>817</v>
      </c>
      <c r="I75" s="326" t="s">
        <v>928</v>
      </c>
      <c r="J75" s="327" t="s">
        <v>936</v>
      </c>
      <c r="K75" s="328">
        <f t="shared" ref="K75" si="55">H75-F75</f>
        <v>-14</v>
      </c>
      <c r="L75" s="329">
        <f t="shared" ref="L75" si="56">(H75*N75)*0.07%</f>
        <v>571.90000000000009</v>
      </c>
      <c r="M75" s="330">
        <f t="shared" ref="M75" si="57">(K75*N75)-L75</f>
        <v>-14571.9</v>
      </c>
      <c r="N75" s="328">
        <v>1000</v>
      </c>
      <c r="O75" s="327" t="s">
        <v>553</v>
      </c>
      <c r="P75" s="331">
        <v>44874</v>
      </c>
      <c r="Q75" s="211"/>
      <c r="R75" s="214" t="s">
        <v>807</v>
      </c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54"/>
      <c r="AG75" s="251"/>
      <c r="AH75" s="211"/>
      <c r="AI75" s="211"/>
      <c r="AJ75" s="254"/>
      <c r="AK75" s="254"/>
      <c r="AL75" s="254"/>
    </row>
    <row r="76" spans="1:38" s="209" customFormat="1" ht="12.75" customHeight="1">
      <c r="A76" s="324">
        <v>7</v>
      </c>
      <c r="B76" s="332">
        <v>44879</v>
      </c>
      <c r="C76" s="325"/>
      <c r="D76" s="325" t="s">
        <v>959</v>
      </c>
      <c r="E76" s="324" t="s">
        <v>543</v>
      </c>
      <c r="F76" s="324">
        <v>1602.5</v>
      </c>
      <c r="G76" s="324">
        <v>1565</v>
      </c>
      <c r="H76" s="326">
        <v>1581</v>
      </c>
      <c r="I76" s="326" t="s">
        <v>960</v>
      </c>
      <c r="J76" s="327" t="s">
        <v>1053</v>
      </c>
      <c r="K76" s="328">
        <f t="shared" ref="K76" si="58">H76-F76</f>
        <v>-21.5</v>
      </c>
      <c r="L76" s="329">
        <f t="shared" ref="L76" si="59">(H76*N76)*0.07%</f>
        <v>387.34500000000008</v>
      </c>
      <c r="M76" s="330">
        <f t="shared" ref="M76" si="60">(K76*N76)-L76</f>
        <v>-7912.3450000000003</v>
      </c>
      <c r="N76" s="328">
        <v>350</v>
      </c>
      <c r="O76" s="327" t="s">
        <v>553</v>
      </c>
      <c r="P76" s="331">
        <v>44889</v>
      </c>
      <c r="Q76" s="211"/>
      <c r="R76" s="214" t="s">
        <v>807</v>
      </c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54"/>
      <c r="AG76" s="251"/>
      <c r="AH76" s="211"/>
      <c r="AI76" s="211"/>
      <c r="AJ76" s="254"/>
      <c r="AK76" s="254"/>
      <c r="AL76" s="254"/>
    </row>
    <row r="77" spans="1:38" s="209" customFormat="1" ht="12.75" customHeight="1">
      <c r="A77" s="309">
        <v>8</v>
      </c>
      <c r="B77" s="373">
        <v>44880</v>
      </c>
      <c r="C77" s="316"/>
      <c r="D77" s="316" t="s">
        <v>963</v>
      </c>
      <c r="E77" s="309" t="s">
        <v>543</v>
      </c>
      <c r="F77" s="309">
        <v>775</v>
      </c>
      <c r="G77" s="309">
        <v>762</v>
      </c>
      <c r="H77" s="310">
        <v>784</v>
      </c>
      <c r="I77" s="310" t="s">
        <v>651</v>
      </c>
      <c r="J77" s="283" t="s">
        <v>748</v>
      </c>
      <c r="K77" s="282">
        <f t="shared" ref="K77" si="61">H77-F77</f>
        <v>9</v>
      </c>
      <c r="L77" s="284">
        <f t="shared" ref="L77" si="62">(H77*N77)*0.07%</f>
        <v>493.92000000000007</v>
      </c>
      <c r="M77" s="285">
        <f t="shared" ref="M77" si="63">(K77*N77)-L77</f>
        <v>7606.08</v>
      </c>
      <c r="N77" s="282">
        <v>900</v>
      </c>
      <c r="O77" s="283" t="s">
        <v>541</v>
      </c>
      <c r="P77" s="281">
        <v>44882</v>
      </c>
      <c r="Q77" s="211"/>
      <c r="R77" s="214" t="s">
        <v>542</v>
      </c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54"/>
      <c r="AG77" s="251"/>
      <c r="AH77" s="211"/>
      <c r="AI77" s="211"/>
      <c r="AJ77" s="254"/>
      <c r="AK77" s="254"/>
      <c r="AL77" s="254"/>
    </row>
    <row r="78" spans="1:38" s="209" customFormat="1" ht="12.75" customHeight="1">
      <c r="A78" s="309">
        <v>9</v>
      </c>
      <c r="B78" s="373">
        <v>44887</v>
      </c>
      <c r="C78" s="316"/>
      <c r="D78" s="316" t="s">
        <v>1004</v>
      </c>
      <c r="E78" s="309" t="s">
        <v>543</v>
      </c>
      <c r="F78" s="309">
        <v>1112</v>
      </c>
      <c r="G78" s="309">
        <v>990</v>
      </c>
      <c r="H78" s="310">
        <v>1126.5</v>
      </c>
      <c r="I78" s="310" t="s">
        <v>1005</v>
      </c>
      <c r="J78" s="283" t="s">
        <v>1017</v>
      </c>
      <c r="K78" s="282">
        <f t="shared" ref="K78:K79" si="64">H78-F78</f>
        <v>14.5</v>
      </c>
      <c r="L78" s="284">
        <f t="shared" ref="L78:L79" si="65">(H78*N78)*0.07%</f>
        <v>512.55750000000012</v>
      </c>
      <c r="M78" s="285">
        <f t="shared" ref="M78:M79" si="66">(K78*N78)-L78</f>
        <v>8912.4424999999992</v>
      </c>
      <c r="N78" s="282">
        <v>650</v>
      </c>
      <c r="O78" s="283" t="s">
        <v>541</v>
      </c>
      <c r="P78" s="281">
        <v>44888</v>
      </c>
      <c r="Q78" s="211"/>
      <c r="R78" s="214" t="s">
        <v>542</v>
      </c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54"/>
      <c r="AG78" s="251"/>
      <c r="AH78" s="211"/>
      <c r="AI78" s="211"/>
      <c r="AJ78" s="254"/>
      <c r="AK78" s="254"/>
      <c r="AL78" s="254"/>
    </row>
    <row r="79" spans="1:38" s="209" customFormat="1" ht="12.75" customHeight="1">
      <c r="A79" s="309">
        <v>10</v>
      </c>
      <c r="B79" s="373">
        <v>44888</v>
      </c>
      <c r="C79" s="316"/>
      <c r="D79" s="316" t="s">
        <v>1018</v>
      </c>
      <c r="E79" s="309" t="s">
        <v>543</v>
      </c>
      <c r="F79" s="309">
        <v>2580</v>
      </c>
      <c r="G79" s="309">
        <v>2530</v>
      </c>
      <c r="H79" s="310">
        <v>2615</v>
      </c>
      <c r="I79" s="310" t="s">
        <v>1019</v>
      </c>
      <c r="J79" s="283" t="s">
        <v>916</v>
      </c>
      <c r="K79" s="282">
        <f t="shared" si="64"/>
        <v>35</v>
      </c>
      <c r="L79" s="284">
        <f t="shared" si="65"/>
        <v>457.62500000000006</v>
      </c>
      <c r="M79" s="285">
        <f t="shared" si="66"/>
        <v>8292.375</v>
      </c>
      <c r="N79" s="282">
        <v>250</v>
      </c>
      <c r="O79" s="283" t="s">
        <v>541</v>
      </c>
      <c r="P79" s="281">
        <v>44890</v>
      </c>
      <c r="Q79" s="211"/>
      <c r="R79" s="214" t="s">
        <v>542</v>
      </c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54"/>
      <c r="AG79" s="251"/>
      <c r="AH79" s="211"/>
      <c r="AI79" s="211"/>
      <c r="AJ79" s="254"/>
      <c r="AK79" s="254"/>
      <c r="AL79" s="254"/>
    </row>
    <row r="80" spans="1:38" s="209" customFormat="1" ht="12.75" customHeight="1">
      <c r="A80" s="309">
        <v>11</v>
      </c>
      <c r="B80" s="373">
        <v>44888</v>
      </c>
      <c r="C80" s="316"/>
      <c r="D80" s="316" t="s">
        <v>1020</v>
      </c>
      <c r="E80" s="309" t="s">
        <v>543</v>
      </c>
      <c r="F80" s="309">
        <v>774</v>
      </c>
      <c r="G80" s="309">
        <v>760</v>
      </c>
      <c r="H80" s="310">
        <v>789</v>
      </c>
      <c r="I80" s="310" t="s">
        <v>651</v>
      </c>
      <c r="J80" s="283" t="s">
        <v>1039</v>
      </c>
      <c r="K80" s="282">
        <f t="shared" ref="K80" si="67">H80-F80</f>
        <v>15</v>
      </c>
      <c r="L80" s="284">
        <f t="shared" ref="L80" si="68">(H80*N80)*0.07%</f>
        <v>497.07000000000005</v>
      </c>
      <c r="M80" s="285">
        <f t="shared" ref="M80" si="69">(K80*N80)-L80</f>
        <v>13002.93</v>
      </c>
      <c r="N80" s="282">
        <v>900</v>
      </c>
      <c r="O80" s="283" t="s">
        <v>541</v>
      </c>
      <c r="P80" s="281">
        <v>44889</v>
      </c>
      <c r="Q80" s="211"/>
      <c r="R80" s="214" t="s">
        <v>542</v>
      </c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54"/>
      <c r="AG80" s="251"/>
      <c r="AH80" s="211"/>
      <c r="AI80" s="211"/>
      <c r="AJ80" s="254"/>
      <c r="AK80" s="254"/>
      <c r="AL80" s="254"/>
    </row>
    <row r="81" spans="1:38" s="209" customFormat="1" ht="12.75" customHeight="1">
      <c r="A81" s="277">
        <v>12</v>
      </c>
      <c r="B81" s="308">
        <v>44888</v>
      </c>
      <c r="C81" s="338"/>
      <c r="D81" s="338" t="s">
        <v>1021</v>
      </c>
      <c r="E81" s="277" t="s">
        <v>543</v>
      </c>
      <c r="F81" s="277" t="s">
        <v>1022</v>
      </c>
      <c r="G81" s="277">
        <v>1920</v>
      </c>
      <c r="H81" s="339"/>
      <c r="I81" s="339" t="s">
        <v>1023</v>
      </c>
      <c r="J81" s="243" t="s">
        <v>544</v>
      </c>
      <c r="K81" s="213"/>
      <c r="L81" s="232"/>
      <c r="M81" s="233"/>
      <c r="N81" s="213"/>
      <c r="O81" s="243"/>
      <c r="P81" s="210"/>
      <c r="Q81" s="211"/>
      <c r="R81" s="214" t="s">
        <v>542</v>
      </c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54"/>
      <c r="AG81" s="251"/>
      <c r="AH81" s="211"/>
      <c r="AI81" s="211"/>
      <c r="AJ81" s="254"/>
      <c r="AK81" s="254"/>
      <c r="AL81" s="254"/>
    </row>
    <row r="82" spans="1:38" s="209" customFormat="1" ht="12.75" customHeight="1">
      <c r="A82" s="277">
        <v>13</v>
      </c>
      <c r="B82" s="308">
        <v>44889</v>
      </c>
      <c r="C82" s="338"/>
      <c r="D82" s="338" t="s">
        <v>1040</v>
      </c>
      <c r="E82" s="277" t="s">
        <v>543</v>
      </c>
      <c r="F82" s="277" t="s">
        <v>1041</v>
      </c>
      <c r="G82" s="277">
        <v>1640</v>
      </c>
      <c r="H82" s="339"/>
      <c r="I82" s="339" t="s">
        <v>1042</v>
      </c>
      <c r="J82" s="243" t="s">
        <v>544</v>
      </c>
      <c r="K82" s="213"/>
      <c r="L82" s="232"/>
      <c r="M82" s="233"/>
      <c r="N82" s="213"/>
      <c r="O82" s="243"/>
      <c r="P82" s="210"/>
      <c r="Q82" s="211"/>
      <c r="R82" s="214" t="s">
        <v>542</v>
      </c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54"/>
      <c r="AG82" s="251"/>
      <c r="AH82" s="211"/>
      <c r="AI82" s="211"/>
      <c r="AJ82" s="254"/>
      <c r="AK82" s="254"/>
      <c r="AL82" s="254"/>
    </row>
    <row r="83" spans="1:38" s="209" customFormat="1" ht="12.75" customHeight="1">
      <c r="A83" s="309">
        <v>14</v>
      </c>
      <c r="B83" s="373">
        <v>44889</v>
      </c>
      <c r="C83" s="316"/>
      <c r="D83" s="316" t="s">
        <v>1043</v>
      </c>
      <c r="E83" s="309" t="s">
        <v>543</v>
      </c>
      <c r="F83" s="309">
        <v>2543</v>
      </c>
      <c r="G83" s="309">
        <v>2500</v>
      </c>
      <c r="H83" s="310">
        <v>2575</v>
      </c>
      <c r="I83" s="310" t="s">
        <v>1044</v>
      </c>
      <c r="J83" s="283" t="s">
        <v>1045</v>
      </c>
      <c r="K83" s="282">
        <f t="shared" ref="K83:K85" si="70">H83-F83</f>
        <v>32</v>
      </c>
      <c r="L83" s="284">
        <f t="shared" ref="L83:L85" si="71">(H83*N83)*0.07%</f>
        <v>540.75000000000011</v>
      </c>
      <c r="M83" s="285">
        <f t="shared" ref="M83:M85" si="72">(K83*N83)-L83</f>
        <v>9059.25</v>
      </c>
      <c r="N83" s="282">
        <v>300</v>
      </c>
      <c r="O83" s="283" t="s">
        <v>541</v>
      </c>
      <c r="P83" s="281">
        <v>44889</v>
      </c>
      <c r="Q83" s="211"/>
      <c r="R83" s="214" t="s">
        <v>807</v>
      </c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54"/>
      <c r="AG83" s="251"/>
      <c r="AH83" s="211"/>
      <c r="AI83" s="211"/>
      <c r="AJ83" s="254"/>
      <c r="AK83" s="254"/>
      <c r="AL83" s="254"/>
    </row>
    <row r="84" spans="1:38" s="209" customFormat="1" ht="12.75" customHeight="1">
      <c r="A84" s="309">
        <v>15</v>
      </c>
      <c r="B84" s="373">
        <v>44889</v>
      </c>
      <c r="C84" s="316"/>
      <c r="D84" s="316" t="s">
        <v>1046</v>
      </c>
      <c r="E84" s="309" t="s">
        <v>543</v>
      </c>
      <c r="F84" s="309">
        <v>238</v>
      </c>
      <c r="G84" s="310">
        <v>233.5</v>
      </c>
      <c r="H84" s="396">
        <v>241.5</v>
      </c>
      <c r="I84" s="310" t="s">
        <v>1047</v>
      </c>
      <c r="J84" s="283" t="s">
        <v>1102</v>
      </c>
      <c r="K84" s="282">
        <f t="shared" si="70"/>
        <v>3.5</v>
      </c>
      <c r="L84" s="284">
        <f t="shared" si="71"/>
        <v>490.24500000000006</v>
      </c>
      <c r="M84" s="285">
        <f t="shared" si="72"/>
        <v>9659.7549999999992</v>
      </c>
      <c r="N84" s="282">
        <v>2900</v>
      </c>
      <c r="O84" s="283" t="s">
        <v>541</v>
      </c>
      <c r="P84" s="281">
        <v>44890</v>
      </c>
      <c r="Q84" s="211"/>
      <c r="R84" s="214" t="s">
        <v>807</v>
      </c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54"/>
      <c r="AG84" s="251"/>
      <c r="AH84" s="211"/>
      <c r="AI84" s="211"/>
      <c r="AJ84" s="254"/>
      <c r="AK84" s="254"/>
      <c r="AL84" s="254"/>
    </row>
    <row r="85" spans="1:38" s="209" customFormat="1" ht="12.75" customHeight="1">
      <c r="A85" s="309">
        <v>16</v>
      </c>
      <c r="B85" s="373">
        <v>44889</v>
      </c>
      <c r="C85" s="316"/>
      <c r="D85" s="316" t="s">
        <v>1048</v>
      </c>
      <c r="E85" s="309" t="s">
        <v>543</v>
      </c>
      <c r="F85" s="309">
        <v>609</v>
      </c>
      <c r="G85" s="309">
        <v>599.5</v>
      </c>
      <c r="H85" s="310">
        <v>614.5</v>
      </c>
      <c r="I85" s="310" t="s">
        <v>1049</v>
      </c>
      <c r="J85" s="283" t="s">
        <v>924</v>
      </c>
      <c r="K85" s="282">
        <f t="shared" si="70"/>
        <v>5.5</v>
      </c>
      <c r="L85" s="284">
        <f t="shared" si="71"/>
        <v>645.22500000000014</v>
      </c>
      <c r="M85" s="285">
        <f t="shared" si="72"/>
        <v>7604.7749999999996</v>
      </c>
      <c r="N85" s="282">
        <v>1500</v>
      </c>
      <c r="O85" s="283" t="s">
        <v>541</v>
      </c>
      <c r="P85" s="281">
        <v>44890</v>
      </c>
      <c r="Q85" s="211"/>
      <c r="R85" s="214" t="s">
        <v>542</v>
      </c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54"/>
      <c r="AG85" s="251"/>
      <c r="AH85" s="211"/>
      <c r="AI85" s="211"/>
      <c r="AJ85" s="254"/>
      <c r="AK85" s="254"/>
      <c r="AL85" s="254"/>
    </row>
    <row r="86" spans="1:38" s="209" customFormat="1" ht="12.75" customHeight="1">
      <c r="A86" s="277">
        <v>17</v>
      </c>
      <c r="B86" s="308">
        <v>44889</v>
      </c>
      <c r="C86" s="338"/>
      <c r="D86" s="338" t="s">
        <v>1050</v>
      </c>
      <c r="E86" s="277" t="s">
        <v>543</v>
      </c>
      <c r="F86" s="277" t="s">
        <v>1051</v>
      </c>
      <c r="G86" s="277">
        <v>486</v>
      </c>
      <c r="H86" s="339"/>
      <c r="I86" s="339" t="s">
        <v>1052</v>
      </c>
      <c r="J86" s="243" t="s">
        <v>544</v>
      </c>
      <c r="K86" s="213"/>
      <c r="L86" s="232"/>
      <c r="M86" s="233"/>
      <c r="N86" s="213"/>
      <c r="O86" s="243"/>
      <c r="P86" s="210"/>
      <c r="Q86" s="211"/>
      <c r="R86" s="214" t="s">
        <v>807</v>
      </c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54"/>
      <c r="AG86" s="251"/>
      <c r="AH86" s="211"/>
      <c r="AI86" s="211"/>
      <c r="AJ86" s="254"/>
      <c r="AK86" s="254"/>
      <c r="AL86" s="254"/>
    </row>
    <row r="87" spans="1:38" s="209" customFormat="1" ht="12.75" customHeight="1">
      <c r="A87" s="277">
        <v>18</v>
      </c>
      <c r="B87" s="308">
        <v>44890</v>
      </c>
      <c r="C87" s="338"/>
      <c r="D87" s="338" t="s">
        <v>1043</v>
      </c>
      <c r="E87" s="277" t="s">
        <v>543</v>
      </c>
      <c r="F87" s="277" t="s">
        <v>1099</v>
      </c>
      <c r="G87" s="277">
        <v>2500</v>
      </c>
      <c r="H87" s="339"/>
      <c r="I87" s="339" t="s">
        <v>1044</v>
      </c>
      <c r="J87" s="243" t="s">
        <v>544</v>
      </c>
      <c r="K87" s="213"/>
      <c r="L87" s="232"/>
      <c r="M87" s="233"/>
      <c r="N87" s="213"/>
      <c r="O87" s="243"/>
      <c r="P87" s="210"/>
      <c r="Q87" s="211"/>
      <c r="R87" s="214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54"/>
      <c r="AG87" s="251"/>
      <c r="AH87" s="211"/>
      <c r="AI87" s="211"/>
      <c r="AJ87" s="254"/>
      <c r="AK87" s="254"/>
      <c r="AL87" s="254"/>
    </row>
    <row r="88" spans="1:38" s="209" customFormat="1" ht="12.75" customHeight="1">
      <c r="A88" s="309">
        <v>19</v>
      </c>
      <c r="B88" s="373">
        <v>44890</v>
      </c>
      <c r="C88" s="316"/>
      <c r="D88" s="316" t="s">
        <v>1100</v>
      </c>
      <c r="E88" s="309" t="s">
        <v>543</v>
      </c>
      <c r="F88" s="309">
        <v>367.5</v>
      </c>
      <c r="G88" s="309">
        <v>359.5</v>
      </c>
      <c r="H88" s="310">
        <v>373.5</v>
      </c>
      <c r="I88" s="310" t="s">
        <v>1101</v>
      </c>
      <c r="J88" s="283" t="s">
        <v>992</v>
      </c>
      <c r="K88" s="282">
        <f t="shared" ref="K88" si="73">H88-F88</f>
        <v>6</v>
      </c>
      <c r="L88" s="284">
        <f t="shared" ref="L88" si="74">(H88*N88)*0.07%</f>
        <v>418.32000000000005</v>
      </c>
      <c r="M88" s="285">
        <f t="shared" ref="M88" si="75">(K88*N88)-L88</f>
        <v>9181.68</v>
      </c>
      <c r="N88" s="282">
        <v>1600</v>
      </c>
      <c r="O88" s="283" t="s">
        <v>541</v>
      </c>
      <c r="P88" s="281">
        <v>44890</v>
      </c>
      <c r="Q88" s="211"/>
      <c r="R88" s="214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54"/>
      <c r="AG88" s="251"/>
      <c r="AH88" s="211"/>
      <c r="AI88" s="211"/>
      <c r="AJ88" s="254"/>
      <c r="AK88" s="254"/>
      <c r="AL88" s="254"/>
    </row>
    <row r="89" spans="1:38" s="209" customFormat="1" ht="12.75" customHeight="1">
      <c r="A89" s="277">
        <v>20</v>
      </c>
      <c r="B89" s="308">
        <v>44890</v>
      </c>
      <c r="C89" s="338"/>
      <c r="D89" s="338" t="s">
        <v>1103</v>
      </c>
      <c r="E89" s="277" t="s">
        <v>543</v>
      </c>
      <c r="F89" s="277" t="s">
        <v>1104</v>
      </c>
      <c r="G89" s="277">
        <v>2045</v>
      </c>
      <c r="H89" s="339"/>
      <c r="I89" s="339" t="s">
        <v>1105</v>
      </c>
      <c r="J89" s="243" t="s">
        <v>544</v>
      </c>
      <c r="K89" s="213"/>
      <c r="L89" s="232"/>
      <c r="M89" s="233"/>
      <c r="N89" s="213"/>
      <c r="O89" s="243"/>
      <c r="P89" s="210"/>
      <c r="Q89" s="211"/>
      <c r="R89" s="214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54"/>
      <c r="AG89" s="251"/>
      <c r="AH89" s="211"/>
      <c r="AI89" s="211"/>
      <c r="AJ89" s="254"/>
      <c r="AK89" s="254"/>
      <c r="AL89" s="254"/>
    </row>
    <row r="90" spans="1:38" s="209" customFormat="1" ht="12.75" customHeight="1">
      <c r="A90" s="277">
        <v>21</v>
      </c>
      <c r="B90" s="308">
        <v>44890</v>
      </c>
      <c r="C90" s="338"/>
      <c r="D90" s="338" t="s">
        <v>1114</v>
      </c>
      <c r="E90" s="277" t="s">
        <v>543</v>
      </c>
      <c r="F90" s="277" t="s">
        <v>1115</v>
      </c>
      <c r="G90" s="277">
        <v>1084</v>
      </c>
      <c r="H90" s="339"/>
      <c r="I90" s="339" t="s">
        <v>1116</v>
      </c>
      <c r="J90" s="243" t="s">
        <v>544</v>
      </c>
      <c r="K90" s="213"/>
      <c r="L90" s="232"/>
      <c r="M90" s="233"/>
      <c r="N90" s="213"/>
      <c r="O90" s="243"/>
      <c r="P90" s="210"/>
      <c r="Q90" s="211"/>
      <c r="R90" s="214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54"/>
      <c r="AG90" s="251"/>
      <c r="AH90" s="211"/>
      <c r="AI90" s="211"/>
      <c r="AJ90" s="254"/>
      <c r="AK90" s="254"/>
      <c r="AL90" s="254"/>
    </row>
    <row r="91" spans="1:38" s="209" customFormat="1" ht="12.75" customHeight="1">
      <c r="A91" s="212"/>
      <c r="B91" s="210"/>
      <c r="C91" s="267"/>
      <c r="D91" s="267"/>
      <c r="E91" s="212"/>
      <c r="F91" s="212"/>
      <c r="G91" s="212"/>
      <c r="H91" s="213"/>
      <c r="I91" s="213"/>
      <c r="J91" s="243"/>
      <c r="K91" s="267"/>
      <c r="L91" s="212"/>
      <c r="M91" s="212"/>
      <c r="N91" s="212"/>
      <c r="O91" s="213"/>
      <c r="P91" s="213"/>
      <c r="Q91" s="211"/>
      <c r="R91" s="214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54"/>
      <c r="AG91" s="251"/>
      <c r="AH91" s="211"/>
      <c r="AI91" s="211"/>
      <c r="AJ91" s="254"/>
      <c r="AK91" s="254"/>
      <c r="AL91" s="254"/>
    </row>
    <row r="92" spans="1:38" ht="13.5" customHeight="1">
      <c r="A92" s="254"/>
      <c r="B92" s="251"/>
      <c r="C92" s="211"/>
      <c r="D92" s="211"/>
      <c r="E92" s="254"/>
      <c r="F92" s="254"/>
      <c r="G92" s="254"/>
      <c r="H92" s="255"/>
      <c r="I92" s="255"/>
      <c r="J92" s="278"/>
      <c r="K92" s="255"/>
      <c r="L92" s="256"/>
      <c r="M92" s="279"/>
      <c r="N92" s="255"/>
      <c r="O92" s="280"/>
      <c r="P92" s="258"/>
      <c r="Q92" s="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>
      <c r="A93" s="97"/>
      <c r="B93" s="98"/>
      <c r="C93" s="131"/>
      <c r="D93" s="139"/>
      <c r="E93" s="140"/>
      <c r="F93" s="97"/>
      <c r="G93" s="97"/>
      <c r="H93" s="97"/>
      <c r="I93" s="132"/>
      <c r="J93" s="132"/>
      <c r="K93" s="132"/>
      <c r="L93" s="132"/>
      <c r="M93" s="132"/>
      <c r="N93" s="132"/>
      <c r="O93" s="132"/>
      <c r="P93" s="132"/>
      <c r="Q93" s="4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1"/>
      <c r="AG93" s="41"/>
      <c r="AH93" s="41"/>
      <c r="AI93" s="41"/>
      <c r="AJ93" s="41"/>
      <c r="AK93" s="41"/>
      <c r="AL93" s="41"/>
    </row>
    <row r="94" spans="1:38" ht="12.75" customHeight="1">
      <c r="A94" s="141"/>
      <c r="B94" s="98"/>
      <c r="C94" s="99"/>
      <c r="D94" s="142"/>
      <c r="E94" s="102"/>
      <c r="F94" s="102"/>
      <c r="G94" s="102"/>
      <c r="H94" s="102"/>
      <c r="I94" s="102"/>
      <c r="J94" s="6"/>
      <c r="K94" s="102"/>
      <c r="L94" s="102"/>
      <c r="M94" s="6"/>
      <c r="N94" s="1"/>
      <c r="O94" s="99"/>
      <c r="P94" s="41"/>
      <c r="Q94" s="41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1"/>
      <c r="AG94" s="41"/>
      <c r="AH94" s="41"/>
      <c r="AI94" s="41"/>
      <c r="AJ94" s="41"/>
      <c r="AK94" s="41"/>
      <c r="AL94" s="41"/>
    </row>
    <row r="95" spans="1:38" ht="38.25" customHeight="1">
      <c r="A95" s="143" t="s">
        <v>563</v>
      </c>
      <c r="B95" s="143"/>
      <c r="C95" s="143"/>
      <c r="D95" s="143"/>
      <c r="E95" s="144"/>
      <c r="F95" s="102"/>
      <c r="G95" s="102"/>
      <c r="H95" s="102"/>
      <c r="I95" s="102"/>
      <c r="J95" s="1"/>
      <c r="K95" s="6"/>
      <c r="L95" s="6"/>
      <c r="M95" s="6"/>
      <c r="N95" s="1"/>
      <c r="O95" s="1"/>
      <c r="P95" s="41"/>
      <c r="Q95" s="4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1"/>
      <c r="AG95" s="41"/>
      <c r="AH95" s="41"/>
      <c r="AI95" s="41"/>
      <c r="AJ95" s="41"/>
      <c r="AK95" s="41"/>
      <c r="AL95" s="41"/>
    </row>
    <row r="96" spans="1:38" ht="38.25">
      <c r="A96" s="94" t="s">
        <v>16</v>
      </c>
      <c r="B96" s="94" t="s">
        <v>518</v>
      </c>
      <c r="C96" s="94"/>
      <c r="D96" s="95" t="s">
        <v>529</v>
      </c>
      <c r="E96" s="94" t="s">
        <v>530</v>
      </c>
      <c r="F96" s="94" t="s">
        <v>531</v>
      </c>
      <c r="G96" s="94" t="s">
        <v>551</v>
      </c>
      <c r="H96" s="94" t="s">
        <v>533</v>
      </c>
      <c r="I96" s="94" t="s">
        <v>534</v>
      </c>
      <c r="J96" s="93" t="s">
        <v>535</v>
      </c>
      <c r="K96" s="93" t="s">
        <v>564</v>
      </c>
      <c r="L96" s="96" t="s">
        <v>537</v>
      </c>
      <c r="M96" s="138" t="s">
        <v>560</v>
      </c>
      <c r="N96" s="94" t="s">
        <v>561</v>
      </c>
      <c r="O96" s="94" t="s">
        <v>539</v>
      </c>
      <c r="P96" s="95" t="s">
        <v>540</v>
      </c>
      <c r="Q96" s="4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1"/>
      <c r="AG96" s="41"/>
      <c r="AH96" s="41"/>
      <c r="AI96" s="41"/>
      <c r="AJ96" s="41"/>
      <c r="AK96" s="41"/>
      <c r="AL96" s="41"/>
    </row>
    <row r="97" spans="1:38" s="209" customFormat="1" ht="15.6" customHeight="1">
      <c r="A97" s="324">
        <v>1</v>
      </c>
      <c r="B97" s="331">
        <v>44865</v>
      </c>
      <c r="C97" s="333"/>
      <c r="D97" s="333" t="s">
        <v>892</v>
      </c>
      <c r="E97" s="340" t="s">
        <v>543</v>
      </c>
      <c r="F97" s="340">
        <v>220</v>
      </c>
      <c r="G97" s="340">
        <v>90</v>
      </c>
      <c r="H97" s="328">
        <v>90</v>
      </c>
      <c r="I97" s="328" t="s">
        <v>893</v>
      </c>
      <c r="J97" s="327" t="s">
        <v>896</v>
      </c>
      <c r="K97" s="328">
        <f t="shared" ref="K97" si="76">H97-F97</f>
        <v>-130</v>
      </c>
      <c r="L97" s="329">
        <v>100</v>
      </c>
      <c r="M97" s="330">
        <f t="shared" ref="M97" si="77">(K97*N97)-L97</f>
        <v>-3350</v>
      </c>
      <c r="N97" s="328">
        <v>25</v>
      </c>
      <c r="O97" s="327" t="s">
        <v>553</v>
      </c>
      <c r="P97" s="331">
        <v>44866</v>
      </c>
      <c r="Q97" s="208"/>
      <c r="R97" s="214" t="s">
        <v>542</v>
      </c>
      <c r="S97" s="208"/>
      <c r="T97" s="208"/>
      <c r="U97" s="208"/>
      <c r="V97" s="208"/>
      <c r="W97" s="208"/>
      <c r="X97" s="214"/>
      <c r="Y97" s="208"/>
      <c r="Z97" s="208"/>
      <c r="AA97" s="208"/>
      <c r="AB97" s="208"/>
      <c r="AC97" s="208"/>
      <c r="AD97" s="214"/>
      <c r="AE97" s="208"/>
      <c r="AF97" s="208"/>
      <c r="AG97" s="208"/>
      <c r="AH97" s="208"/>
      <c r="AI97" s="208"/>
      <c r="AJ97" s="214"/>
      <c r="AK97" s="208"/>
      <c r="AL97" s="208"/>
    </row>
    <row r="98" spans="1:38" s="209" customFormat="1" ht="15.6" customHeight="1">
      <c r="A98" s="324">
        <v>2</v>
      </c>
      <c r="B98" s="332">
        <v>44866</v>
      </c>
      <c r="C98" s="333"/>
      <c r="D98" s="333" t="s">
        <v>885</v>
      </c>
      <c r="E98" s="340" t="s">
        <v>543</v>
      </c>
      <c r="F98" s="340">
        <v>240</v>
      </c>
      <c r="G98" s="340">
        <v>120</v>
      </c>
      <c r="H98" s="328">
        <v>120</v>
      </c>
      <c r="I98" s="328" t="s">
        <v>893</v>
      </c>
      <c r="J98" s="327" t="s">
        <v>906</v>
      </c>
      <c r="K98" s="328">
        <f t="shared" ref="K98" si="78">H98-F98</f>
        <v>-120</v>
      </c>
      <c r="L98" s="329">
        <v>100</v>
      </c>
      <c r="M98" s="330">
        <f t="shared" ref="M98" si="79">(K98*N98)-L98</f>
        <v>-3100</v>
      </c>
      <c r="N98" s="328">
        <v>25</v>
      </c>
      <c r="O98" s="327" t="s">
        <v>553</v>
      </c>
      <c r="P98" s="331">
        <v>44867</v>
      </c>
      <c r="Q98" s="208"/>
      <c r="R98" s="214" t="s">
        <v>807</v>
      </c>
      <c r="S98" s="208"/>
      <c r="T98" s="208"/>
      <c r="U98" s="208"/>
      <c r="V98" s="208"/>
      <c r="W98" s="208"/>
      <c r="X98" s="214"/>
      <c r="Y98" s="208"/>
      <c r="Z98" s="208"/>
      <c r="AA98" s="208"/>
      <c r="AB98" s="208"/>
      <c r="AC98" s="208"/>
      <c r="AD98" s="214"/>
      <c r="AE98" s="208"/>
      <c r="AF98" s="208"/>
      <c r="AG98" s="208"/>
      <c r="AH98" s="208"/>
      <c r="AI98" s="208"/>
      <c r="AJ98" s="214"/>
      <c r="AK98" s="208"/>
      <c r="AL98" s="208"/>
    </row>
    <row r="99" spans="1:38" s="209" customFormat="1" ht="15.6" customHeight="1">
      <c r="A99" s="309">
        <v>3</v>
      </c>
      <c r="B99" s="373">
        <v>44867</v>
      </c>
      <c r="C99" s="374"/>
      <c r="D99" s="374" t="s">
        <v>905</v>
      </c>
      <c r="E99" s="375" t="s">
        <v>543</v>
      </c>
      <c r="F99" s="375">
        <v>13.25</v>
      </c>
      <c r="G99" s="375">
        <v>9.1</v>
      </c>
      <c r="H99" s="282">
        <v>15.25</v>
      </c>
      <c r="I99" s="282" t="s">
        <v>907</v>
      </c>
      <c r="J99" s="283" t="s">
        <v>913</v>
      </c>
      <c r="K99" s="282">
        <f t="shared" ref="K99" si="80">H99-F99</f>
        <v>2</v>
      </c>
      <c r="L99" s="284">
        <v>100</v>
      </c>
      <c r="M99" s="285">
        <f t="shared" ref="M99" si="81">(K99*N99)-L99</f>
        <v>2900</v>
      </c>
      <c r="N99" s="282">
        <v>1500</v>
      </c>
      <c r="O99" s="283" t="s">
        <v>541</v>
      </c>
      <c r="P99" s="281">
        <v>44868</v>
      </c>
      <c r="Q99" s="208"/>
      <c r="R99" s="214" t="s">
        <v>542</v>
      </c>
      <c r="S99" s="208"/>
      <c r="T99" s="208"/>
      <c r="U99" s="208"/>
      <c r="V99" s="208"/>
      <c r="W99" s="208"/>
      <c r="X99" s="214"/>
      <c r="Y99" s="208"/>
      <c r="Z99" s="208"/>
      <c r="AA99" s="208"/>
      <c r="AB99" s="208"/>
      <c r="AC99" s="208"/>
      <c r="AD99" s="214"/>
      <c r="AE99" s="208"/>
      <c r="AF99" s="208"/>
      <c r="AG99" s="208"/>
      <c r="AH99" s="208"/>
      <c r="AI99" s="208"/>
      <c r="AJ99" s="214"/>
      <c r="AK99" s="208"/>
      <c r="AL99" s="208"/>
    </row>
    <row r="100" spans="1:38" s="209" customFormat="1" ht="15.6" customHeight="1">
      <c r="A100" s="309">
        <v>4</v>
      </c>
      <c r="B100" s="373">
        <v>44868</v>
      </c>
      <c r="C100" s="374"/>
      <c r="D100" s="374" t="s">
        <v>914</v>
      </c>
      <c r="E100" s="375" t="s">
        <v>543</v>
      </c>
      <c r="F100" s="375">
        <v>36.5</v>
      </c>
      <c r="G100" s="375">
        <v>19</v>
      </c>
      <c r="H100" s="282">
        <v>42</v>
      </c>
      <c r="I100" s="282" t="s">
        <v>915</v>
      </c>
      <c r="J100" s="283" t="s">
        <v>924</v>
      </c>
      <c r="K100" s="282">
        <f t="shared" ref="K100" si="82">H100-F100</f>
        <v>5.5</v>
      </c>
      <c r="L100" s="284">
        <v>100</v>
      </c>
      <c r="M100" s="285">
        <f t="shared" ref="M100" si="83">(K100*N100)-L100</f>
        <v>1550</v>
      </c>
      <c r="N100" s="282">
        <v>300</v>
      </c>
      <c r="O100" s="283" t="s">
        <v>541</v>
      </c>
      <c r="P100" s="281">
        <v>44872</v>
      </c>
      <c r="Q100" s="208"/>
      <c r="R100" s="214" t="s">
        <v>807</v>
      </c>
      <c r="S100" s="208"/>
      <c r="T100" s="208"/>
      <c r="U100" s="208"/>
      <c r="V100" s="208"/>
      <c r="W100" s="208"/>
      <c r="X100" s="214"/>
      <c r="Y100" s="208"/>
      <c r="Z100" s="208"/>
      <c r="AA100" s="208"/>
      <c r="AB100" s="208"/>
      <c r="AC100" s="208"/>
      <c r="AD100" s="214"/>
      <c r="AE100" s="208"/>
      <c r="AF100" s="208"/>
      <c r="AG100" s="208"/>
      <c r="AH100" s="208"/>
      <c r="AI100" s="208"/>
      <c r="AJ100" s="214"/>
      <c r="AK100" s="208"/>
      <c r="AL100" s="208"/>
    </row>
    <row r="101" spans="1:38" s="209" customFormat="1" ht="15.6" customHeight="1">
      <c r="A101" s="309">
        <v>5</v>
      </c>
      <c r="B101" s="373">
        <v>44869</v>
      </c>
      <c r="C101" s="374"/>
      <c r="D101" s="374" t="s">
        <v>918</v>
      </c>
      <c r="E101" s="375" t="s">
        <v>543</v>
      </c>
      <c r="F101" s="375">
        <v>11.5</v>
      </c>
      <c r="G101" s="375">
        <v>9.5</v>
      </c>
      <c r="H101" s="282">
        <v>13.25</v>
      </c>
      <c r="I101" s="282" t="s">
        <v>919</v>
      </c>
      <c r="J101" s="283" t="s">
        <v>920</v>
      </c>
      <c r="K101" s="282">
        <f t="shared" ref="K101:K102" si="84">H101-F101</f>
        <v>1.75</v>
      </c>
      <c r="L101" s="284">
        <v>100</v>
      </c>
      <c r="M101" s="285">
        <f t="shared" ref="M101:M103" si="85">(K101*N101)-L101</f>
        <v>2525</v>
      </c>
      <c r="N101" s="282">
        <v>1500</v>
      </c>
      <c r="O101" s="283" t="s">
        <v>541</v>
      </c>
      <c r="P101" s="281">
        <v>44869</v>
      </c>
      <c r="Q101" s="208"/>
      <c r="R101" s="214" t="s">
        <v>542</v>
      </c>
      <c r="S101" s="208"/>
      <c r="T101" s="208"/>
      <c r="U101" s="208"/>
      <c r="V101" s="208"/>
      <c r="W101" s="208"/>
      <c r="X101" s="214"/>
      <c r="Y101" s="208"/>
      <c r="Z101" s="208"/>
      <c r="AA101" s="208"/>
      <c r="AB101" s="208"/>
      <c r="AC101" s="208"/>
      <c r="AD101" s="214"/>
      <c r="AE101" s="208"/>
      <c r="AF101" s="208"/>
      <c r="AG101" s="208"/>
      <c r="AH101" s="208"/>
      <c r="AI101" s="208"/>
      <c r="AJ101" s="214"/>
      <c r="AK101" s="208"/>
      <c r="AL101" s="208"/>
    </row>
    <row r="102" spans="1:38" s="209" customFormat="1" ht="15.6" customHeight="1">
      <c r="A102" s="309">
        <v>6</v>
      </c>
      <c r="B102" s="373">
        <v>44872</v>
      </c>
      <c r="C102" s="374"/>
      <c r="D102" s="374" t="s">
        <v>929</v>
      </c>
      <c r="E102" s="375" t="s">
        <v>543</v>
      </c>
      <c r="F102" s="375">
        <v>65</v>
      </c>
      <c r="G102" s="375">
        <v>30</v>
      </c>
      <c r="H102" s="282">
        <v>89.5</v>
      </c>
      <c r="I102" s="282" t="s">
        <v>930</v>
      </c>
      <c r="J102" s="283" t="s">
        <v>931</v>
      </c>
      <c r="K102" s="282">
        <f t="shared" si="84"/>
        <v>24.5</v>
      </c>
      <c r="L102" s="284">
        <v>100</v>
      </c>
      <c r="M102" s="285">
        <f t="shared" si="85"/>
        <v>1125</v>
      </c>
      <c r="N102" s="282">
        <v>50</v>
      </c>
      <c r="O102" s="283" t="s">
        <v>541</v>
      </c>
      <c r="P102" s="281">
        <v>44872</v>
      </c>
      <c r="Q102" s="208"/>
      <c r="R102" s="214" t="s">
        <v>542</v>
      </c>
      <c r="S102" s="208"/>
      <c r="T102" s="208"/>
      <c r="U102" s="208"/>
      <c r="V102" s="208"/>
      <c r="W102" s="208"/>
      <c r="X102" s="214"/>
      <c r="Y102" s="208"/>
      <c r="Z102" s="208"/>
      <c r="AA102" s="208"/>
      <c r="AB102" s="208"/>
      <c r="AC102" s="208"/>
      <c r="AD102" s="214"/>
      <c r="AE102" s="208"/>
      <c r="AF102" s="208"/>
      <c r="AG102" s="208"/>
      <c r="AH102" s="208"/>
      <c r="AI102" s="208"/>
      <c r="AJ102" s="214"/>
      <c r="AK102" s="208"/>
      <c r="AL102" s="208"/>
    </row>
    <row r="103" spans="1:38" s="209" customFormat="1" ht="15.6" customHeight="1">
      <c r="A103" s="309">
        <v>7</v>
      </c>
      <c r="B103" s="373">
        <v>44872</v>
      </c>
      <c r="C103" s="374"/>
      <c r="D103" s="374" t="s">
        <v>932</v>
      </c>
      <c r="E103" s="375" t="s">
        <v>543</v>
      </c>
      <c r="F103" s="375">
        <v>48</v>
      </c>
      <c r="G103" s="375">
        <v>30</v>
      </c>
      <c r="H103" s="282">
        <v>58</v>
      </c>
      <c r="I103" s="282" t="s">
        <v>933</v>
      </c>
      <c r="J103" s="283" t="s">
        <v>931</v>
      </c>
      <c r="K103" s="282">
        <f t="shared" ref="K103:K105" si="86">H103-F103</f>
        <v>10</v>
      </c>
      <c r="L103" s="284">
        <v>100</v>
      </c>
      <c r="M103" s="285">
        <f t="shared" si="85"/>
        <v>2650</v>
      </c>
      <c r="N103" s="282">
        <v>275</v>
      </c>
      <c r="O103" s="283" t="s">
        <v>541</v>
      </c>
      <c r="P103" s="281">
        <v>44874</v>
      </c>
      <c r="Q103" s="208"/>
      <c r="R103" s="214" t="s">
        <v>807</v>
      </c>
      <c r="S103" s="208"/>
      <c r="T103" s="208"/>
      <c r="U103" s="208"/>
      <c r="V103" s="208"/>
      <c r="W103" s="208"/>
      <c r="X103" s="214"/>
      <c r="Y103" s="208"/>
      <c r="Z103" s="208"/>
      <c r="AA103" s="208"/>
      <c r="AB103" s="208"/>
      <c r="AC103" s="208"/>
      <c r="AD103" s="214"/>
      <c r="AE103" s="208"/>
      <c r="AF103" s="208"/>
      <c r="AG103" s="208"/>
      <c r="AH103" s="208"/>
      <c r="AI103" s="208"/>
      <c r="AJ103" s="214"/>
      <c r="AK103" s="208"/>
      <c r="AL103" s="208"/>
    </row>
    <row r="104" spans="1:38" s="209" customFormat="1" ht="15.6" customHeight="1">
      <c r="A104" s="309">
        <v>8</v>
      </c>
      <c r="B104" s="373">
        <v>44874</v>
      </c>
      <c r="C104" s="374"/>
      <c r="D104" s="374" t="s">
        <v>929</v>
      </c>
      <c r="E104" s="375" t="s">
        <v>543</v>
      </c>
      <c r="F104" s="375">
        <v>65</v>
      </c>
      <c r="G104" s="375">
        <v>30</v>
      </c>
      <c r="H104" s="282">
        <v>86</v>
      </c>
      <c r="I104" s="282" t="s">
        <v>930</v>
      </c>
      <c r="J104" s="283" t="s">
        <v>554</v>
      </c>
      <c r="K104" s="282">
        <f t="shared" si="86"/>
        <v>21</v>
      </c>
      <c r="L104" s="284">
        <v>100</v>
      </c>
      <c r="M104" s="285">
        <f t="shared" ref="M104:M105" si="87">(K104*N104)-L104</f>
        <v>950</v>
      </c>
      <c r="N104" s="282">
        <v>50</v>
      </c>
      <c r="O104" s="283" t="s">
        <v>541</v>
      </c>
      <c r="P104" s="281">
        <v>44874</v>
      </c>
      <c r="Q104" s="208"/>
      <c r="R104" s="214" t="s">
        <v>542</v>
      </c>
      <c r="S104" s="208"/>
      <c r="T104" s="208"/>
      <c r="U104" s="208"/>
      <c r="V104" s="208"/>
      <c r="W104" s="208"/>
      <c r="X104" s="214"/>
      <c r="Y104" s="208"/>
      <c r="Z104" s="208"/>
      <c r="AA104" s="208"/>
      <c r="AB104" s="208"/>
      <c r="AC104" s="208"/>
      <c r="AD104" s="214"/>
      <c r="AE104" s="208"/>
      <c r="AF104" s="208"/>
      <c r="AG104" s="208"/>
      <c r="AH104" s="208"/>
      <c r="AI104" s="208"/>
      <c r="AJ104" s="214"/>
      <c r="AK104" s="208"/>
      <c r="AL104" s="208"/>
    </row>
    <row r="105" spans="1:38" s="209" customFormat="1" ht="15.6" customHeight="1">
      <c r="A105" s="324">
        <v>9</v>
      </c>
      <c r="B105" s="332">
        <v>44874</v>
      </c>
      <c r="C105" s="333"/>
      <c r="D105" s="333" t="s">
        <v>941</v>
      </c>
      <c r="E105" s="340" t="s">
        <v>543</v>
      </c>
      <c r="F105" s="340">
        <v>35.5</v>
      </c>
      <c r="G105" s="340">
        <v>18</v>
      </c>
      <c r="H105" s="328">
        <v>18</v>
      </c>
      <c r="I105" s="328" t="s">
        <v>915</v>
      </c>
      <c r="J105" s="327" t="s">
        <v>957</v>
      </c>
      <c r="K105" s="328">
        <f t="shared" si="86"/>
        <v>-17.5</v>
      </c>
      <c r="L105" s="329">
        <v>100</v>
      </c>
      <c r="M105" s="330">
        <f t="shared" si="87"/>
        <v>-5350</v>
      </c>
      <c r="N105" s="328">
        <v>300</v>
      </c>
      <c r="O105" s="327" t="s">
        <v>553</v>
      </c>
      <c r="P105" s="331">
        <v>44879</v>
      </c>
      <c r="Q105" s="208"/>
      <c r="R105" s="214" t="s">
        <v>807</v>
      </c>
      <c r="S105" s="208"/>
      <c r="T105" s="208"/>
      <c r="U105" s="208"/>
      <c r="V105" s="208"/>
      <c r="W105" s="208"/>
      <c r="X105" s="214"/>
      <c r="Y105" s="208"/>
      <c r="Z105" s="208"/>
      <c r="AA105" s="208"/>
      <c r="AB105" s="208"/>
      <c r="AC105" s="208"/>
      <c r="AD105" s="214"/>
      <c r="AE105" s="208"/>
      <c r="AF105" s="208"/>
      <c r="AG105" s="208"/>
      <c r="AH105" s="208"/>
      <c r="AI105" s="208"/>
      <c r="AJ105" s="214"/>
      <c r="AK105" s="208"/>
      <c r="AL105" s="208"/>
    </row>
    <row r="106" spans="1:38" s="209" customFormat="1" ht="15.6" customHeight="1">
      <c r="A106" s="324">
        <v>10</v>
      </c>
      <c r="B106" s="332">
        <v>44874</v>
      </c>
      <c r="C106" s="333"/>
      <c r="D106" s="333" t="s">
        <v>929</v>
      </c>
      <c r="E106" s="340" t="s">
        <v>543</v>
      </c>
      <c r="F106" s="340">
        <v>42</v>
      </c>
      <c r="G106" s="340">
        <v>9</v>
      </c>
      <c r="H106" s="328">
        <v>9</v>
      </c>
      <c r="I106" s="328" t="s">
        <v>942</v>
      </c>
      <c r="J106" s="327" t="s">
        <v>958</v>
      </c>
      <c r="K106" s="328">
        <f t="shared" ref="K106" si="88">H106-F106</f>
        <v>-33</v>
      </c>
      <c r="L106" s="329">
        <v>100</v>
      </c>
      <c r="M106" s="330">
        <f t="shared" ref="M106:M109" si="89">(K106*N106)-L106</f>
        <v>-1750</v>
      </c>
      <c r="N106" s="328">
        <v>50</v>
      </c>
      <c r="O106" s="327" t="s">
        <v>553</v>
      </c>
      <c r="P106" s="331">
        <v>44875</v>
      </c>
      <c r="Q106" s="208"/>
      <c r="R106" s="214" t="s">
        <v>807</v>
      </c>
      <c r="S106" s="208"/>
      <c r="T106" s="208"/>
      <c r="U106" s="208"/>
      <c r="V106" s="208"/>
      <c r="W106" s="208"/>
      <c r="X106" s="214"/>
      <c r="Y106" s="208"/>
      <c r="Z106" s="208"/>
      <c r="AA106" s="208"/>
      <c r="AB106" s="208"/>
      <c r="AC106" s="208"/>
      <c r="AD106" s="214"/>
      <c r="AE106" s="208"/>
      <c r="AF106" s="208"/>
      <c r="AG106" s="208"/>
      <c r="AH106" s="208"/>
      <c r="AI106" s="208"/>
      <c r="AJ106" s="214"/>
      <c r="AK106" s="208"/>
      <c r="AL106" s="208"/>
    </row>
    <row r="107" spans="1:38" s="209" customFormat="1" ht="15.6" customHeight="1">
      <c r="A107" s="309">
        <v>11</v>
      </c>
      <c r="B107" s="373">
        <v>44875</v>
      </c>
      <c r="C107" s="374"/>
      <c r="D107" s="374" t="s">
        <v>947</v>
      </c>
      <c r="E107" s="375" t="s">
        <v>846</v>
      </c>
      <c r="F107" s="375">
        <v>6</v>
      </c>
      <c r="G107" s="375">
        <v>10.1</v>
      </c>
      <c r="H107" s="282">
        <v>4.25</v>
      </c>
      <c r="I107" s="282">
        <v>0.1</v>
      </c>
      <c r="J107" s="283" t="s">
        <v>920</v>
      </c>
      <c r="K107" s="282">
        <f>F107-H107</f>
        <v>1.75</v>
      </c>
      <c r="L107" s="284">
        <v>100</v>
      </c>
      <c r="M107" s="285">
        <f t="shared" si="89"/>
        <v>2000</v>
      </c>
      <c r="N107" s="282">
        <v>1200</v>
      </c>
      <c r="O107" s="283" t="s">
        <v>541</v>
      </c>
      <c r="P107" s="281">
        <v>44876</v>
      </c>
      <c r="Q107" s="208"/>
      <c r="R107" s="214" t="s">
        <v>542</v>
      </c>
      <c r="S107" s="208"/>
      <c r="T107" s="208"/>
      <c r="U107" s="208"/>
      <c r="V107" s="208"/>
      <c r="W107" s="208"/>
      <c r="X107" s="214"/>
      <c r="Y107" s="208"/>
      <c r="Z107" s="208"/>
      <c r="AA107" s="208"/>
      <c r="AB107" s="208"/>
      <c r="AC107" s="208"/>
      <c r="AD107" s="214"/>
      <c r="AE107" s="208"/>
      <c r="AF107" s="208"/>
      <c r="AG107" s="208"/>
      <c r="AH107" s="208"/>
      <c r="AI107" s="208"/>
      <c r="AJ107" s="214"/>
      <c r="AK107" s="208"/>
      <c r="AL107" s="208"/>
    </row>
    <row r="108" spans="1:38" s="209" customFormat="1" ht="15.6" customHeight="1">
      <c r="A108" s="324">
        <v>12</v>
      </c>
      <c r="B108" s="332">
        <v>44876</v>
      </c>
      <c r="C108" s="333"/>
      <c r="D108" s="333" t="s">
        <v>951</v>
      </c>
      <c r="E108" s="340" t="s">
        <v>543</v>
      </c>
      <c r="F108" s="340">
        <v>33</v>
      </c>
      <c r="G108" s="340">
        <v>17</v>
      </c>
      <c r="H108" s="328">
        <v>17</v>
      </c>
      <c r="I108" s="328" t="s">
        <v>952</v>
      </c>
      <c r="J108" s="327" t="s">
        <v>940</v>
      </c>
      <c r="K108" s="328">
        <f t="shared" ref="K108:K109" si="90">H108-F108</f>
        <v>-16</v>
      </c>
      <c r="L108" s="329">
        <v>100</v>
      </c>
      <c r="M108" s="330">
        <f t="shared" si="89"/>
        <v>-4500</v>
      </c>
      <c r="N108" s="328">
        <v>275</v>
      </c>
      <c r="O108" s="327" t="s">
        <v>553</v>
      </c>
      <c r="P108" s="331">
        <v>44879</v>
      </c>
      <c r="Q108" s="208"/>
      <c r="R108" s="214" t="s">
        <v>807</v>
      </c>
      <c r="S108" s="208"/>
      <c r="T108" s="208"/>
      <c r="U108" s="208"/>
      <c r="V108" s="208"/>
      <c r="W108" s="208"/>
      <c r="X108" s="214"/>
      <c r="Y108" s="208"/>
      <c r="Z108" s="208"/>
      <c r="AA108" s="208"/>
      <c r="AB108" s="208"/>
      <c r="AC108" s="208"/>
      <c r="AD108" s="214"/>
      <c r="AE108" s="208"/>
      <c r="AF108" s="208"/>
      <c r="AG108" s="208"/>
      <c r="AH108" s="208"/>
      <c r="AI108" s="208"/>
      <c r="AJ108" s="214"/>
      <c r="AK108" s="208"/>
      <c r="AL108" s="208"/>
    </row>
    <row r="109" spans="1:38" s="209" customFormat="1" ht="15.6" customHeight="1">
      <c r="A109" s="309">
        <v>13</v>
      </c>
      <c r="B109" s="373">
        <v>44880</v>
      </c>
      <c r="C109" s="374"/>
      <c r="D109" s="374" t="s">
        <v>964</v>
      </c>
      <c r="E109" s="375" t="s">
        <v>543</v>
      </c>
      <c r="F109" s="375">
        <v>1.55</v>
      </c>
      <c r="G109" s="375">
        <v>0.6</v>
      </c>
      <c r="H109" s="282">
        <v>2.2000000000000002</v>
      </c>
      <c r="I109" s="282" t="s">
        <v>965</v>
      </c>
      <c r="J109" s="283" t="s">
        <v>966</v>
      </c>
      <c r="K109" s="282">
        <f t="shared" si="90"/>
        <v>0.65000000000000013</v>
      </c>
      <c r="L109" s="284">
        <v>100</v>
      </c>
      <c r="M109" s="285">
        <f t="shared" si="89"/>
        <v>3280.0000000000009</v>
      </c>
      <c r="N109" s="282">
        <v>5200</v>
      </c>
      <c r="O109" s="283" t="s">
        <v>541</v>
      </c>
      <c r="P109" s="281">
        <v>44880</v>
      </c>
      <c r="Q109" s="208"/>
      <c r="R109" s="214" t="s">
        <v>542</v>
      </c>
      <c r="S109" s="208"/>
      <c r="T109" s="208"/>
      <c r="U109" s="208"/>
      <c r="V109" s="208"/>
      <c r="W109" s="208"/>
      <c r="X109" s="214"/>
      <c r="Y109" s="208"/>
      <c r="Z109" s="208"/>
      <c r="AA109" s="208"/>
      <c r="AB109" s="208"/>
      <c r="AC109" s="208"/>
      <c r="AD109" s="214"/>
      <c r="AE109" s="208"/>
      <c r="AF109" s="208"/>
      <c r="AG109" s="208"/>
      <c r="AH109" s="208"/>
      <c r="AI109" s="208"/>
      <c r="AJ109" s="214"/>
      <c r="AK109" s="208"/>
      <c r="AL109" s="208"/>
    </row>
    <row r="110" spans="1:38" s="209" customFormat="1" ht="15.6" customHeight="1">
      <c r="A110" s="324">
        <v>14</v>
      </c>
      <c r="B110" s="332">
        <v>44881</v>
      </c>
      <c r="C110" s="333"/>
      <c r="D110" s="333" t="s">
        <v>964</v>
      </c>
      <c r="E110" s="340" t="s">
        <v>543</v>
      </c>
      <c r="F110" s="340">
        <v>1.45</v>
      </c>
      <c r="G110" s="340">
        <v>0.5</v>
      </c>
      <c r="H110" s="328">
        <v>0.5</v>
      </c>
      <c r="I110" s="328" t="s">
        <v>965</v>
      </c>
      <c r="J110" s="327" t="s">
        <v>991</v>
      </c>
      <c r="K110" s="328">
        <f t="shared" ref="K110" si="91">H110-F110</f>
        <v>-0.95</v>
      </c>
      <c r="L110" s="329">
        <v>100</v>
      </c>
      <c r="M110" s="330">
        <f t="shared" ref="M110" si="92">(K110*N110)-L110</f>
        <v>-5040</v>
      </c>
      <c r="N110" s="328">
        <v>5200</v>
      </c>
      <c r="O110" s="327" t="s">
        <v>553</v>
      </c>
      <c r="P110" s="331">
        <v>44883</v>
      </c>
      <c r="Q110" s="208"/>
      <c r="R110" s="214" t="s">
        <v>542</v>
      </c>
      <c r="S110" s="208"/>
      <c r="T110" s="208"/>
      <c r="U110" s="208"/>
      <c r="V110" s="208"/>
      <c r="W110" s="208"/>
      <c r="X110" s="214"/>
      <c r="Y110" s="208"/>
      <c r="Z110" s="208"/>
      <c r="AA110" s="208"/>
      <c r="AB110" s="208"/>
      <c r="AC110" s="208"/>
      <c r="AD110" s="214"/>
      <c r="AE110" s="208"/>
      <c r="AF110" s="208"/>
      <c r="AG110" s="208"/>
      <c r="AH110" s="208"/>
      <c r="AI110" s="208"/>
      <c r="AJ110" s="214"/>
      <c r="AK110" s="208"/>
      <c r="AL110" s="208"/>
    </row>
    <row r="111" spans="1:38" s="209" customFormat="1" ht="15.6" customHeight="1">
      <c r="A111" s="324">
        <v>15</v>
      </c>
      <c r="B111" s="332">
        <v>44881</v>
      </c>
      <c r="C111" s="333"/>
      <c r="D111" s="333" t="s">
        <v>973</v>
      </c>
      <c r="E111" s="340" t="s">
        <v>543</v>
      </c>
      <c r="F111" s="340">
        <v>41</v>
      </c>
      <c r="G111" s="340">
        <v>9</v>
      </c>
      <c r="H111" s="328">
        <v>9</v>
      </c>
      <c r="I111" s="328" t="s">
        <v>942</v>
      </c>
      <c r="J111" s="327" t="s">
        <v>979</v>
      </c>
      <c r="K111" s="328">
        <f t="shared" ref="K111:K114" si="93">H111-F111</f>
        <v>-32</v>
      </c>
      <c r="L111" s="329">
        <v>100</v>
      </c>
      <c r="M111" s="330">
        <f t="shared" ref="M111:M114" si="94">(K111*N111)-L111</f>
        <v>-1700</v>
      </c>
      <c r="N111" s="328">
        <v>50</v>
      </c>
      <c r="O111" s="327" t="s">
        <v>553</v>
      </c>
      <c r="P111" s="331">
        <v>44882</v>
      </c>
      <c r="Q111" s="208"/>
      <c r="R111" s="214" t="s">
        <v>807</v>
      </c>
      <c r="S111" s="208"/>
      <c r="T111" s="208"/>
      <c r="U111" s="208"/>
      <c r="V111" s="208"/>
      <c r="W111" s="208"/>
      <c r="X111" s="214"/>
      <c r="Y111" s="208"/>
      <c r="Z111" s="208"/>
      <c r="AA111" s="208"/>
      <c r="AB111" s="208"/>
      <c r="AC111" s="208"/>
      <c r="AD111" s="214"/>
      <c r="AE111" s="208"/>
      <c r="AF111" s="208"/>
      <c r="AG111" s="208"/>
      <c r="AH111" s="208"/>
      <c r="AI111" s="208"/>
      <c r="AJ111" s="214"/>
      <c r="AK111" s="208"/>
      <c r="AL111" s="208"/>
    </row>
    <row r="112" spans="1:38" s="209" customFormat="1" ht="15.6" customHeight="1">
      <c r="A112" s="309">
        <v>16</v>
      </c>
      <c r="B112" s="373">
        <v>44882</v>
      </c>
      <c r="C112" s="374"/>
      <c r="D112" s="374" t="s">
        <v>985</v>
      </c>
      <c r="E112" s="375" t="s">
        <v>543</v>
      </c>
      <c r="F112" s="375">
        <v>29</v>
      </c>
      <c r="G112" s="375">
        <v>16</v>
      </c>
      <c r="H112" s="282">
        <v>35</v>
      </c>
      <c r="I112" s="282" t="s">
        <v>986</v>
      </c>
      <c r="J112" s="283" t="s">
        <v>992</v>
      </c>
      <c r="K112" s="282">
        <f t="shared" si="93"/>
        <v>6</v>
      </c>
      <c r="L112" s="284">
        <v>100</v>
      </c>
      <c r="M112" s="285">
        <f t="shared" si="94"/>
        <v>2300</v>
      </c>
      <c r="N112" s="282">
        <v>400</v>
      </c>
      <c r="O112" s="283" t="s">
        <v>541</v>
      </c>
      <c r="P112" s="281">
        <v>44883</v>
      </c>
      <c r="Q112" s="208"/>
      <c r="R112" s="214" t="s">
        <v>807</v>
      </c>
      <c r="S112" s="208"/>
      <c r="T112" s="208"/>
      <c r="U112" s="208"/>
      <c r="V112" s="208"/>
      <c r="W112" s="208"/>
      <c r="X112" s="214"/>
      <c r="Y112" s="208"/>
      <c r="Z112" s="208"/>
      <c r="AA112" s="208"/>
      <c r="AB112" s="208"/>
      <c r="AC112" s="208"/>
      <c r="AD112" s="214"/>
      <c r="AE112" s="208"/>
      <c r="AF112" s="208"/>
      <c r="AG112" s="208"/>
      <c r="AH112" s="208"/>
      <c r="AI112" s="208"/>
      <c r="AJ112" s="214"/>
      <c r="AK112" s="208"/>
      <c r="AL112" s="208"/>
    </row>
    <row r="113" spans="1:38" s="209" customFormat="1" ht="15.6" customHeight="1">
      <c r="A113" s="324">
        <v>17</v>
      </c>
      <c r="B113" s="332">
        <v>44883</v>
      </c>
      <c r="C113" s="333"/>
      <c r="D113" s="333" t="s">
        <v>989</v>
      </c>
      <c r="E113" s="340" t="s">
        <v>543</v>
      </c>
      <c r="F113" s="340">
        <v>9.5</v>
      </c>
      <c r="G113" s="340">
        <v>4.5</v>
      </c>
      <c r="H113" s="328">
        <v>4.5</v>
      </c>
      <c r="I113" s="328" t="s">
        <v>990</v>
      </c>
      <c r="J113" s="327" t="s">
        <v>997</v>
      </c>
      <c r="K113" s="328">
        <f t="shared" si="93"/>
        <v>-5</v>
      </c>
      <c r="L113" s="329">
        <v>100</v>
      </c>
      <c r="M113" s="330">
        <f t="shared" si="94"/>
        <v>-4600</v>
      </c>
      <c r="N113" s="328">
        <v>900</v>
      </c>
      <c r="O113" s="327" t="s">
        <v>553</v>
      </c>
      <c r="P113" s="331">
        <v>44886</v>
      </c>
      <c r="Q113" s="208"/>
      <c r="R113" s="214" t="s">
        <v>542</v>
      </c>
      <c r="S113" s="208"/>
      <c r="T113" s="208"/>
      <c r="U113" s="208"/>
      <c r="V113" s="208"/>
      <c r="W113" s="208"/>
      <c r="X113" s="214"/>
      <c r="Y113" s="208"/>
      <c r="Z113" s="208"/>
      <c r="AA113" s="208"/>
      <c r="AB113" s="208"/>
      <c r="AC113" s="208"/>
      <c r="AD113" s="214"/>
      <c r="AE113" s="208"/>
      <c r="AF113" s="208"/>
      <c r="AG113" s="208"/>
      <c r="AH113" s="208"/>
      <c r="AI113" s="208"/>
      <c r="AJ113" s="214"/>
      <c r="AK113" s="208"/>
      <c r="AL113" s="208"/>
    </row>
    <row r="114" spans="1:38" s="209" customFormat="1" ht="15.6" customHeight="1">
      <c r="A114" s="324">
        <v>18</v>
      </c>
      <c r="B114" s="332">
        <v>44883</v>
      </c>
      <c r="C114" s="333"/>
      <c r="D114" s="333" t="s">
        <v>985</v>
      </c>
      <c r="E114" s="340" t="s">
        <v>543</v>
      </c>
      <c r="F114" s="340">
        <v>27</v>
      </c>
      <c r="G114" s="340">
        <v>15</v>
      </c>
      <c r="H114" s="328">
        <v>15</v>
      </c>
      <c r="I114" s="328" t="s">
        <v>986</v>
      </c>
      <c r="J114" s="327" t="s">
        <v>944</v>
      </c>
      <c r="K114" s="328">
        <f t="shared" si="93"/>
        <v>-12</v>
      </c>
      <c r="L114" s="329">
        <v>100</v>
      </c>
      <c r="M114" s="330">
        <f t="shared" si="94"/>
        <v>-4900</v>
      </c>
      <c r="N114" s="328">
        <v>400</v>
      </c>
      <c r="O114" s="327" t="s">
        <v>553</v>
      </c>
      <c r="P114" s="331">
        <v>44886</v>
      </c>
      <c r="Q114" s="208"/>
      <c r="R114" s="214" t="s">
        <v>542</v>
      </c>
      <c r="S114" s="208"/>
      <c r="T114" s="208"/>
      <c r="U114" s="208"/>
      <c r="V114" s="208"/>
      <c r="W114" s="208"/>
      <c r="X114" s="214"/>
      <c r="Y114" s="208"/>
      <c r="Z114" s="208"/>
      <c r="AA114" s="208"/>
      <c r="AB114" s="208"/>
      <c r="AC114" s="208"/>
      <c r="AD114" s="214"/>
      <c r="AE114" s="208"/>
      <c r="AF114" s="208"/>
      <c r="AG114" s="208"/>
      <c r="AH114" s="208"/>
      <c r="AI114" s="208"/>
      <c r="AJ114" s="214"/>
      <c r="AK114" s="208"/>
      <c r="AL114" s="208"/>
    </row>
    <row r="115" spans="1:38" s="209" customFormat="1" ht="15.6" customHeight="1">
      <c r="A115" s="309">
        <v>19</v>
      </c>
      <c r="B115" s="373">
        <v>44887</v>
      </c>
      <c r="C115" s="374"/>
      <c r="D115" s="374" t="s">
        <v>1006</v>
      </c>
      <c r="E115" s="375" t="s">
        <v>543</v>
      </c>
      <c r="F115" s="375">
        <v>185</v>
      </c>
      <c r="G115" s="375">
        <v>85</v>
      </c>
      <c r="H115" s="282">
        <v>295</v>
      </c>
      <c r="I115" s="282" t="s">
        <v>1007</v>
      </c>
      <c r="J115" s="283" t="s">
        <v>1016</v>
      </c>
      <c r="K115" s="282">
        <f t="shared" ref="K115" si="95">H115-F115</f>
        <v>110</v>
      </c>
      <c r="L115" s="284">
        <v>100</v>
      </c>
      <c r="M115" s="285">
        <f t="shared" ref="M115" si="96">(K115*N115)-L115</f>
        <v>2650</v>
      </c>
      <c r="N115" s="282">
        <v>25</v>
      </c>
      <c r="O115" s="283" t="s">
        <v>541</v>
      </c>
      <c r="P115" s="281">
        <v>44888</v>
      </c>
      <c r="Q115" s="208"/>
      <c r="R115" s="214" t="s">
        <v>807</v>
      </c>
      <c r="S115" s="208"/>
      <c r="T115" s="208"/>
      <c r="U115" s="208"/>
      <c r="V115" s="208"/>
      <c r="W115" s="208"/>
      <c r="X115" s="214"/>
      <c r="Y115" s="208"/>
      <c r="Z115" s="208"/>
      <c r="AA115" s="208"/>
      <c r="AB115" s="208"/>
      <c r="AC115" s="208"/>
      <c r="AD115" s="214"/>
      <c r="AE115" s="208"/>
      <c r="AF115" s="208"/>
      <c r="AG115" s="208"/>
      <c r="AH115" s="208"/>
      <c r="AI115" s="208"/>
      <c r="AJ115" s="214"/>
      <c r="AK115" s="208"/>
      <c r="AL115" s="208"/>
    </row>
    <row r="116" spans="1:38" s="209" customFormat="1" ht="15.6" customHeight="1">
      <c r="A116" s="309">
        <v>20</v>
      </c>
      <c r="B116" s="373">
        <v>44889</v>
      </c>
      <c r="C116" s="374"/>
      <c r="D116" s="374" t="s">
        <v>1054</v>
      </c>
      <c r="E116" s="375" t="s">
        <v>543</v>
      </c>
      <c r="F116" s="375">
        <v>80</v>
      </c>
      <c r="G116" s="375">
        <v>45</v>
      </c>
      <c r="H116" s="282">
        <v>102.5</v>
      </c>
      <c r="I116" s="282" t="s">
        <v>1055</v>
      </c>
      <c r="J116" s="283" t="s">
        <v>1056</v>
      </c>
      <c r="K116" s="282">
        <f t="shared" ref="K116" si="97">H116-F116</f>
        <v>22.5</v>
      </c>
      <c r="L116" s="284">
        <v>100</v>
      </c>
      <c r="M116" s="285">
        <f t="shared" ref="M116" si="98">(K116*N116)-L116</f>
        <v>1025</v>
      </c>
      <c r="N116" s="282">
        <v>50</v>
      </c>
      <c r="O116" s="283" t="s">
        <v>541</v>
      </c>
      <c r="P116" s="281">
        <v>44889</v>
      </c>
      <c r="Q116" s="208"/>
      <c r="R116" s="214" t="s">
        <v>542</v>
      </c>
      <c r="S116" s="208"/>
      <c r="T116" s="208"/>
      <c r="U116" s="208"/>
      <c r="V116" s="208"/>
      <c r="W116" s="208"/>
      <c r="X116" s="214"/>
      <c r="Y116" s="208"/>
      <c r="Z116" s="208"/>
      <c r="AA116" s="208"/>
      <c r="AB116" s="208"/>
      <c r="AC116" s="208"/>
      <c r="AD116" s="214"/>
      <c r="AE116" s="208"/>
      <c r="AF116" s="208"/>
      <c r="AG116" s="208"/>
      <c r="AH116" s="208"/>
      <c r="AI116" s="208"/>
      <c r="AJ116" s="214"/>
      <c r="AK116" s="208"/>
      <c r="AL116" s="208"/>
    </row>
    <row r="117" spans="1:38" s="209" customFormat="1" ht="15.6" customHeight="1">
      <c r="A117" s="309">
        <v>21</v>
      </c>
      <c r="B117" s="373">
        <v>44890</v>
      </c>
      <c r="C117" s="374"/>
      <c r="D117" s="374" t="s">
        <v>1108</v>
      </c>
      <c r="E117" s="375" t="s">
        <v>543</v>
      </c>
      <c r="F117" s="375">
        <v>101</v>
      </c>
      <c r="G117" s="375">
        <v>65</v>
      </c>
      <c r="H117" s="282">
        <v>121</v>
      </c>
      <c r="I117" s="282" t="s">
        <v>1109</v>
      </c>
      <c r="J117" s="283" t="s">
        <v>1110</v>
      </c>
      <c r="K117" s="282">
        <f t="shared" ref="K117" si="99">H117-F117</f>
        <v>20</v>
      </c>
      <c r="L117" s="284">
        <v>100</v>
      </c>
      <c r="M117" s="285">
        <f t="shared" ref="M117" si="100">(K117*N117)-L117</f>
        <v>900</v>
      </c>
      <c r="N117" s="282">
        <v>50</v>
      </c>
      <c r="O117" s="283" t="s">
        <v>541</v>
      </c>
      <c r="P117" s="281">
        <v>44890</v>
      </c>
      <c r="Q117" s="208"/>
      <c r="R117" s="214"/>
      <c r="S117" s="208"/>
      <c r="T117" s="208"/>
      <c r="U117" s="208"/>
      <c r="V117" s="208"/>
      <c r="W117" s="208"/>
      <c r="X117" s="214"/>
      <c r="Y117" s="208"/>
      <c r="Z117" s="208"/>
      <c r="AA117" s="208"/>
      <c r="AB117" s="208"/>
      <c r="AC117" s="208"/>
      <c r="AD117" s="214"/>
      <c r="AE117" s="208"/>
      <c r="AF117" s="208"/>
      <c r="AG117" s="208"/>
      <c r="AH117" s="208"/>
      <c r="AI117" s="208"/>
      <c r="AJ117" s="214"/>
      <c r="AK117" s="208"/>
      <c r="AL117" s="208"/>
    </row>
    <row r="118" spans="1:38" s="209" customFormat="1" ht="15.6" customHeight="1">
      <c r="A118" s="277">
        <v>22</v>
      </c>
      <c r="B118" s="308">
        <v>44890</v>
      </c>
      <c r="C118" s="267"/>
      <c r="D118" s="267" t="s">
        <v>1111</v>
      </c>
      <c r="E118" s="212" t="s">
        <v>543</v>
      </c>
      <c r="F118" s="212" t="s">
        <v>1112</v>
      </c>
      <c r="G118" s="212">
        <v>120</v>
      </c>
      <c r="H118" s="213"/>
      <c r="I118" s="213" t="s">
        <v>1113</v>
      </c>
      <c r="J118" s="243" t="s">
        <v>544</v>
      </c>
      <c r="K118" s="213"/>
      <c r="L118" s="232"/>
      <c r="M118" s="233"/>
      <c r="N118" s="213"/>
      <c r="O118" s="243"/>
      <c r="P118" s="210"/>
      <c r="Q118" s="208"/>
      <c r="R118" s="214"/>
      <c r="S118" s="208"/>
      <c r="T118" s="208"/>
      <c r="U118" s="208"/>
      <c r="V118" s="208"/>
      <c r="W118" s="208"/>
      <c r="X118" s="214"/>
      <c r="Y118" s="208"/>
      <c r="Z118" s="208"/>
      <c r="AA118" s="208"/>
      <c r="AB118" s="208"/>
      <c r="AC118" s="208"/>
      <c r="AD118" s="214"/>
      <c r="AE118" s="208"/>
      <c r="AF118" s="208"/>
      <c r="AG118" s="208"/>
      <c r="AH118" s="208"/>
      <c r="AI118" s="208"/>
      <c r="AJ118" s="214"/>
      <c r="AK118" s="208"/>
      <c r="AL118" s="208"/>
    </row>
    <row r="119" spans="1:38" s="209" customFormat="1" ht="15.6" customHeight="1">
      <c r="A119" s="277"/>
      <c r="B119" s="308"/>
      <c r="C119" s="267"/>
      <c r="D119" s="267"/>
      <c r="E119" s="212"/>
      <c r="F119" s="212"/>
      <c r="G119" s="212"/>
      <c r="H119" s="213"/>
      <c r="I119" s="213"/>
      <c r="J119" s="243"/>
      <c r="K119" s="213"/>
      <c r="L119" s="232"/>
      <c r="M119" s="233"/>
      <c r="N119" s="213"/>
      <c r="O119" s="243"/>
      <c r="P119" s="210"/>
      <c r="Q119" s="208"/>
      <c r="R119" s="214"/>
      <c r="S119" s="208"/>
      <c r="T119" s="208"/>
      <c r="U119" s="208"/>
      <c r="V119" s="208"/>
      <c r="W119" s="208"/>
      <c r="X119" s="214"/>
      <c r="Y119" s="208"/>
      <c r="Z119" s="208"/>
      <c r="AA119" s="208"/>
      <c r="AB119" s="208"/>
      <c r="AC119" s="208"/>
      <c r="AD119" s="214"/>
      <c r="AE119" s="208"/>
      <c r="AF119" s="208"/>
      <c r="AG119" s="208"/>
      <c r="AH119" s="208"/>
      <c r="AI119" s="208"/>
      <c r="AJ119" s="214"/>
      <c r="AK119" s="208"/>
      <c r="AL119" s="208"/>
    </row>
    <row r="120" spans="1:38" s="209" customFormat="1" ht="15.6" customHeight="1">
      <c r="A120" s="277"/>
      <c r="B120" s="308"/>
      <c r="C120" s="267"/>
      <c r="D120" s="267"/>
      <c r="E120" s="212"/>
      <c r="F120" s="212"/>
      <c r="G120" s="212"/>
      <c r="H120" s="213"/>
      <c r="I120" s="213"/>
      <c r="J120" s="243"/>
      <c r="K120" s="213"/>
      <c r="L120" s="232"/>
      <c r="M120" s="233"/>
      <c r="N120" s="213"/>
      <c r="O120" s="243"/>
      <c r="P120" s="210"/>
      <c r="Q120" s="208"/>
      <c r="R120" s="214"/>
      <c r="S120" s="208"/>
      <c r="T120" s="208"/>
      <c r="U120" s="208"/>
      <c r="V120" s="208"/>
      <c r="W120" s="208"/>
      <c r="X120" s="214"/>
      <c r="Y120" s="208"/>
      <c r="Z120" s="208"/>
      <c r="AA120" s="208"/>
      <c r="AB120" s="208"/>
      <c r="AC120" s="208"/>
      <c r="AD120" s="214"/>
      <c r="AE120" s="208"/>
      <c r="AF120" s="208"/>
      <c r="AG120" s="208"/>
      <c r="AH120" s="208"/>
      <c r="AI120" s="208"/>
      <c r="AJ120" s="214"/>
      <c r="AK120" s="208"/>
      <c r="AL120" s="208"/>
    </row>
    <row r="121" spans="1:38" ht="15" customHeight="1">
      <c r="A121" s="376"/>
      <c r="B121" s="376"/>
      <c r="C121" s="376"/>
      <c r="D121" s="376"/>
      <c r="E121" s="376"/>
      <c r="F121" s="376"/>
      <c r="G121" s="376"/>
      <c r="H121" s="376"/>
      <c r="I121" s="376"/>
      <c r="J121" s="376"/>
      <c r="K121" s="376"/>
      <c r="L121" s="376"/>
      <c r="M121" s="376"/>
      <c r="N121" s="376"/>
      <c r="O121" s="376"/>
      <c r="P121" s="376"/>
      <c r="Q121" s="1"/>
      <c r="R121" s="6"/>
      <c r="S121" s="1"/>
      <c r="T121" s="1"/>
      <c r="U121" s="1"/>
      <c r="V121" s="1"/>
      <c r="W121" s="1"/>
      <c r="X121" s="6"/>
      <c r="Y121" s="1"/>
      <c r="Z121" s="1"/>
      <c r="AA121" s="1"/>
      <c r="AB121" s="1"/>
      <c r="AC121" s="1"/>
      <c r="AD121" s="6"/>
      <c r="AE121" s="1"/>
      <c r="AF121" s="1"/>
      <c r="AG121" s="1"/>
      <c r="AH121" s="1"/>
      <c r="AI121" s="1"/>
      <c r="AJ121" s="6"/>
      <c r="AK121" s="1"/>
      <c r="AL121" s="1"/>
    </row>
    <row r="122" spans="1:38" ht="15" customHeight="1">
      <c r="A122" s="376"/>
      <c r="B122" s="376"/>
      <c r="C122" s="376"/>
      <c r="D122" s="376"/>
      <c r="E122" s="376"/>
      <c r="F122" s="376"/>
      <c r="G122" s="376"/>
      <c r="H122" s="376"/>
      <c r="I122" s="376"/>
      <c r="J122" s="376"/>
      <c r="K122" s="376"/>
      <c r="L122" s="376"/>
      <c r="M122" s="376"/>
      <c r="N122" s="376"/>
      <c r="O122" s="376"/>
      <c r="P122" s="376"/>
      <c r="Q122" s="1"/>
      <c r="R122" s="6"/>
      <c r="S122" s="1"/>
      <c r="T122" s="1"/>
      <c r="U122" s="1"/>
      <c r="V122" s="1"/>
      <c r="W122" s="1"/>
      <c r="X122" s="6"/>
      <c r="Y122" s="1"/>
      <c r="Z122" s="1"/>
      <c r="AA122" s="1"/>
      <c r="AB122" s="1"/>
      <c r="AC122" s="1"/>
      <c r="AD122" s="6"/>
      <c r="AE122" s="1"/>
      <c r="AF122" s="1"/>
      <c r="AG122" s="1"/>
      <c r="AH122" s="1"/>
      <c r="AI122" s="1"/>
      <c r="AJ122" s="6"/>
      <c r="AK122" s="1"/>
      <c r="AL122" s="1"/>
    </row>
    <row r="123" spans="1:38" ht="12.75" customHeight="1">
      <c r="A123" s="140"/>
      <c r="B123" s="145"/>
      <c r="C123" s="145"/>
      <c r="D123" s="146"/>
      <c r="E123" s="140"/>
      <c r="F123" s="147"/>
      <c r="G123" s="140"/>
      <c r="H123" s="140"/>
      <c r="I123" s="140"/>
      <c r="J123" s="145"/>
      <c r="K123" s="148"/>
      <c r="L123" s="140"/>
      <c r="M123" s="140"/>
      <c r="N123" s="140"/>
      <c r="O123" s="149"/>
      <c r="P123" s="1"/>
      <c r="Q123" s="1"/>
      <c r="R123" s="6"/>
      <c r="S123" s="1"/>
      <c r="T123" s="1"/>
      <c r="U123" s="1"/>
      <c r="V123" s="1"/>
      <c r="W123" s="1"/>
      <c r="X123" s="6"/>
      <c r="Y123" s="1"/>
      <c r="Z123" s="1"/>
      <c r="AA123" s="1"/>
      <c r="AB123" s="1"/>
      <c r="AC123" s="1"/>
      <c r="AD123" s="6"/>
      <c r="AE123" s="1"/>
      <c r="AF123" s="1"/>
      <c r="AG123" s="1"/>
      <c r="AH123" s="1"/>
      <c r="AI123" s="1"/>
      <c r="AJ123" s="6"/>
      <c r="AK123" s="1"/>
    </row>
    <row r="124" spans="1:38" ht="38.25" customHeight="1">
      <c r="A124" s="92" t="s">
        <v>565</v>
      </c>
      <c r="B124" s="150"/>
      <c r="C124" s="150"/>
      <c r="D124" s="151"/>
      <c r="E124" s="125"/>
      <c r="F124" s="6"/>
      <c r="G124" s="6"/>
      <c r="H124" s="126"/>
      <c r="I124" s="152"/>
      <c r="J124" s="1"/>
      <c r="K124" s="6"/>
      <c r="L124" s="6"/>
      <c r="M124" s="6"/>
      <c r="N124" s="1"/>
      <c r="O124" s="1"/>
      <c r="Q124" s="1"/>
      <c r="R124" s="6"/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</row>
    <row r="125" spans="1:38" s="209" customFormat="1" ht="38.25">
      <c r="A125" s="93" t="s">
        <v>16</v>
      </c>
      <c r="B125" s="94" t="s">
        <v>518</v>
      </c>
      <c r="C125" s="94"/>
      <c r="D125" s="95" t="s">
        <v>529</v>
      </c>
      <c r="E125" s="94" t="s">
        <v>530</v>
      </c>
      <c r="F125" s="94" t="s">
        <v>531</v>
      </c>
      <c r="G125" s="94" t="s">
        <v>532</v>
      </c>
      <c r="H125" s="94" t="s">
        <v>533</v>
      </c>
      <c r="I125" s="94" t="s">
        <v>534</v>
      </c>
      <c r="J125" s="93" t="s">
        <v>535</v>
      </c>
      <c r="K125" s="129" t="s">
        <v>552</v>
      </c>
      <c r="L125" s="130" t="s">
        <v>537</v>
      </c>
      <c r="M125" s="96" t="s">
        <v>538</v>
      </c>
      <c r="N125" s="94" t="s">
        <v>539</v>
      </c>
      <c r="O125" s="95" t="s">
        <v>540</v>
      </c>
      <c r="P125" s="94" t="s">
        <v>769</v>
      </c>
      <c r="Q125" s="208"/>
      <c r="R125" s="6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  <c r="AH125" s="208"/>
      <c r="AI125" s="208"/>
      <c r="AJ125" s="208"/>
      <c r="AK125" s="208"/>
      <c r="AL125" s="208"/>
    </row>
    <row r="126" spans="1:38" s="209" customFormat="1" ht="12.75" customHeight="1">
      <c r="A126" s="389">
        <v>1</v>
      </c>
      <c r="B126" s="390">
        <v>44840</v>
      </c>
      <c r="C126" s="391"/>
      <c r="D126" s="392" t="s">
        <v>116</v>
      </c>
      <c r="E126" s="393" t="s">
        <v>543</v>
      </c>
      <c r="F126" s="393">
        <v>1405</v>
      </c>
      <c r="G126" s="393">
        <v>1240</v>
      </c>
      <c r="H126" s="393">
        <v>1625</v>
      </c>
      <c r="I126" s="393" t="s">
        <v>854</v>
      </c>
      <c r="J126" s="348" t="s">
        <v>961</v>
      </c>
      <c r="K126" s="348">
        <f t="shared" ref="K126" si="101">H126-F126</f>
        <v>220</v>
      </c>
      <c r="L126" s="349">
        <f t="shared" ref="L126" si="102">(F126*-0.7)/100</f>
        <v>-9.8349999999999991</v>
      </c>
      <c r="M126" s="350">
        <f t="shared" ref="M126" si="103">(K126+L126)/F126</f>
        <v>0.14958362989323842</v>
      </c>
      <c r="N126" s="348" t="s">
        <v>541</v>
      </c>
      <c r="O126" s="351">
        <v>44879</v>
      </c>
      <c r="P126" s="348"/>
      <c r="Q126" s="208"/>
      <c r="R126" s="1" t="s">
        <v>542</v>
      </c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  <c r="AH126" s="208"/>
      <c r="AI126" s="208"/>
      <c r="AJ126" s="208"/>
      <c r="AK126" s="208"/>
      <c r="AL126" s="208"/>
    </row>
    <row r="127" spans="1:38" ht="14.25" customHeight="1">
      <c r="A127" s="312">
        <v>2</v>
      </c>
      <c r="B127" s="313">
        <v>44840</v>
      </c>
      <c r="C127" s="305"/>
      <c r="D127" s="305" t="s">
        <v>853</v>
      </c>
      <c r="E127" s="306" t="s">
        <v>543</v>
      </c>
      <c r="F127" s="306" t="s">
        <v>855</v>
      </c>
      <c r="G127" s="306">
        <v>1220</v>
      </c>
      <c r="H127" s="306"/>
      <c r="I127" s="306" t="s">
        <v>856</v>
      </c>
      <c r="J127" s="243" t="s">
        <v>544</v>
      </c>
      <c r="K127" s="213"/>
      <c r="L127" s="232"/>
      <c r="M127" s="233"/>
      <c r="N127" s="213"/>
      <c r="O127" s="243"/>
      <c r="P127" s="210"/>
      <c r="Q127" s="208"/>
      <c r="R127" s="208" t="s">
        <v>542</v>
      </c>
      <c r="S127" s="41"/>
      <c r="T127" s="1"/>
      <c r="U127" s="1"/>
      <c r="V127" s="1"/>
      <c r="W127" s="1"/>
      <c r="X127" s="1"/>
      <c r="Y127" s="1"/>
      <c r="Z127" s="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</row>
    <row r="128" spans="1:38" ht="12.75" customHeight="1">
      <c r="A128" s="306"/>
      <c r="B128" s="304"/>
      <c r="C128" s="305"/>
      <c r="D128" s="305"/>
      <c r="E128" s="306"/>
      <c r="F128" s="306"/>
      <c r="G128" s="306"/>
      <c r="H128" s="306"/>
      <c r="I128" s="306"/>
      <c r="J128" s="243"/>
      <c r="K128" s="213"/>
      <c r="L128" s="232"/>
      <c r="M128" s="233"/>
      <c r="N128" s="213"/>
      <c r="O128" s="243"/>
      <c r="P128" s="210"/>
      <c r="R128" s="6"/>
      <c r="S128" s="1"/>
      <c r="T128" s="1"/>
      <c r="U128" s="1"/>
      <c r="V128" s="1"/>
      <c r="W128" s="1"/>
      <c r="X128" s="1"/>
      <c r="Y128" s="1"/>
    </row>
    <row r="129" spans="1:26" ht="12.75" customHeight="1">
      <c r="A129" s="109" t="s">
        <v>545</v>
      </c>
      <c r="B129" s="109"/>
      <c r="C129" s="109"/>
      <c r="D129" s="109"/>
      <c r="E129" s="41"/>
      <c r="F129" s="117" t="s">
        <v>547</v>
      </c>
      <c r="G129" s="54"/>
      <c r="H129" s="54"/>
      <c r="I129" s="54"/>
      <c r="J129" s="6"/>
      <c r="K129" s="134"/>
      <c r="L129" s="135"/>
      <c r="M129" s="6"/>
      <c r="N129" s="99"/>
      <c r="O129" s="153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16" t="s">
        <v>546</v>
      </c>
      <c r="B130" s="109"/>
      <c r="C130" s="109"/>
      <c r="D130" s="109"/>
      <c r="E130" s="6"/>
      <c r="F130" s="117" t="s">
        <v>549</v>
      </c>
      <c r="G130" s="6"/>
      <c r="H130" s="6" t="s">
        <v>765</v>
      </c>
      <c r="I130" s="6"/>
      <c r="J130" s="1"/>
      <c r="K130" s="6"/>
      <c r="L130" s="6"/>
      <c r="M130" s="6"/>
      <c r="N130" s="1"/>
      <c r="O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16"/>
      <c r="B131" s="109"/>
      <c r="C131" s="109"/>
      <c r="D131" s="109"/>
      <c r="E131" s="6"/>
      <c r="F131" s="117"/>
      <c r="G131" s="6"/>
      <c r="H131" s="6"/>
      <c r="I131" s="6"/>
      <c r="J131" s="1"/>
      <c r="K131" s="6"/>
      <c r="L131" s="6"/>
      <c r="M131" s="6"/>
      <c r="N131" s="1"/>
      <c r="O131" s="1"/>
      <c r="Q131" s="1"/>
      <c r="R131" s="54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16"/>
      <c r="B132" s="109"/>
      <c r="C132" s="109"/>
      <c r="D132" s="109"/>
      <c r="E132" s="6"/>
      <c r="F132" s="117"/>
      <c r="G132" s="54"/>
      <c r="H132" s="41"/>
      <c r="I132" s="54"/>
      <c r="J132" s="6"/>
      <c r="K132" s="134"/>
      <c r="L132" s="135"/>
      <c r="M132" s="6"/>
      <c r="N132" s="99"/>
      <c r="O132" s="136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54"/>
      <c r="B133" s="98"/>
      <c r="C133" s="98"/>
      <c r="D133" s="41"/>
      <c r="E133" s="54"/>
      <c r="F133" s="54"/>
      <c r="G133" s="54"/>
      <c r="H133" s="41"/>
      <c r="I133" s="54"/>
      <c r="J133" s="6"/>
      <c r="K133" s="134"/>
      <c r="L133" s="135"/>
      <c r="M133" s="6"/>
      <c r="N133" s="99"/>
      <c r="O133" s="136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38.25" customHeight="1">
      <c r="A134" s="41"/>
      <c r="B134" s="154" t="s">
        <v>566</v>
      </c>
      <c r="C134" s="154"/>
      <c r="D134" s="154"/>
      <c r="E134" s="154"/>
      <c r="F134" s="6"/>
      <c r="G134" s="6"/>
      <c r="H134" s="127"/>
      <c r="I134" s="6"/>
      <c r="J134" s="127"/>
      <c r="K134" s="128"/>
      <c r="L134" s="6"/>
      <c r="M134" s="6"/>
      <c r="N134" s="1"/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93" t="s">
        <v>16</v>
      </c>
      <c r="B135" s="94" t="s">
        <v>518</v>
      </c>
      <c r="C135" s="94"/>
      <c r="D135" s="95" t="s">
        <v>529</v>
      </c>
      <c r="E135" s="94" t="s">
        <v>530</v>
      </c>
      <c r="F135" s="94" t="s">
        <v>531</v>
      </c>
      <c r="G135" s="94" t="s">
        <v>567</v>
      </c>
      <c r="H135" s="94" t="s">
        <v>568</v>
      </c>
      <c r="I135" s="94" t="s">
        <v>534</v>
      </c>
      <c r="J135" s="155" t="s">
        <v>535</v>
      </c>
      <c r="K135" s="94" t="s">
        <v>536</v>
      </c>
      <c r="L135" s="94" t="s">
        <v>569</v>
      </c>
      <c r="M135" s="94" t="s">
        <v>539</v>
      </c>
      <c r="N135" s="95" t="s">
        <v>540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1</v>
      </c>
      <c r="B136" s="157">
        <v>41579</v>
      </c>
      <c r="C136" s="157"/>
      <c r="D136" s="158" t="s">
        <v>570</v>
      </c>
      <c r="E136" s="159" t="s">
        <v>571</v>
      </c>
      <c r="F136" s="160">
        <v>82</v>
      </c>
      <c r="G136" s="159" t="s">
        <v>572</v>
      </c>
      <c r="H136" s="159">
        <v>100</v>
      </c>
      <c r="I136" s="161">
        <v>100</v>
      </c>
      <c r="J136" s="162" t="s">
        <v>573</v>
      </c>
      <c r="K136" s="163">
        <f t="shared" ref="K136:K188" si="104">H136-F136</f>
        <v>18</v>
      </c>
      <c r="L136" s="164">
        <f t="shared" ref="L136:L188" si="105">K136/F136</f>
        <v>0.21951219512195122</v>
      </c>
      <c r="M136" s="159" t="s">
        <v>541</v>
      </c>
      <c r="N136" s="165">
        <v>42657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2</v>
      </c>
      <c r="B137" s="157">
        <v>41794</v>
      </c>
      <c r="C137" s="157"/>
      <c r="D137" s="158" t="s">
        <v>574</v>
      </c>
      <c r="E137" s="159" t="s">
        <v>543</v>
      </c>
      <c r="F137" s="160">
        <v>257</v>
      </c>
      <c r="G137" s="159" t="s">
        <v>572</v>
      </c>
      <c r="H137" s="159">
        <v>300</v>
      </c>
      <c r="I137" s="161">
        <v>300</v>
      </c>
      <c r="J137" s="162" t="s">
        <v>573</v>
      </c>
      <c r="K137" s="163">
        <f t="shared" si="104"/>
        <v>43</v>
      </c>
      <c r="L137" s="164">
        <f t="shared" si="105"/>
        <v>0.16731517509727625</v>
      </c>
      <c r="M137" s="159" t="s">
        <v>541</v>
      </c>
      <c r="N137" s="165">
        <v>41822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3</v>
      </c>
      <c r="B138" s="157">
        <v>41828</v>
      </c>
      <c r="C138" s="157"/>
      <c r="D138" s="158" t="s">
        <v>575</v>
      </c>
      <c r="E138" s="159" t="s">
        <v>543</v>
      </c>
      <c r="F138" s="160">
        <v>393</v>
      </c>
      <c r="G138" s="159" t="s">
        <v>572</v>
      </c>
      <c r="H138" s="159">
        <v>468</v>
      </c>
      <c r="I138" s="161">
        <v>468</v>
      </c>
      <c r="J138" s="162" t="s">
        <v>573</v>
      </c>
      <c r="K138" s="163">
        <f t="shared" si="104"/>
        <v>75</v>
      </c>
      <c r="L138" s="164">
        <f t="shared" si="105"/>
        <v>0.19083969465648856</v>
      </c>
      <c r="M138" s="159" t="s">
        <v>541</v>
      </c>
      <c r="N138" s="165">
        <v>41863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4</v>
      </c>
      <c r="B139" s="157">
        <v>41857</v>
      </c>
      <c r="C139" s="157"/>
      <c r="D139" s="158" t="s">
        <v>576</v>
      </c>
      <c r="E139" s="159" t="s">
        <v>543</v>
      </c>
      <c r="F139" s="160">
        <v>205</v>
      </c>
      <c r="G139" s="159" t="s">
        <v>572</v>
      </c>
      <c r="H139" s="159">
        <v>275</v>
      </c>
      <c r="I139" s="161">
        <v>250</v>
      </c>
      <c r="J139" s="162" t="s">
        <v>573</v>
      </c>
      <c r="K139" s="163">
        <f t="shared" si="104"/>
        <v>70</v>
      </c>
      <c r="L139" s="164">
        <f t="shared" si="105"/>
        <v>0.34146341463414637</v>
      </c>
      <c r="M139" s="159" t="s">
        <v>541</v>
      </c>
      <c r="N139" s="165">
        <v>41962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5</v>
      </c>
      <c r="B140" s="157">
        <v>41886</v>
      </c>
      <c r="C140" s="157"/>
      <c r="D140" s="158" t="s">
        <v>577</v>
      </c>
      <c r="E140" s="159" t="s">
        <v>543</v>
      </c>
      <c r="F140" s="160">
        <v>162</v>
      </c>
      <c r="G140" s="159" t="s">
        <v>572</v>
      </c>
      <c r="H140" s="159">
        <v>190</v>
      </c>
      <c r="I140" s="161">
        <v>190</v>
      </c>
      <c r="J140" s="162" t="s">
        <v>573</v>
      </c>
      <c r="K140" s="163">
        <f t="shared" si="104"/>
        <v>28</v>
      </c>
      <c r="L140" s="164">
        <f t="shared" si="105"/>
        <v>0.1728395061728395</v>
      </c>
      <c r="M140" s="159" t="s">
        <v>541</v>
      </c>
      <c r="N140" s="165">
        <v>42006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6</v>
      </c>
      <c r="B141" s="157">
        <v>41886</v>
      </c>
      <c r="C141" s="157"/>
      <c r="D141" s="158" t="s">
        <v>578</v>
      </c>
      <c r="E141" s="159" t="s">
        <v>543</v>
      </c>
      <c r="F141" s="160">
        <v>75</v>
      </c>
      <c r="G141" s="159" t="s">
        <v>572</v>
      </c>
      <c r="H141" s="159">
        <v>91.5</v>
      </c>
      <c r="I141" s="161" t="s">
        <v>579</v>
      </c>
      <c r="J141" s="162" t="s">
        <v>580</v>
      </c>
      <c r="K141" s="163">
        <f t="shared" si="104"/>
        <v>16.5</v>
      </c>
      <c r="L141" s="164">
        <f t="shared" si="105"/>
        <v>0.22</v>
      </c>
      <c r="M141" s="159" t="s">
        <v>541</v>
      </c>
      <c r="N141" s="165">
        <v>41954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7</v>
      </c>
      <c r="B142" s="157">
        <v>41913</v>
      </c>
      <c r="C142" s="157"/>
      <c r="D142" s="158" t="s">
        <v>581</v>
      </c>
      <c r="E142" s="159" t="s">
        <v>543</v>
      </c>
      <c r="F142" s="160">
        <v>850</v>
      </c>
      <c r="G142" s="159" t="s">
        <v>572</v>
      </c>
      <c r="H142" s="159">
        <v>982.5</v>
      </c>
      <c r="I142" s="161">
        <v>1050</v>
      </c>
      <c r="J142" s="162" t="s">
        <v>582</v>
      </c>
      <c r="K142" s="163">
        <f t="shared" si="104"/>
        <v>132.5</v>
      </c>
      <c r="L142" s="164">
        <f t="shared" si="105"/>
        <v>0.15588235294117647</v>
      </c>
      <c r="M142" s="159" t="s">
        <v>541</v>
      </c>
      <c r="N142" s="165">
        <v>42039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8</v>
      </c>
      <c r="B143" s="157">
        <v>41913</v>
      </c>
      <c r="C143" s="157"/>
      <c r="D143" s="158" t="s">
        <v>583</v>
      </c>
      <c r="E143" s="159" t="s">
        <v>543</v>
      </c>
      <c r="F143" s="160">
        <v>475</v>
      </c>
      <c r="G143" s="159" t="s">
        <v>572</v>
      </c>
      <c r="H143" s="159">
        <v>515</v>
      </c>
      <c r="I143" s="161">
        <v>600</v>
      </c>
      <c r="J143" s="162" t="s">
        <v>584</v>
      </c>
      <c r="K143" s="163">
        <f t="shared" si="104"/>
        <v>40</v>
      </c>
      <c r="L143" s="164">
        <f t="shared" si="105"/>
        <v>8.4210526315789472E-2</v>
      </c>
      <c r="M143" s="159" t="s">
        <v>541</v>
      </c>
      <c r="N143" s="165">
        <v>41939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9</v>
      </c>
      <c r="B144" s="157">
        <v>41913</v>
      </c>
      <c r="C144" s="157"/>
      <c r="D144" s="158" t="s">
        <v>585</v>
      </c>
      <c r="E144" s="159" t="s">
        <v>543</v>
      </c>
      <c r="F144" s="160">
        <v>86</v>
      </c>
      <c r="G144" s="159" t="s">
        <v>572</v>
      </c>
      <c r="H144" s="159">
        <v>99</v>
      </c>
      <c r="I144" s="161">
        <v>140</v>
      </c>
      <c r="J144" s="162" t="s">
        <v>586</v>
      </c>
      <c r="K144" s="163">
        <f t="shared" si="104"/>
        <v>13</v>
      </c>
      <c r="L144" s="164">
        <f t="shared" si="105"/>
        <v>0.15116279069767441</v>
      </c>
      <c r="M144" s="159" t="s">
        <v>541</v>
      </c>
      <c r="N144" s="165">
        <v>41939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10</v>
      </c>
      <c r="B145" s="157">
        <v>41926</v>
      </c>
      <c r="C145" s="157"/>
      <c r="D145" s="158" t="s">
        <v>587</v>
      </c>
      <c r="E145" s="159" t="s">
        <v>543</v>
      </c>
      <c r="F145" s="160">
        <v>496.6</v>
      </c>
      <c r="G145" s="159" t="s">
        <v>572</v>
      </c>
      <c r="H145" s="159">
        <v>621</v>
      </c>
      <c r="I145" s="161">
        <v>580</v>
      </c>
      <c r="J145" s="162" t="s">
        <v>573</v>
      </c>
      <c r="K145" s="163">
        <f t="shared" si="104"/>
        <v>124.39999999999998</v>
      </c>
      <c r="L145" s="164">
        <f t="shared" si="105"/>
        <v>0.25050342327829234</v>
      </c>
      <c r="M145" s="159" t="s">
        <v>541</v>
      </c>
      <c r="N145" s="165">
        <v>42605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11</v>
      </c>
      <c r="B146" s="157">
        <v>41926</v>
      </c>
      <c r="C146" s="157"/>
      <c r="D146" s="158" t="s">
        <v>588</v>
      </c>
      <c r="E146" s="159" t="s">
        <v>543</v>
      </c>
      <c r="F146" s="160">
        <v>2481.9</v>
      </c>
      <c r="G146" s="159" t="s">
        <v>572</v>
      </c>
      <c r="H146" s="159">
        <v>2840</v>
      </c>
      <c r="I146" s="161">
        <v>2870</v>
      </c>
      <c r="J146" s="162" t="s">
        <v>589</v>
      </c>
      <c r="K146" s="163">
        <f t="shared" si="104"/>
        <v>358.09999999999991</v>
      </c>
      <c r="L146" s="164">
        <f t="shared" si="105"/>
        <v>0.14428462065353154</v>
      </c>
      <c r="M146" s="159" t="s">
        <v>541</v>
      </c>
      <c r="N146" s="165">
        <v>42017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12</v>
      </c>
      <c r="B147" s="157">
        <v>41928</v>
      </c>
      <c r="C147" s="157"/>
      <c r="D147" s="158" t="s">
        <v>590</v>
      </c>
      <c r="E147" s="159" t="s">
        <v>543</v>
      </c>
      <c r="F147" s="160">
        <v>84.5</v>
      </c>
      <c r="G147" s="159" t="s">
        <v>572</v>
      </c>
      <c r="H147" s="159">
        <v>93</v>
      </c>
      <c r="I147" s="161">
        <v>110</v>
      </c>
      <c r="J147" s="162" t="s">
        <v>591</v>
      </c>
      <c r="K147" s="163">
        <f t="shared" si="104"/>
        <v>8.5</v>
      </c>
      <c r="L147" s="164">
        <f t="shared" si="105"/>
        <v>0.10059171597633136</v>
      </c>
      <c r="M147" s="159" t="s">
        <v>541</v>
      </c>
      <c r="N147" s="165">
        <v>41939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13</v>
      </c>
      <c r="B148" s="157">
        <v>41928</v>
      </c>
      <c r="C148" s="157"/>
      <c r="D148" s="158" t="s">
        <v>592</v>
      </c>
      <c r="E148" s="159" t="s">
        <v>543</v>
      </c>
      <c r="F148" s="160">
        <v>401</v>
      </c>
      <c r="G148" s="159" t="s">
        <v>572</v>
      </c>
      <c r="H148" s="159">
        <v>428</v>
      </c>
      <c r="I148" s="161">
        <v>450</v>
      </c>
      <c r="J148" s="162" t="s">
        <v>593</v>
      </c>
      <c r="K148" s="163">
        <f t="shared" si="104"/>
        <v>27</v>
      </c>
      <c r="L148" s="164">
        <f t="shared" si="105"/>
        <v>6.7331670822942641E-2</v>
      </c>
      <c r="M148" s="159" t="s">
        <v>541</v>
      </c>
      <c r="N148" s="165">
        <v>42020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14</v>
      </c>
      <c r="B149" s="157">
        <v>41928</v>
      </c>
      <c r="C149" s="157"/>
      <c r="D149" s="158" t="s">
        <v>594</v>
      </c>
      <c r="E149" s="159" t="s">
        <v>543</v>
      </c>
      <c r="F149" s="160">
        <v>101</v>
      </c>
      <c r="G149" s="159" t="s">
        <v>572</v>
      </c>
      <c r="H149" s="159">
        <v>112</v>
      </c>
      <c r="I149" s="161">
        <v>120</v>
      </c>
      <c r="J149" s="162" t="s">
        <v>595</v>
      </c>
      <c r="K149" s="163">
        <f t="shared" si="104"/>
        <v>11</v>
      </c>
      <c r="L149" s="164">
        <f t="shared" si="105"/>
        <v>0.10891089108910891</v>
      </c>
      <c r="M149" s="159" t="s">
        <v>541</v>
      </c>
      <c r="N149" s="165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15</v>
      </c>
      <c r="B150" s="157">
        <v>41954</v>
      </c>
      <c r="C150" s="157"/>
      <c r="D150" s="158" t="s">
        <v>596</v>
      </c>
      <c r="E150" s="159" t="s">
        <v>543</v>
      </c>
      <c r="F150" s="160">
        <v>59</v>
      </c>
      <c r="G150" s="159" t="s">
        <v>572</v>
      </c>
      <c r="H150" s="159">
        <v>76</v>
      </c>
      <c r="I150" s="161">
        <v>76</v>
      </c>
      <c r="J150" s="162" t="s">
        <v>573</v>
      </c>
      <c r="K150" s="163">
        <f t="shared" si="104"/>
        <v>17</v>
      </c>
      <c r="L150" s="164">
        <f t="shared" si="105"/>
        <v>0.28813559322033899</v>
      </c>
      <c r="M150" s="159" t="s">
        <v>541</v>
      </c>
      <c r="N150" s="165">
        <v>43032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16</v>
      </c>
      <c r="B151" s="157">
        <v>41954</v>
      </c>
      <c r="C151" s="157"/>
      <c r="D151" s="158" t="s">
        <v>585</v>
      </c>
      <c r="E151" s="159" t="s">
        <v>543</v>
      </c>
      <c r="F151" s="160">
        <v>99</v>
      </c>
      <c r="G151" s="159" t="s">
        <v>572</v>
      </c>
      <c r="H151" s="159">
        <v>120</v>
      </c>
      <c r="I151" s="161">
        <v>120</v>
      </c>
      <c r="J151" s="162" t="s">
        <v>554</v>
      </c>
      <c r="K151" s="163">
        <f t="shared" si="104"/>
        <v>21</v>
      </c>
      <c r="L151" s="164">
        <f t="shared" si="105"/>
        <v>0.21212121212121213</v>
      </c>
      <c r="M151" s="159" t="s">
        <v>541</v>
      </c>
      <c r="N151" s="165">
        <v>41960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17</v>
      </c>
      <c r="B152" s="157">
        <v>41956</v>
      </c>
      <c r="C152" s="157"/>
      <c r="D152" s="158" t="s">
        <v>597</v>
      </c>
      <c r="E152" s="159" t="s">
        <v>543</v>
      </c>
      <c r="F152" s="160">
        <v>22</v>
      </c>
      <c r="G152" s="159" t="s">
        <v>572</v>
      </c>
      <c r="H152" s="159">
        <v>33.549999999999997</v>
      </c>
      <c r="I152" s="161">
        <v>32</v>
      </c>
      <c r="J152" s="162" t="s">
        <v>598</v>
      </c>
      <c r="K152" s="163">
        <f t="shared" si="104"/>
        <v>11.549999999999997</v>
      </c>
      <c r="L152" s="164">
        <f t="shared" si="105"/>
        <v>0.52499999999999991</v>
      </c>
      <c r="M152" s="159" t="s">
        <v>541</v>
      </c>
      <c r="N152" s="165">
        <v>42188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18</v>
      </c>
      <c r="B153" s="157">
        <v>41976</v>
      </c>
      <c r="C153" s="157"/>
      <c r="D153" s="158" t="s">
        <v>599</v>
      </c>
      <c r="E153" s="159" t="s">
        <v>543</v>
      </c>
      <c r="F153" s="160">
        <v>440</v>
      </c>
      <c r="G153" s="159" t="s">
        <v>572</v>
      </c>
      <c r="H153" s="159">
        <v>520</v>
      </c>
      <c r="I153" s="161">
        <v>520</v>
      </c>
      <c r="J153" s="162" t="s">
        <v>600</v>
      </c>
      <c r="K153" s="163">
        <f t="shared" si="104"/>
        <v>80</v>
      </c>
      <c r="L153" s="164">
        <f t="shared" si="105"/>
        <v>0.18181818181818182</v>
      </c>
      <c r="M153" s="159" t="s">
        <v>541</v>
      </c>
      <c r="N153" s="165">
        <v>42208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19</v>
      </c>
      <c r="B154" s="157">
        <v>41976</v>
      </c>
      <c r="C154" s="157"/>
      <c r="D154" s="158" t="s">
        <v>601</v>
      </c>
      <c r="E154" s="159" t="s">
        <v>543</v>
      </c>
      <c r="F154" s="160">
        <v>360</v>
      </c>
      <c r="G154" s="159" t="s">
        <v>572</v>
      </c>
      <c r="H154" s="159">
        <v>427</v>
      </c>
      <c r="I154" s="161">
        <v>425</v>
      </c>
      <c r="J154" s="162" t="s">
        <v>602</v>
      </c>
      <c r="K154" s="163">
        <f t="shared" si="104"/>
        <v>67</v>
      </c>
      <c r="L154" s="164">
        <f t="shared" si="105"/>
        <v>0.18611111111111112</v>
      </c>
      <c r="M154" s="159" t="s">
        <v>541</v>
      </c>
      <c r="N154" s="165">
        <v>42058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20</v>
      </c>
      <c r="B155" s="157">
        <v>42012</v>
      </c>
      <c r="C155" s="157"/>
      <c r="D155" s="158" t="s">
        <v>603</v>
      </c>
      <c r="E155" s="159" t="s">
        <v>543</v>
      </c>
      <c r="F155" s="160">
        <v>360</v>
      </c>
      <c r="G155" s="159" t="s">
        <v>572</v>
      </c>
      <c r="H155" s="159">
        <v>455</v>
      </c>
      <c r="I155" s="161">
        <v>420</v>
      </c>
      <c r="J155" s="162" t="s">
        <v>604</v>
      </c>
      <c r="K155" s="163">
        <f t="shared" si="104"/>
        <v>95</v>
      </c>
      <c r="L155" s="164">
        <f t="shared" si="105"/>
        <v>0.2638888888888889</v>
      </c>
      <c r="M155" s="159" t="s">
        <v>541</v>
      </c>
      <c r="N155" s="165">
        <v>42024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21</v>
      </c>
      <c r="B156" s="157">
        <v>42012</v>
      </c>
      <c r="C156" s="157"/>
      <c r="D156" s="158" t="s">
        <v>605</v>
      </c>
      <c r="E156" s="159" t="s">
        <v>543</v>
      </c>
      <c r="F156" s="160">
        <v>130</v>
      </c>
      <c r="G156" s="159"/>
      <c r="H156" s="159">
        <v>175.5</v>
      </c>
      <c r="I156" s="161">
        <v>165</v>
      </c>
      <c r="J156" s="162" t="s">
        <v>606</v>
      </c>
      <c r="K156" s="163">
        <f t="shared" si="104"/>
        <v>45.5</v>
      </c>
      <c r="L156" s="164">
        <f t="shared" si="105"/>
        <v>0.35</v>
      </c>
      <c r="M156" s="159" t="s">
        <v>541</v>
      </c>
      <c r="N156" s="165">
        <v>43088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22</v>
      </c>
      <c r="B157" s="157">
        <v>42040</v>
      </c>
      <c r="C157" s="157"/>
      <c r="D157" s="158" t="s">
        <v>368</v>
      </c>
      <c r="E157" s="159" t="s">
        <v>571</v>
      </c>
      <c r="F157" s="160">
        <v>98</v>
      </c>
      <c r="G157" s="159"/>
      <c r="H157" s="159">
        <v>120</v>
      </c>
      <c r="I157" s="161">
        <v>120</v>
      </c>
      <c r="J157" s="162" t="s">
        <v>573</v>
      </c>
      <c r="K157" s="163">
        <f t="shared" si="104"/>
        <v>22</v>
      </c>
      <c r="L157" s="164">
        <f t="shared" si="105"/>
        <v>0.22448979591836735</v>
      </c>
      <c r="M157" s="159" t="s">
        <v>541</v>
      </c>
      <c r="N157" s="165">
        <v>42753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23</v>
      </c>
      <c r="B158" s="157">
        <v>42040</v>
      </c>
      <c r="C158" s="157"/>
      <c r="D158" s="158" t="s">
        <v>607</v>
      </c>
      <c r="E158" s="159" t="s">
        <v>571</v>
      </c>
      <c r="F158" s="160">
        <v>196</v>
      </c>
      <c r="G158" s="159"/>
      <c r="H158" s="159">
        <v>262</v>
      </c>
      <c r="I158" s="161">
        <v>255</v>
      </c>
      <c r="J158" s="162" t="s">
        <v>573</v>
      </c>
      <c r="K158" s="163">
        <f t="shared" si="104"/>
        <v>66</v>
      </c>
      <c r="L158" s="164">
        <f t="shared" si="105"/>
        <v>0.33673469387755101</v>
      </c>
      <c r="M158" s="159" t="s">
        <v>541</v>
      </c>
      <c r="N158" s="165">
        <v>42599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6">
        <v>24</v>
      </c>
      <c r="B159" s="167">
        <v>42067</v>
      </c>
      <c r="C159" s="167"/>
      <c r="D159" s="168" t="s">
        <v>367</v>
      </c>
      <c r="E159" s="169" t="s">
        <v>571</v>
      </c>
      <c r="F159" s="170">
        <v>235</v>
      </c>
      <c r="G159" s="170"/>
      <c r="H159" s="171">
        <v>77</v>
      </c>
      <c r="I159" s="171" t="s">
        <v>608</v>
      </c>
      <c r="J159" s="172" t="s">
        <v>609</v>
      </c>
      <c r="K159" s="173">
        <f t="shared" si="104"/>
        <v>-158</v>
      </c>
      <c r="L159" s="174">
        <f t="shared" si="105"/>
        <v>-0.67234042553191486</v>
      </c>
      <c r="M159" s="170" t="s">
        <v>553</v>
      </c>
      <c r="N159" s="167">
        <v>43522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25</v>
      </c>
      <c r="B160" s="157">
        <v>42067</v>
      </c>
      <c r="C160" s="157"/>
      <c r="D160" s="158" t="s">
        <v>610</v>
      </c>
      <c r="E160" s="159" t="s">
        <v>571</v>
      </c>
      <c r="F160" s="160">
        <v>185</v>
      </c>
      <c r="G160" s="159"/>
      <c r="H160" s="159">
        <v>224</v>
      </c>
      <c r="I160" s="161" t="s">
        <v>611</v>
      </c>
      <c r="J160" s="162" t="s">
        <v>573</v>
      </c>
      <c r="K160" s="163">
        <f t="shared" si="104"/>
        <v>39</v>
      </c>
      <c r="L160" s="164">
        <f t="shared" si="105"/>
        <v>0.21081081081081082</v>
      </c>
      <c r="M160" s="159" t="s">
        <v>541</v>
      </c>
      <c r="N160" s="165">
        <v>42647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6">
        <v>26</v>
      </c>
      <c r="B161" s="167">
        <v>42090</v>
      </c>
      <c r="C161" s="167"/>
      <c r="D161" s="175" t="s">
        <v>612</v>
      </c>
      <c r="E161" s="170" t="s">
        <v>571</v>
      </c>
      <c r="F161" s="170">
        <v>49.5</v>
      </c>
      <c r="G161" s="171"/>
      <c r="H161" s="171">
        <v>15.85</v>
      </c>
      <c r="I161" s="171">
        <v>67</v>
      </c>
      <c r="J161" s="172" t="s">
        <v>613</v>
      </c>
      <c r="K161" s="171">
        <f t="shared" si="104"/>
        <v>-33.65</v>
      </c>
      <c r="L161" s="176">
        <f t="shared" si="105"/>
        <v>-0.67979797979797973</v>
      </c>
      <c r="M161" s="170" t="s">
        <v>553</v>
      </c>
      <c r="N161" s="177">
        <v>43627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27</v>
      </c>
      <c r="B162" s="157">
        <v>42093</v>
      </c>
      <c r="C162" s="157"/>
      <c r="D162" s="158" t="s">
        <v>614</v>
      </c>
      <c r="E162" s="159" t="s">
        <v>571</v>
      </c>
      <c r="F162" s="160">
        <v>183.5</v>
      </c>
      <c r="G162" s="159"/>
      <c r="H162" s="159">
        <v>219</v>
      </c>
      <c r="I162" s="161">
        <v>218</v>
      </c>
      <c r="J162" s="162" t="s">
        <v>615</v>
      </c>
      <c r="K162" s="163">
        <f t="shared" si="104"/>
        <v>35.5</v>
      </c>
      <c r="L162" s="164">
        <f t="shared" si="105"/>
        <v>0.19346049046321526</v>
      </c>
      <c r="M162" s="159" t="s">
        <v>541</v>
      </c>
      <c r="N162" s="165">
        <v>42103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28</v>
      </c>
      <c r="B163" s="157">
        <v>42114</v>
      </c>
      <c r="C163" s="157"/>
      <c r="D163" s="158" t="s">
        <v>616</v>
      </c>
      <c r="E163" s="159" t="s">
        <v>571</v>
      </c>
      <c r="F163" s="160">
        <f>(227+237)/2</f>
        <v>232</v>
      </c>
      <c r="G163" s="159"/>
      <c r="H163" s="159">
        <v>298</v>
      </c>
      <c r="I163" s="161">
        <v>298</v>
      </c>
      <c r="J163" s="162" t="s">
        <v>573</v>
      </c>
      <c r="K163" s="163">
        <f t="shared" si="104"/>
        <v>66</v>
      </c>
      <c r="L163" s="164">
        <f t="shared" si="105"/>
        <v>0.28448275862068967</v>
      </c>
      <c r="M163" s="159" t="s">
        <v>541</v>
      </c>
      <c r="N163" s="165">
        <v>42823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29</v>
      </c>
      <c r="B164" s="157">
        <v>42128</v>
      </c>
      <c r="C164" s="157"/>
      <c r="D164" s="158" t="s">
        <v>617</v>
      </c>
      <c r="E164" s="159" t="s">
        <v>543</v>
      </c>
      <c r="F164" s="160">
        <v>385</v>
      </c>
      <c r="G164" s="159"/>
      <c r="H164" s="159">
        <f>212.5+331</f>
        <v>543.5</v>
      </c>
      <c r="I164" s="161">
        <v>510</v>
      </c>
      <c r="J164" s="162" t="s">
        <v>618</v>
      </c>
      <c r="K164" s="163">
        <f t="shared" si="104"/>
        <v>158.5</v>
      </c>
      <c r="L164" s="164">
        <f t="shared" si="105"/>
        <v>0.41168831168831171</v>
      </c>
      <c r="M164" s="159" t="s">
        <v>541</v>
      </c>
      <c r="N164" s="165">
        <v>42235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30</v>
      </c>
      <c r="B165" s="157">
        <v>42128</v>
      </c>
      <c r="C165" s="157"/>
      <c r="D165" s="158" t="s">
        <v>619</v>
      </c>
      <c r="E165" s="159" t="s">
        <v>543</v>
      </c>
      <c r="F165" s="160">
        <v>115.5</v>
      </c>
      <c r="G165" s="159"/>
      <c r="H165" s="159">
        <v>146</v>
      </c>
      <c r="I165" s="161">
        <v>142</v>
      </c>
      <c r="J165" s="162" t="s">
        <v>620</v>
      </c>
      <c r="K165" s="163">
        <f t="shared" si="104"/>
        <v>30.5</v>
      </c>
      <c r="L165" s="164">
        <f t="shared" si="105"/>
        <v>0.26406926406926406</v>
      </c>
      <c r="M165" s="159" t="s">
        <v>541</v>
      </c>
      <c r="N165" s="165">
        <v>42202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31</v>
      </c>
      <c r="B166" s="157">
        <v>42151</v>
      </c>
      <c r="C166" s="157"/>
      <c r="D166" s="158" t="s">
        <v>621</v>
      </c>
      <c r="E166" s="159" t="s">
        <v>543</v>
      </c>
      <c r="F166" s="160">
        <v>237.5</v>
      </c>
      <c r="G166" s="159"/>
      <c r="H166" s="159">
        <v>279.5</v>
      </c>
      <c r="I166" s="161">
        <v>278</v>
      </c>
      <c r="J166" s="162" t="s">
        <v>573</v>
      </c>
      <c r="K166" s="163">
        <f t="shared" si="104"/>
        <v>42</v>
      </c>
      <c r="L166" s="164">
        <f t="shared" si="105"/>
        <v>0.17684210526315788</v>
      </c>
      <c r="M166" s="159" t="s">
        <v>541</v>
      </c>
      <c r="N166" s="165">
        <v>42222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32</v>
      </c>
      <c r="B167" s="157">
        <v>42174</v>
      </c>
      <c r="C167" s="157"/>
      <c r="D167" s="158" t="s">
        <v>592</v>
      </c>
      <c r="E167" s="159" t="s">
        <v>571</v>
      </c>
      <c r="F167" s="160">
        <v>340</v>
      </c>
      <c r="G167" s="159"/>
      <c r="H167" s="159">
        <v>448</v>
      </c>
      <c r="I167" s="161">
        <v>448</v>
      </c>
      <c r="J167" s="162" t="s">
        <v>573</v>
      </c>
      <c r="K167" s="163">
        <f t="shared" si="104"/>
        <v>108</v>
      </c>
      <c r="L167" s="164">
        <f t="shared" si="105"/>
        <v>0.31764705882352939</v>
      </c>
      <c r="M167" s="159" t="s">
        <v>541</v>
      </c>
      <c r="N167" s="165">
        <v>43018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33</v>
      </c>
      <c r="B168" s="157">
        <v>42191</v>
      </c>
      <c r="C168" s="157"/>
      <c r="D168" s="158" t="s">
        <v>622</v>
      </c>
      <c r="E168" s="159" t="s">
        <v>571</v>
      </c>
      <c r="F168" s="160">
        <v>390</v>
      </c>
      <c r="G168" s="159"/>
      <c r="H168" s="159">
        <v>460</v>
      </c>
      <c r="I168" s="161">
        <v>460</v>
      </c>
      <c r="J168" s="162" t="s">
        <v>573</v>
      </c>
      <c r="K168" s="163">
        <f t="shared" si="104"/>
        <v>70</v>
      </c>
      <c r="L168" s="164">
        <f t="shared" si="105"/>
        <v>0.17948717948717949</v>
      </c>
      <c r="M168" s="159" t="s">
        <v>541</v>
      </c>
      <c r="N168" s="165">
        <v>42478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6">
        <v>34</v>
      </c>
      <c r="B169" s="167">
        <v>42195</v>
      </c>
      <c r="C169" s="167"/>
      <c r="D169" s="168" t="s">
        <v>623</v>
      </c>
      <c r="E169" s="169" t="s">
        <v>571</v>
      </c>
      <c r="F169" s="170">
        <v>122.5</v>
      </c>
      <c r="G169" s="170"/>
      <c r="H169" s="171">
        <v>61</v>
      </c>
      <c r="I169" s="171">
        <v>172</v>
      </c>
      <c r="J169" s="172" t="s">
        <v>624</v>
      </c>
      <c r="K169" s="173">
        <f t="shared" si="104"/>
        <v>-61.5</v>
      </c>
      <c r="L169" s="174">
        <f t="shared" si="105"/>
        <v>-0.50204081632653064</v>
      </c>
      <c r="M169" s="170" t="s">
        <v>553</v>
      </c>
      <c r="N169" s="167">
        <v>43333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35</v>
      </c>
      <c r="B170" s="157">
        <v>42219</v>
      </c>
      <c r="C170" s="157"/>
      <c r="D170" s="158" t="s">
        <v>625</v>
      </c>
      <c r="E170" s="159" t="s">
        <v>571</v>
      </c>
      <c r="F170" s="160">
        <v>297.5</v>
      </c>
      <c r="G170" s="159"/>
      <c r="H170" s="159">
        <v>350</v>
      </c>
      <c r="I170" s="161">
        <v>360</v>
      </c>
      <c r="J170" s="162" t="s">
        <v>626</v>
      </c>
      <c r="K170" s="163">
        <f t="shared" si="104"/>
        <v>52.5</v>
      </c>
      <c r="L170" s="164">
        <f t="shared" si="105"/>
        <v>0.17647058823529413</v>
      </c>
      <c r="M170" s="159" t="s">
        <v>541</v>
      </c>
      <c r="N170" s="165">
        <v>42232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36</v>
      </c>
      <c r="B171" s="157">
        <v>42219</v>
      </c>
      <c r="C171" s="157"/>
      <c r="D171" s="158" t="s">
        <v>627</v>
      </c>
      <c r="E171" s="159" t="s">
        <v>571</v>
      </c>
      <c r="F171" s="160">
        <v>115.5</v>
      </c>
      <c r="G171" s="159"/>
      <c r="H171" s="159">
        <v>149</v>
      </c>
      <c r="I171" s="161">
        <v>140</v>
      </c>
      <c r="J171" s="162" t="s">
        <v>628</v>
      </c>
      <c r="K171" s="163">
        <f t="shared" si="104"/>
        <v>33.5</v>
      </c>
      <c r="L171" s="164">
        <f t="shared" si="105"/>
        <v>0.29004329004329005</v>
      </c>
      <c r="M171" s="159" t="s">
        <v>541</v>
      </c>
      <c r="N171" s="165">
        <v>42740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37</v>
      </c>
      <c r="B172" s="157">
        <v>42251</v>
      </c>
      <c r="C172" s="157"/>
      <c r="D172" s="158" t="s">
        <v>621</v>
      </c>
      <c r="E172" s="159" t="s">
        <v>571</v>
      </c>
      <c r="F172" s="160">
        <v>226</v>
      </c>
      <c r="G172" s="159"/>
      <c r="H172" s="159">
        <v>292</v>
      </c>
      <c r="I172" s="161">
        <v>292</v>
      </c>
      <c r="J172" s="162" t="s">
        <v>629</v>
      </c>
      <c r="K172" s="163">
        <f t="shared" si="104"/>
        <v>66</v>
      </c>
      <c r="L172" s="164">
        <f t="shared" si="105"/>
        <v>0.29203539823008851</v>
      </c>
      <c r="M172" s="159" t="s">
        <v>541</v>
      </c>
      <c r="N172" s="165">
        <v>42286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38</v>
      </c>
      <c r="B173" s="157">
        <v>42254</v>
      </c>
      <c r="C173" s="157"/>
      <c r="D173" s="158" t="s">
        <v>616</v>
      </c>
      <c r="E173" s="159" t="s">
        <v>571</v>
      </c>
      <c r="F173" s="160">
        <v>232.5</v>
      </c>
      <c r="G173" s="159"/>
      <c r="H173" s="159">
        <v>312.5</v>
      </c>
      <c r="I173" s="161">
        <v>310</v>
      </c>
      <c r="J173" s="162" t="s">
        <v>573</v>
      </c>
      <c r="K173" s="163">
        <f t="shared" si="104"/>
        <v>80</v>
      </c>
      <c r="L173" s="164">
        <f t="shared" si="105"/>
        <v>0.34408602150537637</v>
      </c>
      <c r="M173" s="159" t="s">
        <v>541</v>
      </c>
      <c r="N173" s="165">
        <v>42823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39</v>
      </c>
      <c r="B174" s="157">
        <v>42268</v>
      </c>
      <c r="C174" s="157"/>
      <c r="D174" s="158" t="s">
        <v>630</v>
      </c>
      <c r="E174" s="159" t="s">
        <v>571</v>
      </c>
      <c r="F174" s="160">
        <v>196.5</v>
      </c>
      <c r="G174" s="159"/>
      <c r="H174" s="159">
        <v>238</v>
      </c>
      <c r="I174" s="161">
        <v>238</v>
      </c>
      <c r="J174" s="162" t="s">
        <v>629</v>
      </c>
      <c r="K174" s="163">
        <f t="shared" si="104"/>
        <v>41.5</v>
      </c>
      <c r="L174" s="164">
        <f t="shared" si="105"/>
        <v>0.21119592875318066</v>
      </c>
      <c r="M174" s="159" t="s">
        <v>541</v>
      </c>
      <c r="N174" s="165">
        <v>42291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40</v>
      </c>
      <c r="B175" s="157">
        <v>42271</v>
      </c>
      <c r="C175" s="157"/>
      <c r="D175" s="158" t="s">
        <v>570</v>
      </c>
      <c r="E175" s="159" t="s">
        <v>571</v>
      </c>
      <c r="F175" s="160">
        <v>65</v>
      </c>
      <c r="G175" s="159"/>
      <c r="H175" s="159">
        <v>82</v>
      </c>
      <c r="I175" s="161">
        <v>82</v>
      </c>
      <c r="J175" s="162" t="s">
        <v>629</v>
      </c>
      <c r="K175" s="163">
        <f t="shared" si="104"/>
        <v>17</v>
      </c>
      <c r="L175" s="164">
        <f t="shared" si="105"/>
        <v>0.26153846153846155</v>
      </c>
      <c r="M175" s="159" t="s">
        <v>541</v>
      </c>
      <c r="N175" s="165">
        <v>42578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41</v>
      </c>
      <c r="B176" s="157">
        <v>42291</v>
      </c>
      <c r="C176" s="157"/>
      <c r="D176" s="158" t="s">
        <v>631</v>
      </c>
      <c r="E176" s="159" t="s">
        <v>571</v>
      </c>
      <c r="F176" s="160">
        <v>144</v>
      </c>
      <c r="G176" s="159"/>
      <c r="H176" s="159">
        <v>182.5</v>
      </c>
      <c r="I176" s="161">
        <v>181</v>
      </c>
      <c r="J176" s="162" t="s">
        <v>629</v>
      </c>
      <c r="K176" s="163">
        <f t="shared" si="104"/>
        <v>38.5</v>
      </c>
      <c r="L176" s="164">
        <f t="shared" si="105"/>
        <v>0.2673611111111111</v>
      </c>
      <c r="M176" s="159" t="s">
        <v>541</v>
      </c>
      <c r="N176" s="165">
        <v>42817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42</v>
      </c>
      <c r="B177" s="157">
        <v>42291</v>
      </c>
      <c r="C177" s="157"/>
      <c r="D177" s="158" t="s">
        <v>632</v>
      </c>
      <c r="E177" s="159" t="s">
        <v>571</v>
      </c>
      <c r="F177" s="160">
        <v>264</v>
      </c>
      <c r="G177" s="159"/>
      <c r="H177" s="159">
        <v>311</v>
      </c>
      <c r="I177" s="161">
        <v>311</v>
      </c>
      <c r="J177" s="162" t="s">
        <v>629</v>
      </c>
      <c r="K177" s="163">
        <f t="shared" si="104"/>
        <v>47</v>
      </c>
      <c r="L177" s="164">
        <f t="shared" si="105"/>
        <v>0.17803030303030304</v>
      </c>
      <c r="M177" s="159" t="s">
        <v>541</v>
      </c>
      <c r="N177" s="165">
        <v>42604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43</v>
      </c>
      <c r="B178" s="157">
        <v>42318</v>
      </c>
      <c r="C178" s="157"/>
      <c r="D178" s="158" t="s">
        <v>633</v>
      </c>
      <c r="E178" s="159" t="s">
        <v>543</v>
      </c>
      <c r="F178" s="160">
        <v>549.5</v>
      </c>
      <c r="G178" s="159"/>
      <c r="H178" s="159">
        <v>630</v>
      </c>
      <c r="I178" s="161">
        <v>630</v>
      </c>
      <c r="J178" s="162" t="s">
        <v>629</v>
      </c>
      <c r="K178" s="163">
        <f t="shared" si="104"/>
        <v>80.5</v>
      </c>
      <c r="L178" s="164">
        <f t="shared" si="105"/>
        <v>0.1464968152866242</v>
      </c>
      <c r="M178" s="159" t="s">
        <v>541</v>
      </c>
      <c r="N178" s="165">
        <v>42419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44</v>
      </c>
      <c r="B179" s="157">
        <v>42342</v>
      </c>
      <c r="C179" s="157"/>
      <c r="D179" s="158" t="s">
        <v>634</v>
      </c>
      <c r="E179" s="159" t="s">
        <v>571</v>
      </c>
      <c r="F179" s="160">
        <v>1027.5</v>
      </c>
      <c r="G179" s="159"/>
      <c r="H179" s="159">
        <v>1315</v>
      </c>
      <c r="I179" s="161">
        <v>1250</v>
      </c>
      <c r="J179" s="162" t="s">
        <v>629</v>
      </c>
      <c r="K179" s="163">
        <f t="shared" si="104"/>
        <v>287.5</v>
      </c>
      <c r="L179" s="164">
        <f t="shared" si="105"/>
        <v>0.27980535279805352</v>
      </c>
      <c r="M179" s="159" t="s">
        <v>541</v>
      </c>
      <c r="N179" s="165">
        <v>43244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45</v>
      </c>
      <c r="B180" s="157">
        <v>42367</v>
      </c>
      <c r="C180" s="157"/>
      <c r="D180" s="158" t="s">
        <v>635</v>
      </c>
      <c r="E180" s="159" t="s">
        <v>571</v>
      </c>
      <c r="F180" s="160">
        <v>465</v>
      </c>
      <c r="G180" s="159"/>
      <c r="H180" s="159">
        <v>540</v>
      </c>
      <c r="I180" s="161">
        <v>540</v>
      </c>
      <c r="J180" s="162" t="s">
        <v>629</v>
      </c>
      <c r="K180" s="163">
        <f t="shared" si="104"/>
        <v>75</v>
      </c>
      <c r="L180" s="164">
        <f t="shared" si="105"/>
        <v>0.16129032258064516</v>
      </c>
      <c r="M180" s="159" t="s">
        <v>541</v>
      </c>
      <c r="N180" s="165">
        <v>42530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46</v>
      </c>
      <c r="B181" s="157">
        <v>42380</v>
      </c>
      <c r="C181" s="157"/>
      <c r="D181" s="158" t="s">
        <v>368</v>
      </c>
      <c r="E181" s="159" t="s">
        <v>543</v>
      </c>
      <c r="F181" s="160">
        <v>81</v>
      </c>
      <c r="G181" s="159"/>
      <c r="H181" s="159">
        <v>110</v>
      </c>
      <c r="I181" s="161">
        <v>110</v>
      </c>
      <c r="J181" s="162" t="s">
        <v>629</v>
      </c>
      <c r="K181" s="163">
        <f t="shared" si="104"/>
        <v>29</v>
      </c>
      <c r="L181" s="164">
        <f t="shared" si="105"/>
        <v>0.35802469135802467</v>
      </c>
      <c r="M181" s="159" t="s">
        <v>541</v>
      </c>
      <c r="N181" s="165">
        <v>42745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47</v>
      </c>
      <c r="B182" s="157">
        <v>42382</v>
      </c>
      <c r="C182" s="157"/>
      <c r="D182" s="158" t="s">
        <v>636</v>
      </c>
      <c r="E182" s="159" t="s">
        <v>543</v>
      </c>
      <c r="F182" s="160">
        <v>417.5</v>
      </c>
      <c r="G182" s="159"/>
      <c r="H182" s="159">
        <v>547</v>
      </c>
      <c r="I182" s="161">
        <v>535</v>
      </c>
      <c r="J182" s="162" t="s">
        <v>629</v>
      </c>
      <c r="K182" s="163">
        <f t="shared" si="104"/>
        <v>129.5</v>
      </c>
      <c r="L182" s="164">
        <f t="shared" si="105"/>
        <v>0.31017964071856285</v>
      </c>
      <c r="M182" s="159" t="s">
        <v>541</v>
      </c>
      <c r="N182" s="165">
        <v>42578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48</v>
      </c>
      <c r="B183" s="157">
        <v>42408</v>
      </c>
      <c r="C183" s="157"/>
      <c r="D183" s="158" t="s">
        <v>637</v>
      </c>
      <c r="E183" s="159" t="s">
        <v>571</v>
      </c>
      <c r="F183" s="160">
        <v>650</v>
      </c>
      <c r="G183" s="159"/>
      <c r="H183" s="159">
        <v>800</v>
      </c>
      <c r="I183" s="161">
        <v>800</v>
      </c>
      <c r="J183" s="162" t="s">
        <v>629</v>
      </c>
      <c r="K183" s="163">
        <f t="shared" si="104"/>
        <v>150</v>
      </c>
      <c r="L183" s="164">
        <f t="shared" si="105"/>
        <v>0.23076923076923078</v>
      </c>
      <c r="M183" s="159" t="s">
        <v>541</v>
      </c>
      <c r="N183" s="165">
        <v>43154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49</v>
      </c>
      <c r="B184" s="157">
        <v>42433</v>
      </c>
      <c r="C184" s="157"/>
      <c r="D184" s="158" t="s">
        <v>209</v>
      </c>
      <c r="E184" s="159" t="s">
        <v>571</v>
      </c>
      <c r="F184" s="160">
        <v>437.5</v>
      </c>
      <c r="G184" s="159"/>
      <c r="H184" s="159">
        <v>504.5</v>
      </c>
      <c r="I184" s="161">
        <v>522</v>
      </c>
      <c r="J184" s="162" t="s">
        <v>638</v>
      </c>
      <c r="K184" s="163">
        <f t="shared" si="104"/>
        <v>67</v>
      </c>
      <c r="L184" s="164">
        <f t="shared" si="105"/>
        <v>0.15314285714285714</v>
      </c>
      <c r="M184" s="159" t="s">
        <v>541</v>
      </c>
      <c r="N184" s="165">
        <v>42480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50</v>
      </c>
      <c r="B185" s="157">
        <v>42438</v>
      </c>
      <c r="C185" s="157"/>
      <c r="D185" s="158" t="s">
        <v>639</v>
      </c>
      <c r="E185" s="159" t="s">
        <v>571</v>
      </c>
      <c r="F185" s="160">
        <v>189.5</v>
      </c>
      <c r="G185" s="159"/>
      <c r="H185" s="159">
        <v>218</v>
      </c>
      <c r="I185" s="161">
        <v>218</v>
      </c>
      <c r="J185" s="162" t="s">
        <v>629</v>
      </c>
      <c r="K185" s="163">
        <f t="shared" si="104"/>
        <v>28.5</v>
      </c>
      <c r="L185" s="164">
        <f t="shared" si="105"/>
        <v>0.15039577836411611</v>
      </c>
      <c r="M185" s="159" t="s">
        <v>541</v>
      </c>
      <c r="N185" s="165">
        <v>43034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6">
        <v>51</v>
      </c>
      <c r="B186" s="167">
        <v>42471</v>
      </c>
      <c r="C186" s="167"/>
      <c r="D186" s="175" t="s">
        <v>640</v>
      </c>
      <c r="E186" s="170" t="s">
        <v>571</v>
      </c>
      <c r="F186" s="170">
        <v>36.5</v>
      </c>
      <c r="G186" s="171"/>
      <c r="H186" s="171">
        <v>15.85</v>
      </c>
      <c r="I186" s="171">
        <v>60</v>
      </c>
      <c r="J186" s="172" t="s">
        <v>641</v>
      </c>
      <c r="K186" s="173">
        <f t="shared" si="104"/>
        <v>-20.65</v>
      </c>
      <c r="L186" s="174">
        <f t="shared" si="105"/>
        <v>-0.5657534246575342</v>
      </c>
      <c r="M186" s="170" t="s">
        <v>553</v>
      </c>
      <c r="N186" s="178">
        <v>43627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52</v>
      </c>
      <c r="B187" s="157">
        <v>42472</v>
      </c>
      <c r="C187" s="157"/>
      <c r="D187" s="158" t="s">
        <v>642</v>
      </c>
      <c r="E187" s="159" t="s">
        <v>571</v>
      </c>
      <c r="F187" s="160">
        <v>93</v>
      </c>
      <c r="G187" s="159"/>
      <c r="H187" s="159">
        <v>149</v>
      </c>
      <c r="I187" s="161">
        <v>140</v>
      </c>
      <c r="J187" s="162" t="s">
        <v>643</v>
      </c>
      <c r="K187" s="163">
        <f t="shared" si="104"/>
        <v>56</v>
      </c>
      <c r="L187" s="164">
        <f t="shared" si="105"/>
        <v>0.60215053763440862</v>
      </c>
      <c r="M187" s="159" t="s">
        <v>541</v>
      </c>
      <c r="N187" s="165">
        <v>42740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53</v>
      </c>
      <c r="B188" s="157">
        <v>42472</v>
      </c>
      <c r="C188" s="157"/>
      <c r="D188" s="158" t="s">
        <v>644</v>
      </c>
      <c r="E188" s="159" t="s">
        <v>571</v>
      </c>
      <c r="F188" s="160">
        <v>130</v>
      </c>
      <c r="G188" s="159"/>
      <c r="H188" s="159">
        <v>150</v>
      </c>
      <c r="I188" s="161" t="s">
        <v>645</v>
      </c>
      <c r="J188" s="162" t="s">
        <v>629</v>
      </c>
      <c r="K188" s="163">
        <f t="shared" si="104"/>
        <v>20</v>
      </c>
      <c r="L188" s="164">
        <f t="shared" si="105"/>
        <v>0.15384615384615385</v>
      </c>
      <c r="M188" s="159" t="s">
        <v>541</v>
      </c>
      <c r="N188" s="165">
        <v>42564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54</v>
      </c>
      <c r="B189" s="157">
        <v>42473</v>
      </c>
      <c r="C189" s="157"/>
      <c r="D189" s="158" t="s">
        <v>646</v>
      </c>
      <c r="E189" s="159" t="s">
        <v>571</v>
      </c>
      <c r="F189" s="160">
        <v>196</v>
      </c>
      <c r="G189" s="159"/>
      <c r="H189" s="159">
        <v>299</v>
      </c>
      <c r="I189" s="161">
        <v>299</v>
      </c>
      <c r="J189" s="162" t="s">
        <v>629</v>
      </c>
      <c r="K189" s="163">
        <v>103</v>
      </c>
      <c r="L189" s="164">
        <v>0.52551020408163296</v>
      </c>
      <c r="M189" s="159" t="s">
        <v>541</v>
      </c>
      <c r="N189" s="165">
        <v>42620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55</v>
      </c>
      <c r="B190" s="157">
        <v>42473</v>
      </c>
      <c r="C190" s="157"/>
      <c r="D190" s="158" t="s">
        <v>647</v>
      </c>
      <c r="E190" s="159" t="s">
        <v>571</v>
      </c>
      <c r="F190" s="160">
        <v>88</v>
      </c>
      <c r="G190" s="159"/>
      <c r="H190" s="159">
        <v>103</v>
      </c>
      <c r="I190" s="161">
        <v>103</v>
      </c>
      <c r="J190" s="162" t="s">
        <v>629</v>
      </c>
      <c r="K190" s="163">
        <v>15</v>
      </c>
      <c r="L190" s="164">
        <v>0.170454545454545</v>
      </c>
      <c r="M190" s="159" t="s">
        <v>541</v>
      </c>
      <c r="N190" s="165">
        <v>42530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56</v>
      </c>
      <c r="B191" s="157">
        <v>42492</v>
      </c>
      <c r="C191" s="157"/>
      <c r="D191" s="158" t="s">
        <v>648</v>
      </c>
      <c r="E191" s="159" t="s">
        <v>571</v>
      </c>
      <c r="F191" s="160">
        <v>127.5</v>
      </c>
      <c r="G191" s="159"/>
      <c r="H191" s="159">
        <v>148</v>
      </c>
      <c r="I191" s="161" t="s">
        <v>649</v>
      </c>
      <c r="J191" s="162" t="s">
        <v>629</v>
      </c>
      <c r="K191" s="163">
        <f>H191-F191</f>
        <v>20.5</v>
      </c>
      <c r="L191" s="164">
        <f>K191/F191</f>
        <v>0.16078431372549021</v>
      </c>
      <c r="M191" s="159" t="s">
        <v>541</v>
      </c>
      <c r="N191" s="165">
        <v>42564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57</v>
      </c>
      <c r="B192" s="157">
        <v>42493</v>
      </c>
      <c r="C192" s="157"/>
      <c r="D192" s="158" t="s">
        <v>650</v>
      </c>
      <c r="E192" s="159" t="s">
        <v>571</v>
      </c>
      <c r="F192" s="160">
        <v>675</v>
      </c>
      <c r="G192" s="159"/>
      <c r="H192" s="159">
        <v>815</v>
      </c>
      <c r="I192" s="161" t="s">
        <v>651</v>
      </c>
      <c r="J192" s="162" t="s">
        <v>629</v>
      </c>
      <c r="K192" s="163">
        <f>H192-F192</f>
        <v>140</v>
      </c>
      <c r="L192" s="164">
        <f>K192/F192</f>
        <v>0.2074074074074074</v>
      </c>
      <c r="M192" s="159" t="s">
        <v>541</v>
      </c>
      <c r="N192" s="165">
        <v>43154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6">
        <v>58</v>
      </c>
      <c r="B193" s="167">
        <v>42522</v>
      </c>
      <c r="C193" s="167"/>
      <c r="D193" s="168" t="s">
        <v>652</v>
      </c>
      <c r="E193" s="169" t="s">
        <v>571</v>
      </c>
      <c r="F193" s="170">
        <v>500</v>
      </c>
      <c r="G193" s="170"/>
      <c r="H193" s="171">
        <v>232.5</v>
      </c>
      <c r="I193" s="171" t="s">
        <v>653</v>
      </c>
      <c r="J193" s="172" t="s">
        <v>654</v>
      </c>
      <c r="K193" s="173">
        <f>H193-F193</f>
        <v>-267.5</v>
      </c>
      <c r="L193" s="174">
        <f>K193/F193</f>
        <v>-0.53500000000000003</v>
      </c>
      <c r="M193" s="170" t="s">
        <v>553</v>
      </c>
      <c r="N193" s="167">
        <v>43735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59</v>
      </c>
      <c r="B194" s="157">
        <v>42527</v>
      </c>
      <c r="C194" s="157"/>
      <c r="D194" s="158" t="s">
        <v>499</v>
      </c>
      <c r="E194" s="159" t="s">
        <v>571</v>
      </c>
      <c r="F194" s="160">
        <v>110</v>
      </c>
      <c r="G194" s="159"/>
      <c r="H194" s="159">
        <v>126.5</v>
      </c>
      <c r="I194" s="161">
        <v>125</v>
      </c>
      <c r="J194" s="162" t="s">
        <v>580</v>
      </c>
      <c r="K194" s="163">
        <f>H194-F194</f>
        <v>16.5</v>
      </c>
      <c r="L194" s="164">
        <f>K194/F194</f>
        <v>0.15</v>
      </c>
      <c r="M194" s="159" t="s">
        <v>541</v>
      </c>
      <c r="N194" s="165">
        <v>42552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60</v>
      </c>
      <c r="B195" s="157">
        <v>42538</v>
      </c>
      <c r="C195" s="157"/>
      <c r="D195" s="158" t="s">
        <v>655</v>
      </c>
      <c r="E195" s="159" t="s">
        <v>571</v>
      </c>
      <c r="F195" s="160">
        <v>44</v>
      </c>
      <c r="G195" s="159"/>
      <c r="H195" s="159">
        <v>69.5</v>
      </c>
      <c r="I195" s="161">
        <v>69.5</v>
      </c>
      <c r="J195" s="162" t="s">
        <v>656</v>
      </c>
      <c r="K195" s="163">
        <f>H195-F195</f>
        <v>25.5</v>
      </c>
      <c r="L195" s="164">
        <f>K195/F195</f>
        <v>0.57954545454545459</v>
      </c>
      <c r="M195" s="159" t="s">
        <v>541</v>
      </c>
      <c r="N195" s="165">
        <v>42977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61</v>
      </c>
      <c r="B196" s="157">
        <v>42549</v>
      </c>
      <c r="C196" s="157"/>
      <c r="D196" s="158" t="s">
        <v>657</v>
      </c>
      <c r="E196" s="159" t="s">
        <v>571</v>
      </c>
      <c r="F196" s="160">
        <v>262.5</v>
      </c>
      <c r="G196" s="159"/>
      <c r="H196" s="159">
        <v>340</v>
      </c>
      <c r="I196" s="161">
        <v>333</v>
      </c>
      <c r="J196" s="162" t="s">
        <v>658</v>
      </c>
      <c r="K196" s="163">
        <v>77.5</v>
      </c>
      <c r="L196" s="164">
        <v>0.29523809523809502</v>
      </c>
      <c r="M196" s="159" t="s">
        <v>541</v>
      </c>
      <c r="N196" s="165">
        <v>43017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62</v>
      </c>
      <c r="B197" s="157">
        <v>42549</v>
      </c>
      <c r="C197" s="157"/>
      <c r="D197" s="158" t="s">
        <v>659</v>
      </c>
      <c r="E197" s="159" t="s">
        <v>571</v>
      </c>
      <c r="F197" s="160">
        <v>840</v>
      </c>
      <c r="G197" s="159"/>
      <c r="H197" s="159">
        <v>1230</v>
      </c>
      <c r="I197" s="161">
        <v>1230</v>
      </c>
      <c r="J197" s="162" t="s">
        <v>629</v>
      </c>
      <c r="K197" s="163">
        <v>390</v>
      </c>
      <c r="L197" s="164">
        <v>0.46428571428571402</v>
      </c>
      <c r="M197" s="159" t="s">
        <v>541</v>
      </c>
      <c r="N197" s="165">
        <v>42649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9">
        <v>63</v>
      </c>
      <c r="B198" s="180">
        <v>42556</v>
      </c>
      <c r="C198" s="180"/>
      <c r="D198" s="181" t="s">
        <v>660</v>
      </c>
      <c r="E198" s="182" t="s">
        <v>571</v>
      </c>
      <c r="F198" s="182">
        <v>395</v>
      </c>
      <c r="G198" s="183"/>
      <c r="H198" s="183">
        <f>(468.5+342.5)/2</f>
        <v>405.5</v>
      </c>
      <c r="I198" s="183">
        <v>510</v>
      </c>
      <c r="J198" s="184" t="s">
        <v>661</v>
      </c>
      <c r="K198" s="185">
        <f t="shared" ref="K198:K204" si="106">H198-F198</f>
        <v>10.5</v>
      </c>
      <c r="L198" s="186">
        <f t="shared" ref="L198:L204" si="107">K198/F198</f>
        <v>2.6582278481012658E-2</v>
      </c>
      <c r="M198" s="182" t="s">
        <v>662</v>
      </c>
      <c r="N198" s="180">
        <v>43606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6">
        <v>64</v>
      </c>
      <c r="B199" s="167">
        <v>42584</v>
      </c>
      <c r="C199" s="167"/>
      <c r="D199" s="168" t="s">
        <v>663</v>
      </c>
      <c r="E199" s="169" t="s">
        <v>543</v>
      </c>
      <c r="F199" s="170">
        <f>169.5-12.8</f>
        <v>156.69999999999999</v>
      </c>
      <c r="G199" s="170"/>
      <c r="H199" s="171">
        <v>77</v>
      </c>
      <c r="I199" s="171" t="s">
        <v>664</v>
      </c>
      <c r="J199" s="172" t="s">
        <v>665</v>
      </c>
      <c r="K199" s="173">
        <f t="shared" si="106"/>
        <v>-79.699999999999989</v>
      </c>
      <c r="L199" s="174">
        <f t="shared" si="107"/>
        <v>-0.50861518825781749</v>
      </c>
      <c r="M199" s="170" t="s">
        <v>553</v>
      </c>
      <c r="N199" s="167">
        <v>43522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66">
        <v>65</v>
      </c>
      <c r="B200" s="167">
        <v>42586</v>
      </c>
      <c r="C200" s="167"/>
      <c r="D200" s="168" t="s">
        <v>666</v>
      </c>
      <c r="E200" s="169" t="s">
        <v>571</v>
      </c>
      <c r="F200" s="170">
        <v>400</v>
      </c>
      <c r="G200" s="170"/>
      <c r="H200" s="171">
        <v>305</v>
      </c>
      <c r="I200" s="171">
        <v>475</v>
      </c>
      <c r="J200" s="172" t="s">
        <v>667</v>
      </c>
      <c r="K200" s="173">
        <f t="shared" si="106"/>
        <v>-95</v>
      </c>
      <c r="L200" s="174">
        <f t="shared" si="107"/>
        <v>-0.23749999999999999</v>
      </c>
      <c r="M200" s="170" t="s">
        <v>553</v>
      </c>
      <c r="N200" s="167">
        <v>43606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66</v>
      </c>
      <c r="B201" s="157">
        <v>42593</v>
      </c>
      <c r="C201" s="157"/>
      <c r="D201" s="158" t="s">
        <v>668</v>
      </c>
      <c r="E201" s="159" t="s">
        <v>571</v>
      </c>
      <c r="F201" s="160">
        <v>86.5</v>
      </c>
      <c r="G201" s="159"/>
      <c r="H201" s="159">
        <v>130</v>
      </c>
      <c r="I201" s="161">
        <v>130</v>
      </c>
      <c r="J201" s="162" t="s">
        <v>669</v>
      </c>
      <c r="K201" s="163">
        <f t="shared" si="106"/>
        <v>43.5</v>
      </c>
      <c r="L201" s="164">
        <f t="shared" si="107"/>
        <v>0.50289017341040465</v>
      </c>
      <c r="M201" s="159" t="s">
        <v>541</v>
      </c>
      <c r="N201" s="165">
        <v>43091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6">
        <v>67</v>
      </c>
      <c r="B202" s="167">
        <v>42600</v>
      </c>
      <c r="C202" s="167"/>
      <c r="D202" s="168" t="s">
        <v>109</v>
      </c>
      <c r="E202" s="169" t="s">
        <v>571</v>
      </c>
      <c r="F202" s="170">
        <v>133.5</v>
      </c>
      <c r="G202" s="170"/>
      <c r="H202" s="171">
        <v>126.5</v>
      </c>
      <c r="I202" s="171">
        <v>178</v>
      </c>
      <c r="J202" s="172" t="s">
        <v>670</v>
      </c>
      <c r="K202" s="173">
        <f t="shared" si="106"/>
        <v>-7</v>
      </c>
      <c r="L202" s="174">
        <f t="shared" si="107"/>
        <v>-5.2434456928838954E-2</v>
      </c>
      <c r="M202" s="170" t="s">
        <v>553</v>
      </c>
      <c r="N202" s="167">
        <v>42615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68</v>
      </c>
      <c r="B203" s="157">
        <v>42613</v>
      </c>
      <c r="C203" s="157"/>
      <c r="D203" s="158" t="s">
        <v>671</v>
      </c>
      <c r="E203" s="159" t="s">
        <v>571</v>
      </c>
      <c r="F203" s="160">
        <v>560</v>
      </c>
      <c r="G203" s="159"/>
      <c r="H203" s="159">
        <v>725</v>
      </c>
      <c r="I203" s="161">
        <v>725</v>
      </c>
      <c r="J203" s="162" t="s">
        <v>573</v>
      </c>
      <c r="K203" s="163">
        <f t="shared" si="106"/>
        <v>165</v>
      </c>
      <c r="L203" s="164">
        <f t="shared" si="107"/>
        <v>0.29464285714285715</v>
      </c>
      <c r="M203" s="159" t="s">
        <v>541</v>
      </c>
      <c r="N203" s="165">
        <v>42456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69</v>
      </c>
      <c r="B204" s="157">
        <v>42614</v>
      </c>
      <c r="C204" s="157"/>
      <c r="D204" s="158" t="s">
        <v>672</v>
      </c>
      <c r="E204" s="159" t="s">
        <v>571</v>
      </c>
      <c r="F204" s="160">
        <v>160.5</v>
      </c>
      <c r="G204" s="159"/>
      <c r="H204" s="159">
        <v>210</v>
      </c>
      <c r="I204" s="161">
        <v>210</v>
      </c>
      <c r="J204" s="162" t="s">
        <v>573</v>
      </c>
      <c r="K204" s="163">
        <f t="shared" si="106"/>
        <v>49.5</v>
      </c>
      <c r="L204" s="164">
        <f t="shared" si="107"/>
        <v>0.30841121495327101</v>
      </c>
      <c r="M204" s="159" t="s">
        <v>541</v>
      </c>
      <c r="N204" s="165">
        <v>42871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70</v>
      </c>
      <c r="B205" s="157">
        <v>42646</v>
      </c>
      <c r="C205" s="157"/>
      <c r="D205" s="158" t="s">
        <v>381</v>
      </c>
      <c r="E205" s="159" t="s">
        <v>571</v>
      </c>
      <c r="F205" s="160">
        <v>430</v>
      </c>
      <c r="G205" s="159"/>
      <c r="H205" s="159">
        <v>596</v>
      </c>
      <c r="I205" s="161">
        <v>575</v>
      </c>
      <c r="J205" s="162" t="s">
        <v>673</v>
      </c>
      <c r="K205" s="163">
        <v>166</v>
      </c>
      <c r="L205" s="164">
        <v>0.38604651162790699</v>
      </c>
      <c r="M205" s="159" t="s">
        <v>541</v>
      </c>
      <c r="N205" s="165">
        <v>42769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71</v>
      </c>
      <c r="B206" s="157">
        <v>42657</v>
      </c>
      <c r="C206" s="157"/>
      <c r="D206" s="158" t="s">
        <v>674</v>
      </c>
      <c r="E206" s="159" t="s">
        <v>571</v>
      </c>
      <c r="F206" s="160">
        <v>280</v>
      </c>
      <c r="G206" s="159"/>
      <c r="H206" s="159">
        <v>345</v>
      </c>
      <c r="I206" s="161">
        <v>345</v>
      </c>
      <c r="J206" s="162" t="s">
        <v>573</v>
      </c>
      <c r="K206" s="163">
        <f t="shared" ref="K206:K211" si="108">H206-F206</f>
        <v>65</v>
      </c>
      <c r="L206" s="164">
        <f>K206/F206</f>
        <v>0.23214285714285715</v>
      </c>
      <c r="M206" s="159" t="s">
        <v>541</v>
      </c>
      <c r="N206" s="165">
        <v>42814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72</v>
      </c>
      <c r="B207" s="157">
        <v>42657</v>
      </c>
      <c r="C207" s="157"/>
      <c r="D207" s="158" t="s">
        <v>675</v>
      </c>
      <c r="E207" s="159" t="s">
        <v>571</v>
      </c>
      <c r="F207" s="160">
        <v>245</v>
      </c>
      <c r="G207" s="159"/>
      <c r="H207" s="159">
        <v>325.5</v>
      </c>
      <c r="I207" s="161">
        <v>330</v>
      </c>
      <c r="J207" s="162" t="s">
        <v>676</v>
      </c>
      <c r="K207" s="163">
        <f t="shared" si="108"/>
        <v>80.5</v>
      </c>
      <c r="L207" s="164">
        <f>K207/F207</f>
        <v>0.32857142857142857</v>
      </c>
      <c r="M207" s="159" t="s">
        <v>541</v>
      </c>
      <c r="N207" s="165">
        <v>42769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73</v>
      </c>
      <c r="B208" s="157">
        <v>42660</v>
      </c>
      <c r="C208" s="157"/>
      <c r="D208" s="158" t="s">
        <v>337</v>
      </c>
      <c r="E208" s="159" t="s">
        <v>571</v>
      </c>
      <c r="F208" s="160">
        <v>125</v>
      </c>
      <c r="G208" s="159"/>
      <c r="H208" s="159">
        <v>160</v>
      </c>
      <c r="I208" s="161">
        <v>160</v>
      </c>
      <c r="J208" s="162" t="s">
        <v>629</v>
      </c>
      <c r="K208" s="163">
        <f t="shared" si="108"/>
        <v>35</v>
      </c>
      <c r="L208" s="164">
        <v>0.28000000000000003</v>
      </c>
      <c r="M208" s="159" t="s">
        <v>541</v>
      </c>
      <c r="N208" s="165">
        <v>42803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74</v>
      </c>
      <c r="B209" s="157">
        <v>42660</v>
      </c>
      <c r="C209" s="157"/>
      <c r="D209" s="158" t="s">
        <v>438</v>
      </c>
      <c r="E209" s="159" t="s">
        <v>571</v>
      </c>
      <c r="F209" s="160">
        <v>114</v>
      </c>
      <c r="G209" s="159"/>
      <c r="H209" s="159">
        <v>145</v>
      </c>
      <c r="I209" s="161">
        <v>145</v>
      </c>
      <c r="J209" s="162" t="s">
        <v>629</v>
      </c>
      <c r="K209" s="163">
        <f t="shared" si="108"/>
        <v>31</v>
      </c>
      <c r="L209" s="164">
        <f>K209/F209</f>
        <v>0.27192982456140352</v>
      </c>
      <c r="M209" s="159" t="s">
        <v>541</v>
      </c>
      <c r="N209" s="165">
        <v>42859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75</v>
      </c>
      <c r="B210" s="157">
        <v>42660</v>
      </c>
      <c r="C210" s="157"/>
      <c r="D210" s="158" t="s">
        <v>677</v>
      </c>
      <c r="E210" s="159" t="s">
        <v>571</v>
      </c>
      <c r="F210" s="160">
        <v>212</v>
      </c>
      <c r="G210" s="159"/>
      <c r="H210" s="159">
        <v>280</v>
      </c>
      <c r="I210" s="161">
        <v>276</v>
      </c>
      <c r="J210" s="162" t="s">
        <v>678</v>
      </c>
      <c r="K210" s="163">
        <f t="shared" si="108"/>
        <v>68</v>
      </c>
      <c r="L210" s="164">
        <f>K210/F210</f>
        <v>0.32075471698113206</v>
      </c>
      <c r="M210" s="159" t="s">
        <v>541</v>
      </c>
      <c r="N210" s="165">
        <v>42858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76</v>
      </c>
      <c r="B211" s="157">
        <v>42678</v>
      </c>
      <c r="C211" s="157"/>
      <c r="D211" s="158" t="s">
        <v>429</v>
      </c>
      <c r="E211" s="159" t="s">
        <v>571</v>
      </c>
      <c r="F211" s="160">
        <v>155</v>
      </c>
      <c r="G211" s="159"/>
      <c r="H211" s="159">
        <v>210</v>
      </c>
      <c r="I211" s="161">
        <v>210</v>
      </c>
      <c r="J211" s="162" t="s">
        <v>679</v>
      </c>
      <c r="K211" s="163">
        <f t="shared" si="108"/>
        <v>55</v>
      </c>
      <c r="L211" s="164">
        <f>K211/F211</f>
        <v>0.35483870967741937</v>
      </c>
      <c r="M211" s="159" t="s">
        <v>541</v>
      </c>
      <c r="N211" s="165">
        <v>42944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6">
        <v>77</v>
      </c>
      <c r="B212" s="167">
        <v>42710</v>
      </c>
      <c r="C212" s="167"/>
      <c r="D212" s="168" t="s">
        <v>680</v>
      </c>
      <c r="E212" s="169" t="s">
        <v>571</v>
      </c>
      <c r="F212" s="170">
        <v>150.5</v>
      </c>
      <c r="G212" s="170"/>
      <c r="H212" s="171">
        <v>72.5</v>
      </c>
      <c r="I212" s="171">
        <v>174</v>
      </c>
      <c r="J212" s="172" t="s">
        <v>681</v>
      </c>
      <c r="K212" s="173">
        <v>-78</v>
      </c>
      <c r="L212" s="174">
        <v>-0.51827242524916906</v>
      </c>
      <c r="M212" s="170" t="s">
        <v>553</v>
      </c>
      <c r="N212" s="167">
        <v>43333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78</v>
      </c>
      <c r="B213" s="157">
        <v>42712</v>
      </c>
      <c r="C213" s="157"/>
      <c r="D213" s="158" t="s">
        <v>682</v>
      </c>
      <c r="E213" s="159" t="s">
        <v>571</v>
      </c>
      <c r="F213" s="160">
        <v>380</v>
      </c>
      <c r="G213" s="159"/>
      <c r="H213" s="159">
        <v>478</v>
      </c>
      <c r="I213" s="161">
        <v>468</v>
      </c>
      <c r="J213" s="162" t="s">
        <v>629</v>
      </c>
      <c r="K213" s="163">
        <f>H213-F213</f>
        <v>98</v>
      </c>
      <c r="L213" s="164">
        <f>K213/F213</f>
        <v>0.25789473684210529</v>
      </c>
      <c r="M213" s="159" t="s">
        <v>541</v>
      </c>
      <c r="N213" s="165">
        <v>43025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79</v>
      </c>
      <c r="B214" s="157">
        <v>42734</v>
      </c>
      <c r="C214" s="157"/>
      <c r="D214" s="158" t="s">
        <v>108</v>
      </c>
      <c r="E214" s="159" t="s">
        <v>571</v>
      </c>
      <c r="F214" s="160">
        <v>305</v>
      </c>
      <c r="G214" s="159"/>
      <c r="H214" s="159">
        <v>375</v>
      </c>
      <c r="I214" s="161">
        <v>375</v>
      </c>
      <c r="J214" s="162" t="s">
        <v>629</v>
      </c>
      <c r="K214" s="163">
        <f>H214-F214</f>
        <v>70</v>
      </c>
      <c r="L214" s="164">
        <f>K214/F214</f>
        <v>0.22950819672131148</v>
      </c>
      <c r="M214" s="159" t="s">
        <v>541</v>
      </c>
      <c r="N214" s="165">
        <v>42768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80</v>
      </c>
      <c r="B215" s="157">
        <v>42739</v>
      </c>
      <c r="C215" s="157"/>
      <c r="D215" s="158" t="s">
        <v>94</v>
      </c>
      <c r="E215" s="159" t="s">
        <v>571</v>
      </c>
      <c r="F215" s="160">
        <v>99.5</v>
      </c>
      <c r="G215" s="159"/>
      <c r="H215" s="159">
        <v>158</v>
      </c>
      <c r="I215" s="161">
        <v>158</v>
      </c>
      <c r="J215" s="162" t="s">
        <v>629</v>
      </c>
      <c r="K215" s="163">
        <f>H215-F215</f>
        <v>58.5</v>
      </c>
      <c r="L215" s="164">
        <f>K215/F215</f>
        <v>0.5879396984924623</v>
      </c>
      <c r="M215" s="159" t="s">
        <v>541</v>
      </c>
      <c r="N215" s="165">
        <v>42898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81</v>
      </c>
      <c r="B216" s="157">
        <v>42739</v>
      </c>
      <c r="C216" s="157"/>
      <c r="D216" s="158" t="s">
        <v>94</v>
      </c>
      <c r="E216" s="159" t="s">
        <v>571</v>
      </c>
      <c r="F216" s="160">
        <v>99.5</v>
      </c>
      <c r="G216" s="159"/>
      <c r="H216" s="159">
        <v>158</v>
      </c>
      <c r="I216" s="161">
        <v>158</v>
      </c>
      <c r="J216" s="162" t="s">
        <v>629</v>
      </c>
      <c r="K216" s="163">
        <v>58.5</v>
      </c>
      <c r="L216" s="164">
        <v>0.58793969849246197</v>
      </c>
      <c r="M216" s="159" t="s">
        <v>541</v>
      </c>
      <c r="N216" s="165">
        <v>42898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82</v>
      </c>
      <c r="B217" s="157">
        <v>42786</v>
      </c>
      <c r="C217" s="157"/>
      <c r="D217" s="158" t="s">
        <v>184</v>
      </c>
      <c r="E217" s="159" t="s">
        <v>571</v>
      </c>
      <c r="F217" s="160">
        <v>140.5</v>
      </c>
      <c r="G217" s="159"/>
      <c r="H217" s="159">
        <v>220</v>
      </c>
      <c r="I217" s="161">
        <v>220</v>
      </c>
      <c r="J217" s="162" t="s">
        <v>629</v>
      </c>
      <c r="K217" s="163">
        <f>H217-F217</f>
        <v>79.5</v>
      </c>
      <c r="L217" s="164">
        <f>K217/F217</f>
        <v>0.5658362989323843</v>
      </c>
      <c r="M217" s="159" t="s">
        <v>541</v>
      </c>
      <c r="N217" s="165">
        <v>42864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83</v>
      </c>
      <c r="B218" s="157">
        <v>42786</v>
      </c>
      <c r="C218" s="157"/>
      <c r="D218" s="158" t="s">
        <v>683</v>
      </c>
      <c r="E218" s="159" t="s">
        <v>571</v>
      </c>
      <c r="F218" s="160">
        <v>202.5</v>
      </c>
      <c r="G218" s="159"/>
      <c r="H218" s="159">
        <v>234</v>
      </c>
      <c r="I218" s="161">
        <v>234</v>
      </c>
      <c r="J218" s="162" t="s">
        <v>629</v>
      </c>
      <c r="K218" s="163">
        <v>31.5</v>
      </c>
      <c r="L218" s="164">
        <v>0.155555555555556</v>
      </c>
      <c r="M218" s="159" t="s">
        <v>541</v>
      </c>
      <c r="N218" s="165">
        <v>42836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84</v>
      </c>
      <c r="B219" s="157">
        <v>42818</v>
      </c>
      <c r="C219" s="157"/>
      <c r="D219" s="158" t="s">
        <v>684</v>
      </c>
      <c r="E219" s="159" t="s">
        <v>571</v>
      </c>
      <c r="F219" s="160">
        <v>300.5</v>
      </c>
      <c r="G219" s="159"/>
      <c r="H219" s="159">
        <v>417.5</v>
      </c>
      <c r="I219" s="161">
        <v>420</v>
      </c>
      <c r="J219" s="162" t="s">
        <v>685</v>
      </c>
      <c r="K219" s="163">
        <f>H219-F219</f>
        <v>117</v>
      </c>
      <c r="L219" s="164">
        <f>K219/F219</f>
        <v>0.38935108153078202</v>
      </c>
      <c r="M219" s="159" t="s">
        <v>541</v>
      </c>
      <c r="N219" s="165">
        <v>43070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6">
        <v>85</v>
      </c>
      <c r="B220" s="157">
        <v>42818</v>
      </c>
      <c r="C220" s="157"/>
      <c r="D220" s="158" t="s">
        <v>659</v>
      </c>
      <c r="E220" s="159" t="s">
        <v>571</v>
      </c>
      <c r="F220" s="160">
        <v>850</v>
      </c>
      <c r="G220" s="159"/>
      <c r="H220" s="159">
        <v>1042.5</v>
      </c>
      <c r="I220" s="161">
        <v>1023</v>
      </c>
      <c r="J220" s="162" t="s">
        <v>686</v>
      </c>
      <c r="K220" s="163">
        <v>192.5</v>
      </c>
      <c r="L220" s="164">
        <v>0.22647058823529401</v>
      </c>
      <c r="M220" s="159" t="s">
        <v>541</v>
      </c>
      <c r="N220" s="165">
        <v>42830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6">
        <v>86</v>
      </c>
      <c r="B221" s="157">
        <v>42830</v>
      </c>
      <c r="C221" s="157"/>
      <c r="D221" s="158" t="s">
        <v>457</v>
      </c>
      <c r="E221" s="159" t="s">
        <v>571</v>
      </c>
      <c r="F221" s="160">
        <v>785</v>
      </c>
      <c r="G221" s="159"/>
      <c r="H221" s="159">
        <v>930</v>
      </c>
      <c r="I221" s="161">
        <v>920</v>
      </c>
      <c r="J221" s="162" t="s">
        <v>687</v>
      </c>
      <c r="K221" s="163">
        <f>H221-F221</f>
        <v>145</v>
      </c>
      <c r="L221" s="164">
        <f>K221/F221</f>
        <v>0.18471337579617833</v>
      </c>
      <c r="M221" s="159" t="s">
        <v>541</v>
      </c>
      <c r="N221" s="165">
        <v>42976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6">
        <v>87</v>
      </c>
      <c r="B222" s="167">
        <v>42831</v>
      </c>
      <c r="C222" s="167"/>
      <c r="D222" s="168" t="s">
        <v>688</v>
      </c>
      <c r="E222" s="169" t="s">
        <v>571</v>
      </c>
      <c r="F222" s="170">
        <v>40</v>
      </c>
      <c r="G222" s="170"/>
      <c r="H222" s="171">
        <v>13.1</v>
      </c>
      <c r="I222" s="171">
        <v>60</v>
      </c>
      <c r="J222" s="172" t="s">
        <v>689</v>
      </c>
      <c r="K222" s="173">
        <v>-26.9</v>
      </c>
      <c r="L222" s="174">
        <v>-0.67249999999999999</v>
      </c>
      <c r="M222" s="170" t="s">
        <v>553</v>
      </c>
      <c r="N222" s="167">
        <v>43138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6">
        <v>88</v>
      </c>
      <c r="B223" s="157">
        <v>42837</v>
      </c>
      <c r="C223" s="157"/>
      <c r="D223" s="158" t="s">
        <v>93</v>
      </c>
      <c r="E223" s="159" t="s">
        <v>571</v>
      </c>
      <c r="F223" s="160">
        <v>289.5</v>
      </c>
      <c r="G223" s="159"/>
      <c r="H223" s="159">
        <v>354</v>
      </c>
      <c r="I223" s="161">
        <v>360</v>
      </c>
      <c r="J223" s="162" t="s">
        <v>690</v>
      </c>
      <c r="K223" s="163">
        <f t="shared" ref="K223:K231" si="109">H223-F223</f>
        <v>64.5</v>
      </c>
      <c r="L223" s="164">
        <f t="shared" ref="L223:L231" si="110">K223/F223</f>
        <v>0.22279792746113988</v>
      </c>
      <c r="M223" s="159" t="s">
        <v>541</v>
      </c>
      <c r="N223" s="165">
        <v>43040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6">
        <v>89</v>
      </c>
      <c r="B224" s="157">
        <v>42845</v>
      </c>
      <c r="C224" s="157"/>
      <c r="D224" s="158" t="s">
        <v>405</v>
      </c>
      <c r="E224" s="159" t="s">
        <v>571</v>
      </c>
      <c r="F224" s="160">
        <v>700</v>
      </c>
      <c r="G224" s="159"/>
      <c r="H224" s="159">
        <v>840</v>
      </c>
      <c r="I224" s="161">
        <v>840</v>
      </c>
      <c r="J224" s="162" t="s">
        <v>691</v>
      </c>
      <c r="K224" s="163">
        <f t="shared" si="109"/>
        <v>140</v>
      </c>
      <c r="L224" s="164">
        <f t="shared" si="110"/>
        <v>0.2</v>
      </c>
      <c r="M224" s="159" t="s">
        <v>541</v>
      </c>
      <c r="N224" s="165">
        <v>42893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6">
        <v>90</v>
      </c>
      <c r="B225" s="157">
        <v>42887</v>
      </c>
      <c r="C225" s="157"/>
      <c r="D225" s="158" t="s">
        <v>692</v>
      </c>
      <c r="E225" s="159" t="s">
        <v>571</v>
      </c>
      <c r="F225" s="160">
        <v>130</v>
      </c>
      <c r="G225" s="159"/>
      <c r="H225" s="159">
        <v>144.25</v>
      </c>
      <c r="I225" s="161">
        <v>170</v>
      </c>
      <c r="J225" s="162" t="s">
        <v>693</v>
      </c>
      <c r="K225" s="163">
        <f t="shared" si="109"/>
        <v>14.25</v>
      </c>
      <c r="L225" s="164">
        <f t="shared" si="110"/>
        <v>0.10961538461538461</v>
      </c>
      <c r="M225" s="159" t="s">
        <v>541</v>
      </c>
      <c r="N225" s="165">
        <v>43675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6">
        <v>91</v>
      </c>
      <c r="B226" s="157">
        <v>42901</v>
      </c>
      <c r="C226" s="157"/>
      <c r="D226" s="158" t="s">
        <v>694</v>
      </c>
      <c r="E226" s="159" t="s">
        <v>571</v>
      </c>
      <c r="F226" s="160">
        <v>214.5</v>
      </c>
      <c r="G226" s="159"/>
      <c r="H226" s="159">
        <v>262</v>
      </c>
      <c r="I226" s="161">
        <v>262</v>
      </c>
      <c r="J226" s="162" t="s">
        <v>695</v>
      </c>
      <c r="K226" s="163">
        <f t="shared" si="109"/>
        <v>47.5</v>
      </c>
      <c r="L226" s="164">
        <f t="shared" si="110"/>
        <v>0.22144522144522144</v>
      </c>
      <c r="M226" s="159" t="s">
        <v>541</v>
      </c>
      <c r="N226" s="165">
        <v>42977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92</v>
      </c>
      <c r="B227" s="188">
        <v>42933</v>
      </c>
      <c r="C227" s="188"/>
      <c r="D227" s="189" t="s">
        <v>696</v>
      </c>
      <c r="E227" s="190" t="s">
        <v>571</v>
      </c>
      <c r="F227" s="191">
        <v>370</v>
      </c>
      <c r="G227" s="190"/>
      <c r="H227" s="190">
        <v>447.5</v>
      </c>
      <c r="I227" s="192">
        <v>450</v>
      </c>
      <c r="J227" s="193" t="s">
        <v>629</v>
      </c>
      <c r="K227" s="163">
        <f t="shared" si="109"/>
        <v>77.5</v>
      </c>
      <c r="L227" s="194">
        <f t="shared" si="110"/>
        <v>0.20945945945945946</v>
      </c>
      <c r="M227" s="190" t="s">
        <v>541</v>
      </c>
      <c r="N227" s="195">
        <v>43035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93</v>
      </c>
      <c r="B228" s="188">
        <v>42943</v>
      </c>
      <c r="C228" s="188"/>
      <c r="D228" s="189" t="s">
        <v>182</v>
      </c>
      <c r="E228" s="190" t="s">
        <v>571</v>
      </c>
      <c r="F228" s="191">
        <v>657.5</v>
      </c>
      <c r="G228" s="190"/>
      <c r="H228" s="190">
        <v>825</v>
      </c>
      <c r="I228" s="192">
        <v>820</v>
      </c>
      <c r="J228" s="193" t="s">
        <v>629</v>
      </c>
      <c r="K228" s="163">
        <f t="shared" si="109"/>
        <v>167.5</v>
      </c>
      <c r="L228" s="194">
        <f t="shared" si="110"/>
        <v>0.25475285171102663</v>
      </c>
      <c r="M228" s="190" t="s">
        <v>541</v>
      </c>
      <c r="N228" s="195">
        <v>43090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6">
        <v>94</v>
      </c>
      <c r="B229" s="157">
        <v>42964</v>
      </c>
      <c r="C229" s="157"/>
      <c r="D229" s="158" t="s">
        <v>350</v>
      </c>
      <c r="E229" s="159" t="s">
        <v>571</v>
      </c>
      <c r="F229" s="160">
        <v>605</v>
      </c>
      <c r="G229" s="159"/>
      <c r="H229" s="159">
        <v>750</v>
      </c>
      <c r="I229" s="161">
        <v>750</v>
      </c>
      <c r="J229" s="162" t="s">
        <v>687</v>
      </c>
      <c r="K229" s="163">
        <f t="shared" si="109"/>
        <v>145</v>
      </c>
      <c r="L229" s="164">
        <f t="shared" si="110"/>
        <v>0.23966942148760331</v>
      </c>
      <c r="M229" s="159" t="s">
        <v>541</v>
      </c>
      <c r="N229" s="165">
        <v>43027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66">
        <v>95</v>
      </c>
      <c r="B230" s="167">
        <v>42979</v>
      </c>
      <c r="C230" s="167"/>
      <c r="D230" s="175" t="s">
        <v>697</v>
      </c>
      <c r="E230" s="170" t="s">
        <v>571</v>
      </c>
      <c r="F230" s="170">
        <v>255</v>
      </c>
      <c r="G230" s="171"/>
      <c r="H230" s="171">
        <v>217.25</v>
      </c>
      <c r="I230" s="171">
        <v>320</v>
      </c>
      <c r="J230" s="172" t="s">
        <v>698</v>
      </c>
      <c r="K230" s="173">
        <f t="shared" si="109"/>
        <v>-37.75</v>
      </c>
      <c r="L230" s="176">
        <f t="shared" si="110"/>
        <v>-0.14803921568627451</v>
      </c>
      <c r="M230" s="170" t="s">
        <v>553</v>
      </c>
      <c r="N230" s="167">
        <v>43661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6">
        <v>96</v>
      </c>
      <c r="B231" s="157">
        <v>42997</v>
      </c>
      <c r="C231" s="157"/>
      <c r="D231" s="158" t="s">
        <v>699</v>
      </c>
      <c r="E231" s="159" t="s">
        <v>571</v>
      </c>
      <c r="F231" s="160">
        <v>215</v>
      </c>
      <c r="G231" s="159"/>
      <c r="H231" s="159">
        <v>258</v>
      </c>
      <c r="I231" s="161">
        <v>258</v>
      </c>
      <c r="J231" s="162" t="s">
        <v>629</v>
      </c>
      <c r="K231" s="163">
        <f t="shared" si="109"/>
        <v>43</v>
      </c>
      <c r="L231" s="164">
        <f t="shared" si="110"/>
        <v>0.2</v>
      </c>
      <c r="M231" s="159" t="s">
        <v>541</v>
      </c>
      <c r="N231" s="165">
        <v>43040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6">
        <v>97</v>
      </c>
      <c r="B232" s="157">
        <v>42997</v>
      </c>
      <c r="C232" s="157"/>
      <c r="D232" s="158" t="s">
        <v>699</v>
      </c>
      <c r="E232" s="159" t="s">
        <v>571</v>
      </c>
      <c r="F232" s="160">
        <v>215</v>
      </c>
      <c r="G232" s="159"/>
      <c r="H232" s="159">
        <v>258</v>
      </c>
      <c r="I232" s="161">
        <v>258</v>
      </c>
      <c r="J232" s="193" t="s">
        <v>629</v>
      </c>
      <c r="K232" s="163">
        <v>43</v>
      </c>
      <c r="L232" s="164">
        <v>0.2</v>
      </c>
      <c r="M232" s="159" t="s">
        <v>541</v>
      </c>
      <c r="N232" s="165">
        <v>43040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98</v>
      </c>
      <c r="B233" s="188">
        <v>42998</v>
      </c>
      <c r="C233" s="188"/>
      <c r="D233" s="189" t="s">
        <v>700</v>
      </c>
      <c r="E233" s="190" t="s">
        <v>571</v>
      </c>
      <c r="F233" s="160">
        <v>75</v>
      </c>
      <c r="G233" s="190"/>
      <c r="H233" s="190">
        <v>90</v>
      </c>
      <c r="I233" s="192">
        <v>90</v>
      </c>
      <c r="J233" s="162" t="s">
        <v>701</v>
      </c>
      <c r="K233" s="163">
        <f t="shared" ref="K233:K238" si="111">H233-F233</f>
        <v>15</v>
      </c>
      <c r="L233" s="164">
        <f t="shared" ref="L233:L238" si="112">K233/F233</f>
        <v>0.2</v>
      </c>
      <c r="M233" s="159" t="s">
        <v>541</v>
      </c>
      <c r="N233" s="165">
        <v>43019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99</v>
      </c>
      <c r="B234" s="188">
        <v>43011</v>
      </c>
      <c r="C234" s="188"/>
      <c r="D234" s="189" t="s">
        <v>555</v>
      </c>
      <c r="E234" s="190" t="s">
        <v>571</v>
      </c>
      <c r="F234" s="191">
        <v>315</v>
      </c>
      <c r="G234" s="190"/>
      <c r="H234" s="190">
        <v>392</v>
      </c>
      <c r="I234" s="192">
        <v>384</v>
      </c>
      <c r="J234" s="193" t="s">
        <v>702</v>
      </c>
      <c r="K234" s="163">
        <f t="shared" si="111"/>
        <v>77</v>
      </c>
      <c r="L234" s="194">
        <f t="shared" si="112"/>
        <v>0.24444444444444444</v>
      </c>
      <c r="M234" s="190" t="s">
        <v>541</v>
      </c>
      <c r="N234" s="195">
        <v>43017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100</v>
      </c>
      <c r="B235" s="188">
        <v>43013</v>
      </c>
      <c r="C235" s="188"/>
      <c r="D235" s="189" t="s">
        <v>433</v>
      </c>
      <c r="E235" s="190" t="s">
        <v>571</v>
      </c>
      <c r="F235" s="191">
        <v>145</v>
      </c>
      <c r="G235" s="190"/>
      <c r="H235" s="190">
        <v>179</v>
      </c>
      <c r="I235" s="192">
        <v>180</v>
      </c>
      <c r="J235" s="193" t="s">
        <v>703</v>
      </c>
      <c r="K235" s="163">
        <f t="shared" si="111"/>
        <v>34</v>
      </c>
      <c r="L235" s="194">
        <f t="shared" si="112"/>
        <v>0.23448275862068965</v>
      </c>
      <c r="M235" s="190" t="s">
        <v>541</v>
      </c>
      <c r="N235" s="195">
        <v>43025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7">
        <v>101</v>
      </c>
      <c r="B236" s="188">
        <v>43014</v>
      </c>
      <c r="C236" s="188"/>
      <c r="D236" s="189" t="s">
        <v>327</v>
      </c>
      <c r="E236" s="190" t="s">
        <v>571</v>
      </c>
      <c r="F236" s="191">
        <v>256</v>
      </c>
      <c r="G236" s="190"/>
      <c r="H236" s="190">
        <v>323</v>
      </c>
      <c r="I236" s="192">
        <v>320</v>
      </c>
      <c r="J236" s="193" t="s">
        <v>629</v>
      </c>
      <c r="K236" s="163">
        <f t="shared" si="111"/>
        <v>67</v>
      </c>
      <c r="L236" s="194">
        <f t="shared" si="112"/>
        <v>0.26171875</v>
      </c>
      <c r="M236" s="190" t="s">
        <v>541</v>
      </c>
      <c r="N236" s="195">
        <v>43067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7">
        <v>102</v>
      </c>
      <c r="B237" s="188">
        <v>43017</v>
      </c>
      <c r="C237" s="188"/>
      <c r="D237" s="189" t="s">
        <v>342</v>
      </c>
      <c r="E237" s="190" t="s">
        <v>571</v>
      </c>
      <c r="F237" s="191">
        <v>137.5</v>
      </c>
      <c r="G237" s="190"/>
      <c r="H237" s="190">
        <v>184</v>
      </c>
      <c r="I237" s="192">
        <v>183</v>
      </c>
      <c r="J237" s="193" t="s">
        <v>704</v>
      </c>
      <c r="K237" s="163">
        <f t="shared" si="111"/>
        <v>46.5</v>
      </c>
      <c r="L237" s="194">
        <f t="shared" si="112"/>
        <v>0.33818181818181819</v>
      </c>
      <c r="M237" s="190" t="s">
        <v>541</v>
      </c>
      <c r="N237" s="195">
        <v>43108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103</v>
      </c>
      <c r="B238" s="188">
        <v>43018</v>
      </c>
      <c r="C238" s="188"/>
      <c r="D238" s="189" t="s">
        <v>705</v>
      </c>
      <c r="E238" s="190" t="s">
        <v>571</v>
      </c>
      <c r="F238" s="191">
        <v>125.5</v>
      </c>
      <c r="G238" s="190"/>
      <c r="H238" s="190">
        <v>158</v>
      </c>
      <c r="I238" s="192">
        <v>155</v>
      </c>
      <c r="J238" s="193" t="s">
        <v>706</v>
      </c>
      <c r="K238" s="163">
        <f t="shared" si="111"/>
        <v>32.5</v>
      </c>
      <c r="L238" s="194">
        <f t="shared" si="112"/>
        <v>0.25896414342629481</v>
      </c>
      <c r="M238" s="190" t="s">
        <v>541</v>
      </c>
      <c r="N238" s="195">
        <v>43067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104</v>
      </c>
      <c r="B239" s="188">
        <v>43018</v>
      </c>
      <c r="C239" s="188"/>
      <c r="D239" s="189" t="s">
        <v>707</v>
      </c>
      <c r="E239" s="190" t="s">
        <v>571</v>
      </c>
      <c r="F239" s="191">
        <v>895</v>
      </c>
      <c r="G239" s="190"/>
      <c r="H239" s="190">
        <v>1122.5</v>
      </c>
      <c r="I239" s="192">
        <v>1078</v>
      </c>
      <c r="J239" s="193" t="s">
        <v>708</v>
      </c>
      <c r="K239" s="163">
        <v>227.5</v>
      </c>
      <c r="L239" s="194">
        <v>0.25418994413407803</v>
      </c>
      <c r="M239" s="190" t="s">
        <v>541</v>
      </c>
      <c r="N239" s="195">
        <v>43117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105</v>
      </c>
      <c r="B240" s="188">
        <v>43020</v>
      </c>
      <c r="C240" s="188"/>
      <c r="D240" s="189" t="s">
        <v>336</v>
      </c>
      <c r="E240" s="190" t="s">
        <v>571</v>
      </c>
      <c r="F240" s="191">
        <v>525</v>
      </c>
      <c r="G240" s="190"/>
      <c r="H240" s="190">
        <v>629</v>
      </c>
      <c r="I240" s="192">
        <v>629</v>
      </c>
      <c r="J240" s="193" t="s">
        <v>629</v>
      </c>
      <c r="K240" s="163">
        <v>104</v>
      </c>
      <c r="L240" s="194">
        <v>0.19809523809523799</v>
      </c>
      <c r="M240" s="190" t="s">
        <v>541</v>
      </c>
      <c r="N240" s="195">
        <v>43119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106</v>
      </c>
      <c r="B241" s="188">
        <v>43046</v>
      </c>
      <c r="C241" s="188"/>
      <c r="D241" s="189" t="s">
        <v>373</v>
      </c>
      <c r="E241" s="190" t="s">
        <v>571</v>
      </c>
      <c r="F241" s="191">
        <v>740</v>
      </c>
      <c r="G241" s="190"/>
      <c r="H241" s="190">
        <v>892.5</v>
      </c>
      <c r="I241" s="192">
        <v>900</v>
      </c>
      <c r="J241" s="193" t="s">
        <v>709</v>
      </c>
      <c r="K241" s="163">
        <f>H241-F241</f>
        <v>152.5</v>
      </c>
      <c r="L241" s="194">
        <f>K241/F241</f>
        <v>0.20608108108108109</v>
      </c>
      <c r="M241" s="190" t="s">
        <v>541</v>
      </c>
      <c r="N241" s="195">
        <v>43052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6">
        <v>107</v>
      </c>
      <c r="B242" s="157">
        <v>43073</v>
      </c>
      <c r="C242" s="157"/>
      <c r="D242" s="158" t="s">
        <v>710</v>
      </c>
      <c r="E242" s="159" t="s">
        <v>571</v>
      </c>
      <c r="F242" s="160">
        <v>118.5</v>
      </c>
      <c r="G242" s="159"/>
      <c r="H242" s="159">
        <v>143.5</v>
      </c>
      <c r="I242" s="161">
        <v>145</v>
      </c>
      <c r="J242" s="162" t="s">
        <v>562</v>
      </c>
      <c r="K242" s="163">
        <f>H242-F242</f>
        <v>25</v>
      </c>
      <c r="L242" s="164">
        <f>K242/F242</f>
        <v>0.2109704641350211</v>
      </c>
      <c r="M242" s="159" t="s">
        <v>541</v>
      </c>
      <c r="N242" s="165">
        <v>43097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66">
        <v>108</v>
      </c>
      <c r="B243" s="167">
        <v>43090</v>
      </c>
      <c r="C243" s="167"/>
      <c r="D243" s="168" t="s">
        <v>410</v>
      </c>
      <c r="E243" s="169" t="s">
        <v>571</v>
      </c>
      <c r="F243" s="170">
        <v>715</v>
      </c>
      <c r="G243" s="170"/>
      <c r="H243" s="171">
        <v>500</v>
      </c>
      <c r="I243" s="171">
        <v>872</v>
      </c>
      <c r="J243" s="172" t="s">
        <v>711</v>
      </c>
      <c r="K243" s="173">
        <f>H243-F243</f>
        <v>-215</v>
      </c>
      <c r="L243" s="174">
        <f>K243/F243</f>
        <v>-0.30069930069930068</v>
      </c>
      <c r="M243" s="170" t="s">
        <v>553</v>
      </c>
      <c r="N243" s="167">
        <v>43670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6">
        <v>109</v>
      </c>
      <c r="B244" s="157">
        <v>43098</v>
      </c>
      <c r="C244" s="157"/>
      <c r="D244" s="158" t="s">
        <v>555</v>
      </c>
      <c r="E244" s="159" t="s">
        <v>571</v>
      </c>
      <c r="F244" s="160">
        <v>435</v>
      </c>
      <c r="G244" s="159"/>
      <c r="H244" s="159">
        <v>542.5</v>
      </c>
      <c r="I244" s="161">
        <v>539</v>
      </c>
      <c r="J244" s="162" t="s">
        <v>629</v>
      </c>
      <c r="K244" s="163">
        <v>107.5</v>
      </c>
      <c r="L244" s="164">
        <v>0.247126436781609</v>
      </c>
      <c r="M244" s="159" t="s">
        <v>541</v>
      </c>
      <c r="N244" s="165">
        <v>43206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6">
        <v>110</v>
      </c>
      <c r="B245" s="157">
        <v>43098</v>
      </c>
      <c r="C245" s="157"/>
      <c r="D245" s="158" t="s">
        <v>513</v>
      </c>
      <c r="E245" s="159" t="s">
        <v>571</v>
      </c>
      <c r="F245" s="160">
        <v>885</v>
      </c>
      <c r="G245" s="159"/>
      <c r="H245" s="159">
        <v>1090</v>
      </c>
      <c r="I245" s="161">
        <v>1084</v>
      </c>
      <c r="J245" s="162" t="s">
        <v>629</v>
      </c>
      <c r="K245" s="163">
        <v>205</v>
      </c>
      <c r="L245" s="164">
        <v>0.23163841807909599</v>
      </c>
      <c r="M245" s="159" t="s">
        <v>541</v>
      </c>
      <c r="N245" s="165">
        <v>43213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6">
        <v>111</v>
      </c>
      <c r="B246" s="197">
        <v>43192</v>
      </c>
      <c r="C246" s="197"/>
      <c r="D246" s="175" t="s">
        <v>712</v>
      </c>
      <c r="E246" s="170" t="s">
        <v>571</v>
      </c>
      <c r="F246" s="198">
        <v>478.5</v>
      </c>
      <c r="G246" s="170"/>
      <c r="H246" s="170">
        <v>442</v>
      </c>
      <c r="I246" s="171">
        <v>613</v>
      </c>
      <c r="J246" s="172" t="s">
        <v>713</v>
      </c>
      <c r="K246" s="173">
        <f>H246-F246</f>
        <v>-36.5</v>
      </c>
      <c r="L246" s="174">
        <f>K246/F246</f>
        <v>-7.6280041797283177E-2</v>
      </c>
      <c r="M246" s="170" t="s">
        <v>553</v>
      </c>
      <c r="N246" s="167">
        <v>43762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66">
        <v>112</v>
      </c>
      <c r="B247" s="167">
        <v>43194</v>
      </c>
      <c r="C247" s="167"/>
      <c r="D247" s="168" t="s">
        <v>714</v>
      </c>
      <c r="E247" s="169" t="s">
        <v>571</v>
      </c>
      <c r="F247" s="170">
        <f>141.5-7.3</f>
        <v>134.19999999999999</v>
      </c>
      <c r="G247" s="170"/>
      <c r="H247" s="171">
        <v>77</v>
      </c>
      <c r="I247" s="171">
        <v>180</v>
      </c>
      <c r="J247" s="172" t="s">
        <v>715</v>
      </c>
      <c r="K247" s="173">
        <f>H247-F247</f>
        <v>-57.199999999999989</v>
      </c>
      <c r="L247" s="174">
        <f>K247/F247</f>
        <v>-0.42622950819672129</v>
      </c>
      <c r="M247" s="170" t="s">
        <v>553</v>
      </c>
      <c r="N247" s="167">
        <v>43522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66">
        <v>113</v>
      </c>
      <c r="B248" s="167">
        <v>43209</v>
      </c>
      <c r="C248" s="167"/>
      <c r="D248" s="168" t="s">
        <v>716</v>
      </c>
      <c r="E248" s="169" t="s">
        <v>571</v>
      </c>
      <c r="F248" s="170">
        <v>430</v>
      </c>
      <c r="G248" s="170"/>
      <c r="H248" s="171">
        <v>220</v>
      </c>
      <c r="I248" s="171">
        <v>537</v>
      </c>
      <c r="J248" s="172" t="s">
        <v>717</v>
      </c>
      <c r="K248" s="173">
        <f>H248-F248</f>
        <v>-210</v>
      </c>
      <c r="L248" s="174">
        <f>K248/F248</f>
        <v>-0.48837209302325579</v>
      </c>
      <c r="M248" s="170" t="s">
        <v>553</v>
      </c>
      <c r="N248" s="167">
        <v>43252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114</v>
      </c>
      <c r="B249" s="188">
        <v>43220</v>
      </c>
      <c r="C249" s="188"/>
      <c r="D249" s="189" t="s">
        <v>374</v>
      </c>
      <c r="E249" s="190" t="s">
        <v>571</v>
      </c>
      <c r="F249" s="190">
        <v>153.5</v>
      </c>
      <c r="G249" s="190"/>
      <c r="H249" s="190">
        <v>196</v>
      </c>
      <c r="I249" s="192">
        <v>196</v>
      </c>
      <c r="J249" s="162" t="s">
        <v>718</v>
      </c>
      <c r="K249" s="163">
        <f>H249-F249</f>
        <v>42.5</v>
      </c>
      <c r="L249" s="164">
        <f>K249/F249</f>
        <v>0.27687296416938112</v>
      </c>
      <c r="M249" s="159" t="s">
        <v>541</v>
      </c>
      <c r="N249" s="165">
        <v>43605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66">
        <v>115</v>
      </c>
      <c r="B250" s="167">
        <v>43306</v>
      </c>
      <c r="C250" s="167"/>
      <c r="D250" s="168" t="s">
        <v>688</v>
      </c>
      <c r="E250" s="169" t="s">
        <v>571</v>
      </c>
      <c r="F250" s="170">
        <v>27.5</v>
      </c>
      <c r="G250" s="170"/>
      <c r="H250" s="171">
        <v>13.1</v>
      </c>
      <c r="I250" s="171">
        <v>60</v>
      </c>
      <c r="J250" s="172" t="s">
        <v>719</v>
      </c>
      <c r="K250" s="173">
        <v>-14.4</v>
      </c>
      <c r="L250" s="174">
        <v>-0.52363636363636401</v>
      </c>
      <c r="M250" s="170" t="s">
        <v>553</v>
      </c>
      <c r="N250" s="167">
        <v>43138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6">
        <v>116</v>
      </c>
      <c r="B251" s="197">
        <v>43318</v>
      </c>
      <c r="C251" s="197"/>
      <c r="D251" s="175" t="s">
        <v>720</v>
      </c>
      <c r="E251" s="170" t="s">
        <v>571</v>
      </c>
      <c r="F251" s="170">
        <v>148.5</v>
      </c>
      <c r="G251" s="170"/>
      <c r="H251" s="170">
        <v>102</v>
      </c>
      <c r="I251" s="171">
        <v>182</v>
      </c>
      <c r="J251" s="172" t="s">
        <v>721</v>
      </c>
      <c r="K251" s="173">
        <f>H251-F251</f>
        <v>-46.5</v>
      </c>
      <c r="L251" s="174">
        <f>K251/F251</f>
        <v>-0.31313131313131315</v>
      </c>
      <c r="M251" s="170" t="s">
        <v>553</v>
      </c>
      <c r="N251" s="167">
        <v>43661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56">
        <v>117</v>
      </c>
      <c r="B252" s="157">
        <v>43335</v>
      </c>
      <c r="C252" s="157"/>
      <c r="D252" s="158" t="s">
        <v>722</v>
      </c>
      <c r="E252" s="159" t="s">
        <v>571</v>
      </c>
      <c r="F252" s="190">
        <v>285</v>
      </c>
      <c r="G252" s="159"/>
      <c r="H252" s="159">
        <v>355</v>
      </c>
      <c r="I252" s="161">
        <v>364</v>
      </c>
      <c r="J252" s="162" t="s">
        <v>723</v>
      </c>
      <c r="K252" s="163">
        <v>70</v>
      </c>
      <c r="L252" s="164">
        <v>0.24561403508771901</v>
      </c>
      <c r="M252" s="159" t="s">
        <v>541</v>
      </c>
      <c r="N252" s="165">
        <v>43455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56">
        <v>118</v>
      </c>
      <c r="B253" s="157">
        <v>43341</v>
      </c>
      <c r="C253" s="157"/>
      <c r="D253" s="158" t="s">
        <v>362</v>
      </c>
      <c r="E253" s="159" t="s">
        <v>571</v>
      </c>
      <c r="F253" s="190">
        <v>525</v>
      </c>
      <c r="G253" s="159"/>
      <c r="H253" s="159">
        <v>585</v>
      </c>
      <c r="I253" s="161">
        <v>635</v>
      </c>
      <c r="J253" s="162" t="s">
        <v>724</v>
      </c>
      <c r="K253" s="163">
        <f t="shared" ref="K253:K270" si="113">H253-F253</f>
        <v>60</v>
      </c>
      <c r="L253" s="164">
        <f t="shared" ref="L253:L270" si="114">K253/F253</f>
        <v>0.11428571428571428</v>
      </c>
      <c r="M253" s="159" t="s">
        <v>541</v>
      </c>
      <c r="N253" s="165">
        <v>43662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56">
        <v>119</v>
      </c>
      <c r="B254" s="157">
        <v>43395</v>
      </c>
      <c r="C254" s="157"/>
      <c r="D254" s="158" t="s">
        <v>350</v>
      </c>
      <c r="E254" s="159" t="s">
        <v>571</v>
      </c>
      <c r="F254" s="190">
        <v>475</v>
      </c>
      <c r="G254" s="159"/>
      <c r="H254" s="159">
        <v>574</v>
      </c>
      <c r="I254" s="161">
        <v>570</v>
      </c>
      <c r="J254" s="162" t="s">
        <v>629</v>
      </c>
      <c r="K254" s="163">
        <f t="shared" si="113"/>
        <v>99</v>
      </c>
      <c r="L254" s="164">
        <f t="shared" si="114"/>
        <v>0.20842105263157895</v>
      </c>
      <c r="M254" s="159" t="s">
        <v>541</v>
      </c>
      <c r="N254" s="165">
        <v>43403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120</v>
      </c>
      <c r="B255" s="188">
        <v>43397</v>
      </c>
      <c r="C255" s="188"/>
      <c r="D255" s="189" t="s">
        <v>369</v>
      </c>
      <c r="E255" s="190" t="s">
        <v>571</v>
      </c>
      <c r="F255" s="190">
        <v>707.5</v>
      </c>
      <c r="G255" s="190"/>
      <c r="H255" s="190">
        <v>872</v>
      </c>
      <c r="I255" s="192">
        <v>872</v>
      </c>
      <c r="J255" s="193" t="s">
        <v>629</v>
      </c>
      <c r="K255" s="163">
        <f t="shared" si="113"/>
        <v>164.5</v>
      </c>
      <c r="L255" s="194">
        <f t="shared" si="114"/>
        <v>0.23250883392226149</v>
      </c>
      <c r="M255" s="190" t="s">
        <v>541</v>
      </c>
      <c r="N255" s="195">
        <v>43482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121</v>
      </c>
      <c r="B256" s="188">
        <v>43398</v>
      </c>
      <c r="C256" s="188"/>
      <c r="D256" s="189" t="s">
        <v>725</v>
      </c>
      <c r="E256" s="190" t="s">
        <v>571</v>
      </c>
      <c r="F256" s="190">
        <v>162</v>
      </c>
      <c r="G256" s="190"/>
      <c r="H256" s="190">
        <v>204</v>
      </c>
      <c r="I256" s="192">
        <v>209</v>
      </c>
      <c r="J256" s="193" t="s">
        <v>726</v>
      </c>
      <c r="K256" s="163">
        <f t="shared" si="113"/>
        <v>42</v>
      </c>
      <c r="L256" s="194">
        <f t="shared" si="114"/>
        <v>0.25925925925925924</v>
      </c>
      <c r="M256" s="190" t="s">
        <v>541</v>
      </c>
      <c r="N256" s="195">
        <v>43539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7">
        <v>122</v>
      </c>
      <c r="B257" s="188">
        <v>43399</v>
      </c>
      <c r="C257" s="188"/>
      <c r="D257" s="189" t="s">
        <v>450</v>
      </c>
      <c r="E257" s="190" t="s">
        <v>571</v>
      </c>
      <c r="F257" s="190">
        <v>240</v>
      </c>
      <c r="G257" s="190"/>
      <c r="H257" s="190">
        <v>297</v>
      </c>
      <c r="I257" s="192">
        <v>297</v>
      </c>
      <c r="J257" s="193" t="s">
        <v>629</v>
      </c>
      <c r="K257" s="199">
        <f t="shared" si="113"/>
        <v>57</v>
      </c>
      <c r="L257" s="194">
        <f t="shared" si="114"/>
        <v>0.23749999999999999</v>
      </c>
      <c r="M257" s="190" t="s">
        <v>541</v>
      </c>
      <c r="N257" s="195">
        <v>43417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56">
        <v>123</v>
      </c>
      <c r="B258" s="157">
        <v>43439</v>
      </c>
      <c r="C258" s="157"/>
      <c r="D258" s="158" t="s">
        <v>727</v>
      </c>
      <c r="E258" s="159" t="s">
        <v>571</v>
      </c>
      <c r="F258" s="159">
        <v>202.5</v>
      </c>
      <c r="G258" s="159"/>
      <c r="H258" s="159">
        <v>255</v>
      </c>
      <c r="I258" s="161">
        <v>252</v>
      </c>
      <c r="J258" s="162" t="s">
        <v>629</v>
      </c>
      <c r="K258" s="163">
        <f t="shared" si="113"/>
        <v>52.5</v>
      </c>
      <c r="L258" s="164">
        <f t="shared" si="114"/>
        <v>0.25925925925925924</v>
      </c>
      <c r="M258" s="159" t="s">
        <v>541</v>
      </c>
      <c r="N258" s="165">
        <v>43542</v>
      </c>
      <c r="O258" s="1"/>
      <c r="P258" s="1"/>
      <c r="Q258" s="1"/>
      <c r="R258" s="6" t="s">
        <v>728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124</v>
      </c>
      <c r="B259" s="188">
        <v>43465</v>
      </c>
      <c r="C259" s="157"/>
      <c r="D259" s="189" t="s">
        <v>397</v>
      </c>
      <c r="E259" s="190" t="s">
        <v>571</v>
      </c>
      <c r="F259" s="190">
        <v>710</v>
      </c>
      <c r="G259" s="190"/>
      <c r="H259" s="190">
        <v>866</v>
      </c>
      <c r="I259" s="192">
        <v>866</v>
      </c>
      <c r="J259" s="193" t="s">
        <v>629</v>
      </c>
      <c r="K259" s="163">
        <f t="shared" si="113"/>
        <v>156</v>
      </c>
      <c r="L259" s="164">
        <f t="shared" si="114"/>
        <v>0.21971830985915494</v>
      </c>
      <c r="M259" s="159" t="s">
        <v>541</v>
      </c>
      <c r="N259" s="165">
        <v>43553</v>
      </c>
      <c r="O259" s="1"/>
      <c r="P259" s="1"/>
      <c r="Q259" s="1"/>
      <c r="R259" s="6" t="s">
        <v>728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7">
        <v>125</v>
      </c>
      <c r="B260" s="188">
        <v>43522</v>
      </c>
      <c r="C260" s="188"/>
      <c r="D260" s="189" t="s">
        <v>152</v>
      </c>
      <c r="E260" s="190" t="s">
        <v>571</v>
      </c>
      <c r="F260" s="190">
        <v>337.25</v>
      </c>
      <c r="G260" s="190"/>
      <c r="H260" s="190">
        <v>398.5</v>
      </c>
      <c r="I260" s="192">
        <v>411</v>
      </c>
      <c r="J260" s="162" t="s">
        <v>729</v>
      </c>
      <c r="K260" s="163">
        <f t="shared" si="113"/>
        <v>61.25</v>
      </c>
      <c r="L260" s="164">
        <f t="shared" si="114"/>
        <v>0.1816160118606375</v>
      </c>
      <c r="M260" s="159" t="s">
        <v>541</v>
      </c>
      <c r="N260" s="165">
        <v>43760</v>
      </c>
      <c r="O260" s="1"/>
      <c r="P260" s="1"/>
      <c r="Q260" s="1"/>
      <c r="R260" s="6" t="s">
        <v>728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0">
        <v>126</v>
      </c>
      <c r="B261" s="201">
        <v>43559</v>
      </c>
      <c r="C261" s="201"/>
      <c r="D261" s="202" t="s">
        <v>730</v>
      </c>
      <c r="E261" s="203" t="s">
        <v>571</v>
      </c>
      <c r="F261" s="203">
        <v>130</v>
      </c>
      <c r="G261" s="203"/>
      <c r="H261" s="203">
        <v>65</v>
      </c>
      <c r="I261" s="204">
        <v>158</v>
      </c>
      <c r="J261" s="172" t="s">
        <v>731</v>
      </c>
      <c r="K261" s="173">
        <f t="shared" si="113"/>
        <v>-65</v>
      </c>
      <c r="L261" s="174">
        <f t="shared" si="114"/>
        <v>-0.5</v>
      </c>
      <c r="M261" s="170" t="s">
        <v>553</v>
      </c>
      <c r="N261" s="167">
        <v>43726</v>
      </c>
      <c r="O261" s="1"/>
      <c r="P261" s="1"/>
      <c r="Q261" s="1"/>
      <c r="R261" s="6" t="s">
        <v>732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127</v>
      </c>
      <c r="B262" s="188">
        <v>43017</v>
      </c>
      <c r="C262" s="188"/>
      <c r="D262" s="189" t="s">
        <v>184</v>
      </c>
      <c r="E262" s="190" t="s">
        <v>571</v>
      </c>
      <c r="F262" s="190">
        <v>141.5</v>
      </c>
      <c r="G262" s="190"/>
      <c r="H262" s="190">
        <v>183.5</v>
      </c>
      <c r="I262" s="192">
        <v>210</v>
      </c>
      <c r="J262" s="162" t="s">
        <v>726</v>
      </c>
      <c r="K262" s="163">
        <f t="shared" si="113"/>
        <v>42</v>
      </c>
      <c r="L262" s="164">
        <f t="shared" si="114"/>
        <v>0.29681978798586572</v>
      </c>
      <c r="M262" s="159" t="s">
        <v>541</v>
      </c>
      <c r="N262" s="165">
        <v>43042</v>
      </c>
      <c r="O262" s="1"/>
      <c r="P262" s="1"/>
      <c r="Q262" s="1"/>
      <c r="R262" s="6" t="s">
        <v>732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0">
        <v>128</v>
      </c>
      <c r="B263" s="201">
        <v>43074</v>
      </c>
      <c r="C263" s="201"/>
      <c r="D263" s="202" t="s">
        <v>733</v>
      </c>
      <c r="E263" s="203" t="s">
        <v>571</v>
      </c>
      <c r="F263" s="198">
        <v>172</v>
      </c>
      <c r="G263" s="203"/>
      <c r="H263" s="203">
        <v>155.25</v>
      </c>
      <c r="I263" s="204">
        <v>230</v>
      </c>
      <c r="J263" s="172" t="s">
        <v>734</v>
      </c>
      <c r="K263" s="173">
        <f t="shared" si="113"/>
        <v>-16.75</v>
      </c>
      <c r="L263" s="174">
        <f t="shared" si="114"/>
        <v>-9.7383720930232565E-2</v>
      </c>
      <c r="M263" s="170" t="s">
        <v>553</v>
      </c>
      <c r="N263" s="167">
        <v>43787</v>
      </c>
      <c r="O263" s="1"/>
      <c r="P263" s="1"/>
      <c r="Q263" s="1"/>
      <c r="R263" s="6" t="s">
        <v>732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7">
        <v>129</v>
      </c>
      <c r="B264" s="188">
        <v>43398</v>
      </c>
      <c r="C264" s="188"/>
      <c r="D264" s="189" t="s">
        <v>107</v>
      </c>
      <c r="E264" s="190" t="s">
        <v>571</v>
      </c>
      <c r="F264" s="190">
        <v>698.5</v>
      </c>
      <c r="G264" s="190"/>
      <c r="H264" s="190">
        <v>890</v>
      </c>
      <c r="I264" s="192">
        <v>890</v>
      </c>
      <c r="J264" s="162" t="s">
        <v>795</v>
      </c>
      <c r="K264" s="163">
        <f t="shared" si="113"/>
        <v>191.5</v>
      </c>
      <c r="L264" s="164">
        <f t="shared" si="114"/>
        <v>0.27415891195418757</v>
      </c>
      <c r="M264" s="159" t="s">
        <v>541</v>
      </c>
      <c r="N264" s="165">
        <v>44328</v>
      </c>
      <c r="O264" s="1"/>
      <c r="P264" s="1"/>
      <c r="Q264" s="1"/>
      <c r="R264" s="6" t="s">
        <v>728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130</v>
      </c>
      <c r="B265" s="188">
        <v>42877</v>
      </c>
      <c r="C265" s="188"/>
      <c r="D265" s="189" t="s">
        <v>361</v>
      </c>
      <c r="E265" s="190" t="s">
        <v>571</v>
      </c>
      <c r="F265" s="190">
        <v>127.6</v>
      </c>
      <c r="G265" s="190"/>
      <c r="H265" s="190">
        <v>138</v>
      </c>
      <c r="I265" s="192">
        <v>190</v>
      </c>
      <c r="J265" s="162" t="s">
        <v>735</v>
      </c>
      <c r="K265" s="163">
        <f t="shared" si="113"/>
        <v>10.400000000000006</v>
      </c>
      <c r="L265" s="164">
        <f t="shared" si="114"/>
        <v>8.1504702194357417E-2</v>
      </c>
      <c r="M265" s="159" t="s">
        <v>541</v>
      </c>
      <c r="N265" s="165">
        <v>43774</v>
      </c>
      <c r="O265" s="1"/>
      <c r="P265" s="1"/>
      <c r="Q265" s="1"/>
      <c r="R265" s="6" t="s">
        <v>732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7">
        <v>131</v>
      </c>
      <c r="B266" s="188">
        <v>43158</v>
      </c>
      <c r="C266" s="188"/>
      <c r="D266" s="189" t="s">
        <v>736</v>
      </c>
      <c r="E266" s="190" t="s">
        <v>571</v>
      </c>
      <c r="F266" s="190">
        <v>317</v>
      </c>
      <c r="G266" s="190"/>
      <c r="H266" s="190">
        <v>382.5</v>
      </c>
      <c r="I266" s="192">
        <v>398</v>
      </c>
      <c r="J266" s="162" t="s">
        <v>737</v>
      </c>
      <c r="K266" s="163">
        <f t="shared" si="113"/>
        <v>65.5</v>
      </c>
      <c r="L266" s="164">
        <f t="shared" si="114"/>
        <v>0.20662460567823343</v>
      </c>
      <c r="M266" s="159" t="s">
        <v>541</v>
      </c>
      <c r="N266" s="165">
        <v>44238</v>
      </c>
      <c r="O266" s="1"/>
      <c r="P266" s="1"/>
      <c r="Q266" s="1"/>
      <c r="R266" s="6" t="s">
        <v>732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0">
        <v>132</v>
      </c>
      <c r="B267" s="201">
        <v>43164</v>
      </c>
      <c r="C267" s="201"/>
      <c r="D267" s="202" t="s">
        <v>144</v>
      </c>
      <c r="E267" s="203" t="s">
        <v>571</v>
      </c>
      <c r="F267" s="198">
        <f>510-14.4</f>
        <v>495.6</v>
      </c>
      <c r="G267" s="203"/>
      <c r="H267" s="203">
        <v>350</v>
      </c>
      <c r="I267" s="204">
        <v>672</v>
      </c>
      <c r="J267" s="172" t="s">
        <v>738</v>
      </c>
      <c r="K267" s="173">
        <f t="shared" si="113"/>
        <v>-145.60000000000002</v>
      </c>
      <c r="L267" s="174">
        <f t="shared" si="114"/>
        <v>-0.29378531073446329</v>
      </c>
      <c r="M267" s="170" t="s">
        <v>553</v>
      </c>
      <c r="N267" s="167">
        <v>43887</v>
      </c>
      <c r="O267" s="1"/>
      <c r="P267" s="1"/>
      <c r="Q267" s="1"/>
      <c r="R267" s="6" t="s">
        <v>728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00">
        <v>133</v>
      </c>
      <c r="B268" s="201">
        <v>43237</v>
      </c>
      <c r="C268" s="201"/>
      <c r="D268" s="202" t="s">
        <v>442</v>
      </c>
      <c r="E268" s="203" t="s">
        <v>571</v>
      </c>
      <c r="F268" s="198">
        <v>230.3</v>
      </c>
      <c r="G268" s="203"/>
      <c r="H268" s="203">
        <v>102.5</v>
      </c>
      <c r="I268" s="204">
        <v>348</v>
      </c>
      <c r="J268" s="172" t="s">
        <v>739</v>
      </c>
      <c r="K268" s="173">
        <f t="shared" si="113"/>
        <v>-127.80000000000001</v>
      </c>
      <c r="L268" s="174">
        <f t="shared" si="114"/>
        <v>-0.55492835432045162</v>
      </c>
      <c r="M268" s="170" t="s">
        <v>553</v>
      </c>
      <c r="N268" s="167">
        <v>43896</v>
      </c>
      <c r="O268" s="1"/>
      <c r="P268" s="1"/>
      <c r="Q268" s="1"/>
      <c r="R268" s="6" t="s">
        <v>728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7">
        <v>134</v>
      </c>
      <c r="B269" s="188">
        <v>43258</v>
      </c>
      <c r="C269" s="188"/>
      <c r="D269" s="189" t="s">
        <v>414</v>
      </c>
      <c r="E269" s="190" t="s">
        <v>571</v>
      </c>
      <c r="F269" s="190">
        <f>342.5-5.1</f>
        <v>337.4</v>
      </c>
      <c r="G269" s="190"/>
      <c r="H269" s="190">
        <v>412.5</v>
      </c>
      <c r="I269" s="192">
        <v>439</v>
      </c>
      <c r="J269" s="162" t="s">
        <v>740</v>
      </c>
      <c r="K269" s="163">
        <f t="shared" si="113"/>
        <v>75.100000000000023</v>
      </c>
      <c r="L269" s="164">
        <f t="shared" si="114"/>
        <v>0.22258446947243635</v>
      </c>
      <c r="M269" s="159" t="s">
        <v>541</v>
      </c>
      <c r="N269" s="165">
        <v>44230</v>
      </c>
      <c r="O269" s="1"/>
      <c r="P269" s="1"/>
      <c r="Q269" s="1"/>
      <c r="R269" s="6" t="s">
        <v>732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1">
        <v>135</v>
      </c>
      <c r="B270" s="180">
        <v>43285</v>
      </c>
      <c r="C270" s="180"/>
      <c r="D270" s="181" t="s">
        <v>55</v>
      </c>
      <c r="E270" s="182" t="s">
        <v>571</v>
      </c>
      <c r="F270" s="182">
        <f>127.5-5.53</f>
        <v>121.97</v>
      </c>
      <c r="G270" s="183"/>
      <c r="H270" s="183">
        <v>122.5</v>
      </c>
      <c r="I270" s="183">
        <v>170</v>
      </c>
      <c r="J270" s="184" t="s">
        <v>767</v>
      </c>
      <c r="K270" s="185">
        <f t="shared" si="113"/>
        <v>0.53000000000000114</v>
      </c>
      <c r="L270" s="186">
        <f t="shared" si="114"/>
        <v>4.3453308190538747E-3</v>
      </c>
      <c r="M270" s="182" t="s">
        <v>662</v>
      </c>
      <c r="N270" s="180">
        <v>44431</v>
      </c>
      <c r="O270" s="1"/>
      <c r="P270" s="1"/>
      <c r="Q270" s="1"/>
      <c r="R270" s="6" t="s">
        <v>728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0">
        <v>136</v>
      </c>
      <c r="B271" s="201">
        <v>43294</v>
      </c>
      <c r="C271" s="201"/>
      <c r="D271" s="202" t="s">
        <v>352</v>
      </c>
      <c r="E271" s="203" t="s">
        <v>571</v>
      </c>
      <c r="F271" s="198">
        <v>46.5</v>
      </c>
      <c r="G271" s="203"/>
      <c r="H271" s="203">
        <v>17</v>
      </c>
      <c r="I271" s="204">
        <v>59</v>
      </c>
      <c r="J271" s="172" t="s">
        <v>741</v>
      </c>
      <c r="K271" s="173">
        <f t="shared" ref="K271:K279" si="115">H271-F271</f>
        <v>-29.5</v>
      </c>
      <c r="L271" s="174">
        <f t="shared" ref="L271:L279" si="116">K271/F271</f>
        <v>-0.63440860215053763</v>
      </c>
      <c r="M271" s="170" t="s">
        <v>553</v>
      </c>
      <c r="N271" s="167">
        <v>43887</v>
      </c>
      <c r="O271" s="1"/>
      <c r="P271" s="1"/>
      <c r="Q271" s="1"/>
      <c r="R271" s="6" t="s">
        <v>728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7">
        <v>137</v>
      </c>
      <c r="B272" s="188">
        <v>43396</v>
      </c>
      <c r="C272" s="188"/>
      <c r="D272" s="189" t="s">
        <v>399</v>
      </c>
      <c r="E272" s="190" t="s">
        <v>571</v>
      </c>
      <c r="F272" s="190">
        <v>156.5</v>
      </c>
      <c r="G272" s="190"/>
      <c r="H272" s="190">
        <v>207.5</v>
      </c>
      <c r="I272" s="192">
        <v>191</v>
      </c>
      <c r="J272" s="162" t="s">
        <v>629</v>
      </c>
      <c r="K272" s="163">
        <f t="shared" si="115"/>
        <v>51</v>
      </c>
      <c r="L272" s="164">
        <f t="shared" si="116"/>
        <v>0.32587859424920129</v>
      </c>
      <c r="M272" s="159" t="s">
        <v>541</v>
      </c>
      <c r="N272" s="165">
        <v>44369</v>
      </c>
      <c r="O272" s="1"/>
      <c r="P272" s="1"/>
      <c r="Q272" s="1"/>
      <c r="R272" s="6" t="s">
        <v>728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7">
        <v>138</v>
      </c>
      <c r="B273" s="188">
        <v>43439</v>
      </c>
      <c r="C273" s="188"/>
      <c r="D273" s="189" t="s">
        <v>317</v>
      </c>
      <c r="E273" s="190" t="s">
        <v>571</v>
      </c>
      <c r="F273" s="190">
        <v>259.5</v>
      </c>
      <c r="G273" s="190"/>
      <c r="H273" s="190">
        <v>320</v>
      </c>
      <c r="I273" s="192">
        <v>320</v>
      </c>
      <c r="J273" s="162" t="s">
        <v>629</v>
      </c>
      <c r="K273" s="163">
        <f t="shared" si="115"/>
        <v>60.5</v>
      </c>
      <c r="L273" s="164">
        <f t="shared" si="116"/>
        <v>0.23314065510597304</v>
      </c>
      <c r="M273" s="159" t="s">
        <v>541</v>
      </c>
      <c r="N273" s="165">
        <v>44323</v>
      </c>
      <c r="O273" s="1"/>
      <c r="P273" s="1"/>
      <c r="Q273" s="1"/>
      <c r="R273" s="6" t="s">
        <v>728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00">
        <v>139</v>
      </c>
      <c r="B274" s="201">
        <v>43439</v>
      </c>
      <c r="C274" s="201"/>
      <c r="D274" s="202" t="s">
        <v>742</v>
      </c>
      <c r="E274" s="203" t="s">
        <v>571</v>
      </c>
      <c r="F274" s="203">
        <v>715</v>
      </c>
      <c r="G274" s="203"/>
      <c r="H274" s="203">
        <v>445</v>
      </c>
      <c r="I274" s="204">
        <v>840</v>
      </c>
      <c r="J274" s="172" t="s">
        <v>743</v>
      </c>
      <c r="K274" s="173">
        <f t="shared" si="115"/>
        <v>-270</v>
      </c>
      <c r="L274" s="174">
        <f t="shared" si="116"/>
        <v>-0.3776223776223776</v>
      </c>
      <c r="M274" s="170" t="s">
        <v>553</v>
      </c>
      <c r="N274" s="167">
        <v>43800</v>
      </c>
      <c r="O274" s="1"/>
      <c r="P274" s="1"/>
      <c r="Q274" s="1"/>
      <c r="R274" s="6" t="s">
        <v>728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7">
        <v>140</v>
      </c>
      <c r="B275" s="188">
        <v>43469</v>
      </c>
      <c r="C275" s="188"/>
      <c r="D275" s="189" t="s">
        <v>157</v>
      </c>
      <c r="E275" s="190" t="s">
        <v>571</v>
      </c>
      <c r="F275" s="190">
        <v>875</v>
      </c>
      <c r="G275" s="190"/>
      <c r="H275" s="190">
        <v>1165</v>
      </c>
      <c r="I275" s="192">
        <v>1185</v>
      </c>
      <c r="J275" s="162" t="s">
        <v>744</v>
      </c>
      <c r="K275" s="163">
        <f t="shared" si="115"/>
        <v>290</v>
      </c>
      <c r="L275" s="164">
        <f t="shared" si="116"/>
        <v>0.33142857142857141</v>
      </c>
      <c r="M275" s="159" t="s">
        <v>541</v>
      </c>
      <c r="N275" s="165">
        <v>43847</v>
      </c>
      <c r="O275" s="1"/>
      <c r="P275" s="1"/>
      <c r="Q275" s="1"/>
      <c r="R275" s="6" t="s">
        <v>728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7">
        <v>141</v>
      </c>
      <c r="B276" s="188">
        <v>43559</v>
      </c>
      <c r="C276" s="188"/>
      <c r="D276" s="189" t="s">
        <v>333</v>
      </c>
      <c r="E276" s="190" t="s">
        <v>571</v>
      </c>
      <c r="F276" s="190">
        <f>387-14.63</f>
        <v>372.37</v>
      </c>
      <c r="G276" s="190"/>
      <c r="H276" s="190">
        <v>490</v>
      </c>
      <c r="I276" s="192">
        <v>490</v>
      </c>
      <c r="J276" s="162" t="s">
        <v>629</v>
      </c>
      <c r="K276" s="163">
        <f t="shared" si="115"/>
        <v>117.63</v>
      </c>
      <c r="L276" s="164">
        <f t="shared" si="116"/>
        <v>0.31589548030185027</v>
      </c>
      <c r="M276" s="159" t="s">
        <v>541</v>
      </c>
      <c r="N276" s="165">
        <v>43850</v>
      </c>
      <c r="O276" s="1"/>
      <c r="P276" s="1"/>
      <c r="Q276" s="1"/>
      <c r="R276" s="6" t="s">
        <v>728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00">
        <v>142</v>
      </c>
      <c r="B277" s="201">
        <v>43578</v>
      </c>
      <c r="C277" s="201"/>
      <c r="D277" s="202" t="s">
        <v>745</v>
      </c>
      <c r="E277" s="203" t="s">
        <v>543</v>
      </c>
      <c r="F277" s="203">
        <v>220</v>
      </c>
      <c r="G277" s="203"/>
      <c r="H277" s="203">
        <v>127.5</v>
      </c>
      <c r="I277" s="204">
        <v>284</v>
      </c>
      <c r="J277" s="172" t="s">
        <v>746</v>
      </c>
      <c r="K277" s="173">
        <f t="shared" si="115"/>
        <v>-92.5</v>
      </c>
      <c r="L277" s="174">
        <f t="shared" si="116"/>
        <v>-0.42045454545454547</v>
      </c>
      <c r="M277" s="170" t="s">
        <v>553</v>
      </c>
      <c r="N277" s="167">
        <v>43896</v>
      </c>
      <c r="O277" s="1"/>
      <c r="P277" s="1"/>
      <c r="Q277" s="1"/>
      <c r="R277" s="6" t="s">
        <v>728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7">
        <v>143</v>
      </c>
      <c r="B278" s="188">
        <v>43622</v>
      </c>
      <c r="C278" s="188"/>
      <c r="D278" s="189" t="s">
        <v>451</v>
      </c>
      <c r="E278" s="190" t="s">
        <v>543</v>
      </c>
      <c r="F278" s="190">
        <v>332.8</v>
      </c>
      <c r="G278" s="190"/>
      <c r="H278" s="190">
        <v>405</v>
      </c>
      <c r="I278" s="192">
        <v>419</v>
      </c>
      <c r="J278" s="162" t="s">
        <v>747</v>
      </c>
      <c r="K278" s="163">
        <f t="shared" si="115"/>
        <v>72.199999999999989</v>
      </c>
      <c r="L278" s="164">
        <f t="shared" si="116"/>
        <v>0.21694711538461534</v>
      </c>
      <c r="M278" s="159" t="s">
        <v>541</v>
      </c>
      <c r="N278" s="165">
        <v>43860</v>
      </c>
      <c r="O278" s="1"/>
      <c r="P278" s="1"/>
      <c r="Q278" s="1"/>
      <c r="R278" s="6" t="s">
        <v>732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1">
        <v>144</v>
      </c>
      <c r="B279" s="180">
        <v>43641</v>
      </c>
      <c r="C279" s="180"/>
      <c r="D279" s="181" t="s">
        <v>150</v>
      </c>
      <c r="E279" s="182" t="s">
        <v>571</v>
      </c>
      <c r="F279" s="182">
        <v>386</v>
      </c>
      <c r="G279" s="183"/>
      <c r="H279" s="183">
        <v>395</v>
      </c>
      <c r="I279" s="183">
        <v>452</v>
      </c>
      <c r="J279" s="184" t="s">
        <v>748</v>
      </c>
      <c r="K279" s="185">
        <f t="shared" si="115"/>
        <v>9</v>
      </c>
      <c r="L279" s="186">
        <f t="shared" si="116"/>
        <v>2.3316062176165803E-2</v>
      </c>
      <c r="M279" s="182" t="s">
        <v>662</v>
      </c>
      <c r="N279" s="180">
        <v>43868</v>
      </c>
      <c r="O279" s="1"/>
      <c r="P279" s="1"/>
      <c r="Q279" s="1"/>
      <c r="R279" s="6" t="s">
        <v>732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1">
        <v>145</v>
      </c>
      <c r="B280" s="180">
        <v>43707</v>
      </c>
      <c r="C280" s="180"/>
      <c r="D280" s="181" t="s">
        <v>130</v>
      </c>
      <c r="E280" s="182" t="s">
        <v>571</v>
      </c>
      <c r="F280" s="182">
        <v>137.5</v>
      </c>
      <c r="G280" s="183"/>
      <c r="H280" s="183">
        <v>138.5</v>
      </c>
      <c r="I280" s="183">
        <v>190</v>
      </c>
      <c r="J280" s="184" t="s">
        <v>766</v>
      </c>
      <c r="K280" s="185">
        <f>H280-F280</f>
        <v>1</v>
      </c>
      <c r="L280" s="186">
        <f>K280/F280</f>
        <v>7.2727272727272727E-3</v>
      </c>
      <c r="M280" s="182" t="s">
        <v>662</v>
      </c>
      <c r="N280" s="180">
        <v>44432</v>
      </c>
      <c r="O280" s="1"/>
      <c r="P280" s="1"/>
      <c r="Q280" s="1"/>
      <c r="R280" s="6" t="s">
        <v>728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7">
        <v>146</v>
      </c>
      <c r="B281" s="188">
        <v>43731</v>
      </c>
      <c r="C281" s="188"/>
      <c r="D281" s="189" t="s">
        <v>407</v>
      </c>
      <c r="E281" s="190" t="s">
        <v>571</v>
      </c>
      <c r="F281" s="190">
        <v>235</v>
      </c>
      <c r="G281" s="190"/>
      <c r="H281" s="190">
        <v>295</v>
      </c>
      <c r="I281" s="192">
        <v>296</v>
      </c>
      <c r="J281" s="162" t="s">
        <v>749</v>
      </c>
      <c r="K281" s="163">
        <f t="shared" ref="K281:K287" si="117">H281-F281</f>
        <v>60</v>
      </c>
      <c r="L281" s="164">
        <f t="shared" ref="L281:L287" si="118">K281/F281</f>
        <v>0.25531914893617019</v>
      </c>
      <c r="M281" s="159" t="s">
        <v>541</v>
      </c>
      <c r="N281" s="165">
        <v>43844</v>
      </c>
      <c r="O281" s="1"/>
      <c r="P281" s="1"/>
      <c r="Q281" s="1"/>
      <c r="R281" s="6" t="s">
        <v>732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7">
        <v>147</v>
      </c>
      <c r="B282" s="188">
        <v>43752</v>
      </c>
      <c r="C282" s="188"/>
      <c r="D282" s="189" t="s">
        <v>750</v>
      </c>
      <c r="E282" s="190" t="s">
        <v>571</v>
      </c>
      <c r="F282" s="190">
        <v>277.5</v>
      </c>
      <c r="G282" s="190"/>
      <c r="H282" s="190">
        <v>333</v>
      </c>
      <c r="I282" s="192">
        <v>333</v>
      </c>
      <c r="J282" s="162" t="s">
        <v>751</v>
      </c>
      <c r="K282" s="163">
        <f t="shared" si="117"/>
        <v>55.5</v>
      </c>
      <c r="L282" s="164">
        <f t="shared" si="118"/>
        <v>0.2</v>
      </c>
      <c r="M282" s="159" t="s">
        <v>541</v>
      </c>
      <c r="N282" s="165">
        <v>43846</v>
      </c>
      <c r="O282" s="1"/>
      <c r="P282" s="1"/>
      <c r="Q282" s="1"/>
      <c r="R282" s="6" t="s">
        <v>728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7">
        <v>148</v>
      </c>
      <c r="B283" s="188">
        <v>43752</v>
      </c>
      <c r="C283" s="188"/>
      <c r="D283" s="189" t="s">
        <v>752</v>
      </c>
      <c r="E283" s="190" t="s">
        <v>571</v>
      </c>
      <c r="F283" s="190">
        <v>930</v>
      </c>
      <c r="G283" s="190"/>
      <c r="H283" s="190">
        <v>1165</v>
      </c>
      <c r="I283" s="192">
        <v>1200</v>
      </c>
      <c r="J283" s="162" t="s">
        <v>753</v>
      </c>
      <c r="K283" s="163">
        <f t="shared" si="117"/>
        <v>235</v>
      </c>
      <c r="L283" s="164">
        <f t="shared" si="118"/>
        <v>0.25268817204301075</v>
      </c>
      <c r="M283" s="159" t="s">
        <v>541</v>
      </c>
      <c r="N283" s="165">
        <v>43847</v>
      </c>
      <c r="O283" s="1"/>
      <c r="P283" s="1"/>
      <c r="Q283" s="1"/>
      <c r="R283" s="6" t="s">
        <v>732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7">
        <v>149</v>
      </c>
      <c r="B284" s="188">
        <v>43753</v>
      </c>
      <c r="C284" s="188"/>
      <c r="D284" s="189" t="s">
        <v>754</v>
      </c>
      <c r="E284" s="190" t="s">
        <v>571</v>
      </c>
      <c r="F284" s="160">
        <v>111</v>
      </c>
      <c r="G284" s="190"/>
      <c r="H284" s="190">
        <v>141</v>
      </c>
      <c r="I284" s="192">
        <v>141</v>
      </c>
      <c r="J284" s="162" t="s">
        <v>556</v>
      </c>
      <c r="K284" s="163">
        <f t="shared" si="117"/>
        <v>30</v>
      </c>
      <c r="L284" s="164">
        <f t="shared" si="118"/>
        <v>0.27027027027027029</v>
      </c>
      <c r="M284" s="159" t="s">
        <v>541</v>
      </c>
      <c r="N284" s="165">
        <v>44328</v>
      </c>
      <c r="O284" s="1"/>
      <c r="P284" s="1"/>
      <c r="Q284" s="1"/>
      <c r="R284" s="6" t="s">
        <v>732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7">
        <v>150</v>
      </c>
      <c r="B285" s="188">
        <v>43753</v>
      </c>
      <c r="C285" s="188"/>
      <c r="D285" s="189" t="s">
        <v>755</v>
      </c>
      <c r="E285" s="190" t="s">
        <v>571</v>
      </c>
      <c r="F285" s="160">
        <v>296</v>
      </c>
      <c r="G285" s="190"/>
      <c r="H285" s="190">
        <v>370</v>
      </c>
      <c r="I285" s="192">
        <v>370</v>
      </c>
      <c r="J285" s="162" t="s">
        <v>629</v>
      </c>
      <c r="K285" s="163">
        <f t="shared" si="117"/>
        <v>74</v>
      </c>
      <c r="L285" s="164">
        <f t="shared" si="118"/>
        <v>0.25</v>
      </c>
      <c r="M285" s="159" t="s">
        <v>541</v>
      </c>
      <c r="N285" s="165">
        <v>43853</v>
      </c>
      <c r="O285" s="1"/>
      <c r="P285" s="1"/>
      <c r="Q285" s="1"/>
      <c r="R285" s="6" t="s">
        <v>732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7">
        <v>151</v>
      </c>
      <c r="B286" s="188">
        <v>43754</v>
      </c>
      <c r="C286" s="188"/>
      <c r="D286" s="189" t="s">
        <v>756</v>
      </c>
      <c r="E286" s="190" t="s">
        <v>571</v>
      </c>
      <c r="F286" s="160">
        <v>300</v>
      </c>
      <c r="G286" s="190"/>
      <c r="H286" s="190">
        <v>382.5</v>
      </c>
      <c r="I286" s="192">
        <v>344</v>
      </c>
      <c r="J286" s="162" t="s">
        <v>799</v>
      </c>
      <c r="K286" s="163">
        <f t="shared" si="117"/>
        <v>82.5</v>
      </c>
      <c r="L286" s="164">
        <f t="shared" si="118"/>
        <v>0.27500000000000002</v>
      </c>
      <c r="M286" s="159" t="s">
        <v>541</v>
      </c>
      <c r="N286" s="165">
        <v>44238</v>
      </c>
      <c r="O286" s="1"/>
      <c r="P286" s="1"/>
      <c r="Q286" s="1"/>
      <c r="R286" s="6" t="s">
        <v>732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7">
        <v>152</v>
      </c>
      <c r="B287" s="188">
        <v>43832</v>
      </c>
      <c r="C287" s="188"/>
      <c r="D287" s="189" t="s">
        <v>757</v>
      </c>
      <c r="E287" s="190" t="s">
        <v>571</v>
      </c>
      <c r="F287" s="160">
        <v>495</v>
      </c>
      <c r="G287" s="190"/>
      <c r="H287" s="190">
        <v>595</v>
      </c>
      <c r="I287" s="192">
        <v>590</v>
      </c>
      <c r="J287" s="162" t="s">
        <v>798</v>
      </c>
      <c r="K287" s="163">
        <f t="shared" si="117"/>
        <v>100</v>
      </c>
      <c r="L287" s="164">
        <f t="shared" si="118"/>
        <v>0.20202020202020202</v>
      </c>
      <c r="M287" s="159" t="s">
        <v>541</v>
      </c>
      <c r="N287" s="165">
        <v>44589</v>
      </c>
      <c r="O287" s="1"/>
      <c r="P287" s="1"/>
      <c r="Q287" s="1"/>
      <c r="R287" s="6" t="s">
        <v>732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7">
        <v>153</v>
      </c>
      <c r="B288" s="188">
        <v>43966</v>
      </c>
      <c r="C288" s="188"/>
      <c r="D288" s="189" t="s">
        <v>71</v>
      </c>
      <c r="E288" s="190" t="s">
        <v>571</v>
      </c>
      <c r="F288" s="160">
        <v>67.5</v>
      </c>
      <c r="G288" s="190"/>
      <c r="H288" s="190">
        <v>86</v>
      </c>
      <c r="I288" s="192">
        <v>86</v>
      </c>
      <c r="J288" s="162" t="s">
        <v>758</v>
      </c>
      <c r="K288" s="163">
        <f t="shared" ref="K288:K296" si="119">H288-F288</f>
        <v>18.5</v>
      </c>
      <c r="L288" s="164">
        <f t="shared" ref="L288:L296" si="120">K288/F288</f>
        <v>0.27407407407407408</v>
      </c>
      <c r="M288" s="159" t="s">
        <v>541</v>
      </c>
      <c r="N288" s="165">
        <v>44008</v>
      </c>
      <c r="O288" s="1"/>
      <c r="P288" s="1"/>
      <c r="Q288" s="1"/>
      <c r="R288" s="6" t="s">
        <v>732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7">
        <v>154</v>
      </c>
      <c r="B289" s="188">
        <v>44035</v>
      </c>
      <c r="C289" s="188"/>
      <c r="D289" s="189" t="s">
        <v>450</v>
      </c>
      <c r="E289" s="190" t="s">
        <v>571</v>
      </c>
      <c r="F289" s="160">
        <v>231</v>
      </c>
      <c r="G289" s="190"/>
      <c r="H289" s="190">
        <v>281</v>
      </c>
      <c r="I289" s="192">
        <v>281</v>
      </c>
      <c r="J289" s="162" t="s">
        <v>629</v>
      </c>
      <c r="K289" s="163">
        <f t="shared" si="119"/>
        <v>50</v>
      </c>
      <c r="L289" s="164">
        <f t="shared" si="120"/>
        <v>0.21645021645021645</v>
      </c>
      <c r="M289" s="159" t="s">
        <v>541</v>
      </c>
      <c r="N289" s="165">
        <v>44358</v>
      </c>
      <c r="O289" s="1"/>
      <c r="P289" s="1"/>
      <c r="Q289" s="1"/>
      <c r="R289" s="6" t="s">
        <v>732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7">
        <v>155</v>
      </c>
      <c r="B290" s="188">
        <v>44092</v>
      </c>
      <c r="C290" s="188"/>
      <c r="D290" s="189" t="s">
        <v>390</v>
      </c>
      <c r="E290" s="190" t="s">
        <v>571</v>
      </c>
      <c r="F290" s="190">
        <v>206</v>
      </c>
      <c r="G290" s="190"/>
      <c r="H290" s="190">
        <v>248</v>
      </c>
      <c r="I290" s="192">
        <v>248</v>
      </c>
      <c r="J290" s="162" t="s">
        <v>629</v>
      </c>
      <c r="K290" s="163">
        <f t="shared" si="119"/>
        <v>42</v>
      </c>
      <c r="L290" s="164">
        <f t="shared" si="120"/>
        <v>0.20388349514563106</v>
      </c>
      <c r="M290" s="159" t="s">
        <v>541</v>
      </c>
      <c r="N290" s="165">
        <v>44214</v>
      </c>
      <c r="O290" s="1"/>
      <c r="P290" s="1"/>
      <c r="Q290" s="1"/>
      <c r="R290" s="6" t="s">
        <v>732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7">
        <v>156</v>
      </c>
      <c r="B291" s="188">
        <v>44140</v>
      </c>
      <c r="C291" s="188"/>
      <c r="D291" s="189" t="s">
        <v>390</v>
      </c>
      <c r="E291" s="190" t="s">
        <v>571</v>
      </c>
      <c r="F291" s="190">
        <v>182.5</v>
      </c>
      <c r="G291" s="190"/>
      <c r="H291" s="190">
        <v>248</v>
      </c>
      <c r="I291" s="192">
        <v>248</v>
      </c>
      <c r="J291" s="162" t="s">
        <v>629</v>
      </c>
      <c r="K291" s="163">
        <f t="shared" si="119"/>
        <v>65.5</v>
      </c>
      <c r="L291" s="164">
        <f t="shared" si="120"/>
        <v>0.35890410958904112</v>
      </c>
      <c r="M291" s="159" t="s">
        <v>541</v>
      </c>
      <c r="N291" s="165">
        <v>44214</v>
      </c>
      <c r="O291" s="1"/>
      <c r="P291" s="1"/>
      <c r="Q291" s="1"/>
      <c r="R291" s="6" t="s">
        <v>732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7">
        <v>157</v>
      </c>
      <c r="B292" s="188">
        <v>44140</v>
      </c>
      <c r="C292" s="188"/>
      <c r="D292" s="189" t="s">
        <v>317</v>
      </c>
      <c r="E292" s="190" t="s">
        <v>571</v>
      </c>
      <c r="F292" s="190">
        <v>247.5</v>
      </c>
      <c r="G292" s="190"/>
      <c r="H292" s="190">
        <v>320</v>
      </c>
      <c r="I292" s="192">
        <v>320</v>
      </c>
      <c r="J292" s="162" t="s">
        <v>629</v>
      </c>
      <c r="K292" s="163">
        <f t="shared" si="119"/>
        <v>72.5</v>
      </c>
      <c r="L292" s="164">
        <f t="shared" si="120"/>
        <v>0.29292929292929293</v>
      </c>
      <c r="M292" s="159" t="s">
        <v>541</v>
      </c>
      <c r="N292" s="165">
        <v>44323</v>
      </c>
      <c r="O292" s="1"/>
      <c r="P292" s="1"/>
      <c r="Q292" s="1"/>
      <c r="R292" s="6" t="s">
        <v>732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7">
        <v>158</v>
      </c>
      <c r="B293" s="188">
        <v>44140</v>
      </c>
      <c r="C293" s="188"/>
      <c r="D293" s="189" t="s">
        <v>270</v>
      </c>
      <c r="E293" s="190" t="s">
        <v>571</v>
      </c>
      <c r="F293" s="160">
        <v>925</v>
      </c>
      <c r="G293" s="190"/>
      <c r="H293" s="190">
        <v>1095</v>
      </c>
      <c r="I293" s="192">
        <v>1093</v>
      </c>
      <c r="J293" s="162" t="s">
        <v>759</v>
      </c>
      <c r="K293" s="163">
        <f t="shared" si="119"/>
        <v>170</v>
      </c>
      <c r="L293" s="164">
        <f t="shared" si="120"/>
        <v>0.18378378378378379</v>
      </c>
      <c r="M293" s="159" t="s">
        <v>541</v>
      </c>
      <c r="N293" s="165">
        <v>44201</v>
      </c>
      <c r="O293" s="1"/>
      <c r="P293" s="1"/>
      <c r="Q293" s="1"/>
      <c r="R293" s="6" t="s">
        <v>732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7">
        <v>159</v>
      </c>
      <c r="B294" s="188">
        <v>44140</v>
      </c>
      <c r="C294" s="188"/>
      <c r="D294" s="189" t="s">
        <v>333</v>
      </c>
      <c r="E294" s="190" t="s">
        <v>571</v>
      </c>
      <c r="F294" s="160">
        <v>332.5</v>
      </c>
      <c r="G294" s="190"/>
      <c r="H294" s="190">
        <v>393</v>
      </c>
      <c r="I294" s="192">
        <v>406</v>
      </c>
      <c r="J294" s="162" t="s">
        <v>760</v>
      </c>
      <c r="K294" s="163">
        <f t="shared" si="119"/>
        <v>60.5</v>
      </c>
      <c r="L294" s="164">
        <f t="shared" si="120"/>
        <v>0.18195488721804512</v>
      </c>
      <c r="M294" s="159" t="s">
        <v>541</v>
      </c>
      <c r="N294" s="165">
        <v>44256</v>
      </c>
      <c r="O294" s="1"/>
      <c r="P294" s="1"/>
      <c r="Q294" s="1"/>
      <c r="R294" s="6" t="s">
        <v>732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7">
        <v>160</v>
      </c>
      <c r="B295" s="188">
        <v>44141</v>
      </c>
      <c r="C295" s="188"/>
      <c r="D295" s="189" t="s">
        <v>450</v>
      </c>
      <c r="E295" s="190" t="s">
        <v>571</v>
      </c>
      <c r="F295" s="160">
        <v>231</v>
      </c>
      <c r="G295" s="190"/>
      <c r="H295" s="190">
        <v>281</v>
      </c>
      <c r="I295" s="192">
        <v>281</v>
      </c>
      <c r="J295" s="162" t="s">
        <v>629</v>
      </c>
      <c r="K295" s="163">
        <f t="shared" si="119"/>
        <v>50</v>
      </c>
      <c r="L295" s="164">
        <f t="shared" si="120"/>
        <v>0.21645021645021645</v>
      </c>
      <c r="M295" s="159" t="s">
        <v>541</v>
      </c>
      <c r="N295" s="165">
        <v>44358</v>
      </c>
      <c r="O295" s="1"/>
      <c r="P295" s="1"/>
      <c r="Q295" s="1"/>
      <c r="R295" s="6" t="s">
        <v>732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7">
        <v>161</v>
      </c>
      <c r="B296" s="188">
        <v>44187</v>
      </c>
      <c r="C296" s="188"/>
      <c r="D296" s="189" t="s">
        <v>426</v>
      </c>
      <c r="E296" s="190" t="s">
        <v>571</v>
      </c>
      <c r="F296" s="160">
        <v>190</v>
      </c>
      <c r="G296" s="190"/>
      <c r="H296" s="190">
        <v>239</v>
      </c>
      <c r="I296" s="192">
        <v>239</v>
      </c>
      <c r="J296" s="162" t="s">
        <v>859</v>
      </c>
      <c r="K296" s="163">
        <f t="shared" si="119"/>
        <v>49</v>
      </c>
      <c r="L296" s="164">
        <f t="shared" si="120"/>
        <v>0.25789473684210529</v>
      </c>
      <c r="M296" s="159" t="s">
        <v>541</v>
      </c>
      <c r="N296" s="165">
        <v>44844</v>
      </c>
      <c r="O296" s="1"/>
      <c r="P296" s="1"/>
      <c r="Q296" s="1"/>
      <c r="R296" s="6" t="s">
        <v>732</v>
      </c>
    </row>
    <row r="297" spans="1:26" ht="12.75" customHeight="1">
      <c r="A297" s="187">
        <v>162</v>
      </c>
      <c r="B297" s="188">
        <v>44258</v>
      </c>
      <c r="C297" s="188"/>
      <c r="D297" s="189" t="s">
        <v>757</v>
      </c>
      <c r="E297" s="190" t="s">
        <v>571</v>
      </c>
      <c r="F297" s="160">
        <v>495</v>
      </c>
      <c r="G297" s="190"/>
      <c r="H297" s="190">
        <v>595</v>
      </c>
      <c r="I297" s="192">
        <v>590</v>
      </c>
      <c r="J297" s="162" t="s">
        <v>798</v>
      </c>
      <c r="K297" s="163">
        <f t="shared" ref="K297:K304" si="121">H297-F297</f>
        <v>100</v>
      </c>
      <c r="L297" s="164">
        <f t="shared" ref="L297:L304" si="122">K297/F297</f>
        <v>0.20202020202020202</v>
      </c>
      <c r="M297" s="159" t="s">
        <v>541</v>
      </c>
      <c r="N297" s="165">
        <v>44589</v>
      </c>
      <c r="O297" s="1"/>
      <c r="P297" s="1"/>
      <c r="R297" s="6" t="s">
        <v>732</v>
      </c>
    </row>
    <row r="298" spans="1:26" ht="12.75" customHeight="1">
      <c r="A298" s="187">
        <v>163</v>
      </c>
      <c r="B298" s="188">
        <v>44274</v>
      </c>
      <c r="C298" s="188"/>
      <c r="D298" s="189" t="s">
        <v>333</v>
      </c>
      <c r="E298" s="190" t="s">
        <v>571</v>
      </c>
      <c r="F298" s="160">
        <v>355</v>
      </c>
      <c r="G298" s="190"/>
      <c r="H298" s="190">
        <v>422.5</v>
      </c>
      <c r="I298" s="192">
        <v>420</v>
      </c>
      <c r="J298" s="162" t="s">
        <v>761</v>
      </c>
      <c r="K298" s="163">
        <f t="shared" si="121"/>
        <v>67.5</v>
      </c>
      <c r="L298" s="164">
        <f t="shared" si="122"/>
        <v>0.19014084507042253</v>
      </c>
      <c r="M298" s="159" t="s">
        <v>541</v>
      </c>
      <c r="N298" s="165">
        <v>44361</v>
      </c>
      <c r="O298" s="1"/>
      <c r="R298" s="205" t="s">
        <v>732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7">
        <v>164</v>
      </c>
      <c r="B299" s="188">
        <v>44295</v>
      </c>
      <c r="C299" s="188"/>
      <c r="D299" s="189" t="s">
        <v>762</v>
      </c>
      <c r="E299" s="190" t="s">
        <v>571</v>
      </c>
      <c r="F299" s="160">
        <v>555</v>
      </c>
      <c r="G299" s="190"/>
      <c r="H299" s="190">
        <v>663</v>
      </c>
      <c r="I299" s="192">
        <v>663</v>
      </c>
      <c r="J299" s="162" t="s">
        <v>763</v>
      </c>
      <c r="K299" s="163">
        <f t="shared" si="121"/>
        <v>108</v>
      </c>
      <c r="L299" s="164">
        <f t="shared" si="122"/>
        <v>0.19459459459459461</v>
      </c>
      <c r="M299" s="159" t="s">
        <v>541</v>
      </c>
      <c r="N299" s="165">
        <v>44321</v>
      </c>
      <c r="O299" s="1"/>
      <c r="P299" s="1"/>
      <c r="Q299" s="1"/>
      <c r="R299" s="205" t="s">
        <v>732</v>
      </c>
    </row>
    <row r="300" spans="1:26" ht="12.75" customHeight="1">
      <c r="A300" s="187">
        <v>165</v>
      </c>
      <c r="B300" s="188">
        <v>44308</v>
      </c>
      <c r="C300" s="188"/>
      <c r="D300" s="189" t="s">
        <v>361</v>
      </c>
      <c r="E300" s="190" t="s">
        <v>571</v>
      </c>
      <c r="F300" s="160">
        <v>126.5</v>
      </c>
      <c r="G300" s="190"/>
      <c r="H300" s="190">
        <v>155</v>
      </c>
      <c r="I300" s="192">
        <v>155</v>
      </c>
      <c r="J300" s="162" t="s">
        <v>629</v>
      </c>
      <c r="K300" s="163">
        <f t="shared" si="121"/>
        <v>28.5</v>
      </c>
      <c r="L300" s="164">
        <f t="shared" si="122"/>
        <v>0.22529644268774704</v>
      </c>
      <c r="M300" s="159" t="s">
        <v>541</v>
      </c>
      <c r="N300" s="165">
        <v>44362</v>
      </c>
      <c r="O300" s="1"/>
      <c r="R300" s="205" t="s">
        <v>732</v>
      </c>
    </row>
    <row r="301" spans="1:26" ht="12.75" customHeight="1">
      <c r="A301" s="234">
        <v>166</v>
      </c>
      <c r="B301" s="235">
        <v>44368</v>
      </c>
      <c r="C301" s="235"/>
      <c r="D301" s="236" t="s">
        <v>378</v>
      </c>
      <c r="E301" s="237" t="s">
        <v>571</v>
      </c>
      <c r="F301" s="238">
        <v>287.5</v>
      </c>
      <c r="G301" s="237"/>
      <c r="H301" s="237">
        <v>245</v>
      </c>
      <c r="I301" s="239">
        <v>344</v>
      </c>
      <c r="J301" s="172" t="s">
        <v>793</v>
      </c>
      <c r="K301" s="173">
        <f t="shared" si="121"/>
        <v>-42.5</v>
      </c>
      <c r="L301" s="174">
        <f t="shared" si="122"/>
        <v>-0.14782608695652175</v>
      </c>
      <c r="M301" s="170" t="s">
        <v>553</v>
      </c>
      <c r="N301" s="167">
        <v>44508</v>
      </c>
      <c r="O301" s="1"/>
      <c r="R301" s="205" t="s">
        <v>732</v>
      </c>
    </row>
    <row r="302" spans="1:26" ht="12.75" customHeight="1">
      <c r="A302" s="187">
        <v>167</v>
      </c>
      <c r="B302" s="188">
        <v>44368</v>
      </c>
      <c r="C302" s="188"/>
      <c r="D302" s="189" t="s">
        <v>450</v>
      </c>
      <c r="E302" s="190" t="s">
        <v>571</v>
      </c>
      <c r="F302" s="160">
        <v>241</v>
      </c>
      <c r="G302" s="190"/>
      <c r="H302" s="190">
        <v>298</v>
      </c>
      <c r="I302" s="192">
        <v>320</v>
      </c>
      <c r="J302" s="162" t="s">
        <v>629</v>
      </c>
      <c r="K302" s="163">
        <f t="shared" si="121"/>
        <v>57</v>
      </c>
      <c r="L302" s="164">
        <f t="shared" si="122"/>
        <v>0.23651452282157676</v>
      </c>
      <c r="M302" s="159" t="s">
        <v>541</v>
      </c>
      <c r="N302" s="165">
        <v>44802</v>
      </c>
      <c r="O302" s="41"/>
      <c r="R302" s="205" t="s">
        <v>732</v>
      </c>
    </row>
    <row r="303" spans="1:26" ht="12.75" customHeight="1">
      <c r="A303" s="187">
        <v>168</v>
      </c>
      <c r="B303" s="188">
        <v>44406</v>
      </c>
      <c r="C303" s="188"/>
      <c r="D303" s="189" t="s">
        <v>361</v>
      </c>
      <c r="E303" s="190" t="s">
        <v>571</v>
      </c>
      <c r="F303" s="160">
        <v>162.5</v>
      </c>
      <c r="G303" s="190"/>
      <c r="H303" s="190">
        <v>200</v>
      </c>
      <c r="I303" s="192">
        <v>200</v>
      </c>
      <c r="J303" s="162" t="s">
        <v>629</v>
      </c>
      <c r="K303" s="163">
        <f t="shared" si="121"/>
        <v>37.5</v>
      </c>
      <c r="L303" s="164">
        <f t="shared" si="122"/>
        <v>0.23076923076923078</v>
      </c>
      <c r="M303" s="159" t="s">
        <v>541</v>
      </c>
      <c r="N303" s="165">
        <v>44802</v>
      </c>
      <c r="O303" s="1"/>
      <c r="R303" s="205" t="s">
        <v>732</v>
      </c>
    </row>
    <row r="304" spans="1:26" ht="12.75" customHeight="1">
      <c r="A304" s="187">
        <v>169</v>
      </c>
      <c r="B304" s="188">
        <v>44462</v>
      </c>
      <c r="C304" s="188"/>
      <c r="D304" s="189" t="s">
        <v>768</v>
      </c>
      <c r="E304" s="190" t="s">
        <v>571</v>
      </c>
      <c r="F304" s="160">
        <v>1235</v>
      </c>
      <c r="G304" s="190"/>
      <c r="H304" s="190">
        <v>1505</v>
      </c>
      <c r="I304" s="192">
        <v>1500</v>
      </c>
      <c r="J304" s="162" t="s">
        <v>629</v>
      </c>
      <c r="K304" s="163">
        <f t="shared" si="121"/>
        <v>270</v>
      </c>
      <c r="L304" s="164">
        <f t="shared" si="122"/>
        <v>0.21862348178137653</v>
      </c>
      <c r="M304" s="159" t="s">
        <v>541</v>
      </c>
      <c r="N304" s="165">
        <v>44564</v>
      </c>
      <c r="O304" s="1"/>
      <c r="R304" s="205" t="s">
        <v>732</v>
      </c>
    </row>
    <row r="305" spans="1:18" ht="12.75" customHeight="1">
      <c r="A305" s="218">
        <v>170</v>
      </c>
      <c r="B305" s="219">
        <v>44480</v>
      </c>
      <c r="C305" s="219"/>
      <c r="D305" s="220" t="s">
        <v>770</v>
      </c>
      <c r="E305" s="221" t="s">
        <v>571</v>
      </c>
      <c r="F305" s="222" t="s">
        <v>773</v>
      </c>
      <c r="G305" s="221"/>
      <c r="H305" s="221"/>
      <c r="I305" s="221">
        <v>145</v>
      </c>
      <c r="J305" s="223" t="s">
        <v>544</v>
      </c>
      <c r="K305" s="218"/>
      <c r="L305" s="219"/>
      <c r="M305" s="219"/>
      <c r="N305" s="220"/>
      <c r="O305" s="41"/>
      <c r="R305" s="205" t="s">
        <v>732</v>
      </c>
    </row>
    <row r="306" spans="1:18" ht="12.75" customHeight="1">
      <c r="A306" s="224">
        <v>171</v>
      </c>
      <c r="B306" s="225">
        <v>44481</v>
      </c>
      <c r="C306" s="225"/>
      <c r="D306" s="226" t="s">
        <v>259</v>
      </c>
      <c r="E306" s="227" t="s">
        <v>571</v>
      </c>
      <c r="F306" s="228" t="s">
        <v>772</v>
      </c>
      <c r="G306" s="227"/>
      <c r="H306" s="227"/>
      <c r="I306" s="227">
        <v>380</v>
      </c>
      <c r="J306" s="229" t="s">
        <v>544</v>
      </c>
      <c r="K306" s="224"/>
      <c r="L306" s="225"/>
      <c r="M306" s="225"/>
      <c r="N306" s="226"/>
      <c r="O306" s="41"/>
      <c r="R306" s="205" t="s">
        <v>732</v>
      </c>
    </row>
    <row r="307" spans="1:18" ht="12.75" customHeight="1">
      <c r="A307" s="187">
        <v>172</v>
      </c>
      <c r="B307" s="188">
        <v>44481</v>
      </c>
      <c r="C307" s="188"/>
      <c r="D307" s="189" t="s">
        <v>385</v>
      </c>
      <c r="E307" s="190" t="s">
        <v>571</v>
      </c>
      <c r="F307" s="160">
        <v>45.5</v>
      </c>
      <c r="G307" s="190"/>
      <c r="H307" s="190">
        <v>56.5</v>
      </c>
      <c r="I307" s="192">
        <v>56</v>
      </c>
      <c r="J307" s="162" t="s">
        <v>996</v>
      </c>
      <c r="K307" s="163">
        <f>H307-F307</f>
        <v>11</v>
      </c>
      <c r="L307" s="164">
        <f>K307/F307</f>
        <v>0.24175824175824176</v>
      </c>
      <c r="M307" s="159" t="s">
        <v>541</v>
      </c>
      <c r="N307" s="165">
        <v>44881</v>
      </c>
      <c r="O307" s="41"/>
      <c r="R307" s="205"/>
    </row>
    <row r="308" spans="1:18" ht="12.75" customHeight="1">
      <c r="A308" s="187">
        <v>173</v>
      </c>
      <c r="B308" s="188">
        <v>44551</v>
      </c>
      <c r="C308" s="188"/>
      <c r="D308" s="189" t="s">
        <v>118</v>
      </c>
      <c r="E308" s="190" t="s">
        <v>571</v>
      </c>
      <c r="F308" s="160">
        <v>2300</v>
      </c>
      <c r="G308" s="190"/>
      <c r="H308" s="190">
        <f>(2820+2200)/2</f>
        <v>2510</v>
      </c>
      <c r="I308" s="192">
        <v>3000</v>
      </c>
      <c r="J308" s="162" t="s">
        <v>806</v>
      </c>
      <c r="K308" s="163">
        <f>H308-F308</f>
        <v>210</v>
      </c>
      <c r="L308" s="164">
        <f>K308/F308</f>
        <v>9.1304347826086957E-2</v>
      </c>
      <c r="M308" s="159" t="s">
        <v>541</v>
      </c>
      <c r="N308" s="165">
        <v>44649</v>
      </c>
      <c r="O308" s="1"/>
      <c r="R308" s="205"/>
    </row>
    <row r="309" spans="1:18" ht="12.75" customHeight="1">
      <c r="A309" s="230">
        <v>174</v>
      </c>
      <c r="B309" s="225">
        <v>44606</v>
      </c>
      <c r="C309" s="230"/>
      <c r="D309" s="230" t="s">
        <v>405</v>
      </c>
      <c r="E309" s="227" t="s">
        <v>571</v>
      </c>
      <c r="F309" s="227" t="s">
        <v>801</v>
      </c>
      <c r="G309" s="227"/>
      <c r="H309" s="227"/>
      <c r="I309" s="227">
        <v>764</v>
      </c>
      <c r="J309" s="227" t="s">
        <v>544</v>
      </c>
      <c r="K309" s="227"/>
      <c r="L309" s="227"/>
      <c r="M309" s="227"/>
      <c r="N309" s="230"/>
      <c r="O309" s="41"/>
      <c r="R309" s="205"/>
    </row>
    <row r="310" spans="1:18" ht="12.75" customHeight="1">
      <c r="A310" s="187">
        <v>175</v>
      </c>
      <c r="B310" s="188">
        <v>44613</v>
      </c>
      <c r="C310" s="188"/>
      <c r="D310" s="189" t="s">
        <v>768</v>
      </c>
      <c r="E310" s="190" t="s">
        <v>571</v>
      </c>
      <c r="F310" s="160">
        <v>1255</v>
      </c>
      <c r="G310" s="190"/>
      <c r="H310" s="190">
        <v>1515</v>
      </c>
      <c r="I310" s="192">
        <v>1510</v>
      </c>
      <c r="J310" s="162" t="s">
        <v>629</v>
      </c>
      <c r="K310" s="163">
        <f>H310-F310</f>
        <v>260</v>
      </c>
      <c r="L310" s="164">
        <f>K310/F310</f>
        <v>0.20717131474103587</v>
      </c>
      <c r="M310" s="159" t="s">
        <v>541</v>
      </c>
      <c r="N310" s="165">
        <v>44834</v>
      </c>
      <c r="O310" s="41"/>
      <c r="R310" s="205"/>
    </row>
    <row r="311" spans="1:18" ht="12.75" customHeight="1">
      <c r="A311">
        <v>176</v>
      </c>
      <c r="B311" s="225">
        <v>44670</v>
      </c>
      <c r="C311" s="225"/>
      <c r="D311" s="230" t="s">
        <v>506</v>
      </c>
      <c r="E311" s="276" t="s">
        <v>571</v>
      </c>
      <c r="F311" s="227" t="s">
        <v>808</v>
      </c>
      <c r="G311" s="227"/>
      <c r="H311" s="227"/>
      <c r="I311" s="227">
        <v>553</v>
      </c>
      <c r="J311" s="227" t="s">
        <v>544</v>
      </c>
      <c r="K311" s="227"/>
      <c r="L311" s="227"/>
      <c r="M311" s="227"/>
      <c r="N311" s="227"/>
      <c r="O311" s="41"/>
      <c r="R311" s="205"/>
    </row>
    <row r="312" spans="1:18" ht="12.75" customHeight="1">
      <c r="A312" s="187">
        <v>177</v>
      </c>
      <c r="B312" s="188">
        <v>44746</v>
      </c>
      <c r="C312" s="188"/>
      <c r="D312" s="189" t="s">
        <v>842</v>
      </c>
      <c r="E312" s="190" t="s">
        <v>571</v>
      </c>
      <c r="F312" s="160">
        <v>207.5</v>
      </c>
      <c r="G312" s="190"/>
      <c r="H312" s="190">
        <v>254</v>
      </c>
      <c r="I312" s="192">
        <v>254</v>
      </c>
      <c r="J312" s="162" t="s">
        <v>629</v>
      </c>
      <c r="K312" s="163">
        <f>H312-F312</f>
        <v>46.5</v>
      </c>
      <c r="L312" s="164">
        <f>K312/F312</f>
        <v>0.22409638554216868</v>
      </c>
      <c r="M312" s="159" t="s">
        <v>541</v>
      </c>
      <c r="N312" s="165">
        <v>44792</v>
      </c>
      <c r="O312" s="1"/>
      <c r="R312" s="205"/>
    </row>
    <row r="313" spans="1:18" ht="12.75" customHeight="1">
      <c r="A313" s="187">
        <v>178</v>
      </c>
      <c r="B313" s="188">
        <v>44775</v>
      </c>
      <c r="C313" s="188"/>
      <c r="D313" s="189" t="s">
        <v>452</v>
      </c>
      <c r="E313" s="190" t="s">
        <v>571</v>
      </c>
      <c r="F313" s="160">
        <v>31.25</v>
      </c>
      <c r="G313" s="190"/>
      <c r="H313" s="190">
        <v>38.75</v>
      </c>
      <c r="I313" s="192">
        <v>38</v>
      </c>
      <c r="J313" s="162" t="s">
        <v>629</v>
      </c>
      <c r="K313" s="163">
        <f t="shared" ref="K313" si="123">H313-F313</f>
        <v>7.5</v>
      </c>
      <c r="L313" s="164">
        <f t="shared" ref="L313" si="124">K313/F313</f>
        <v>0.24</v>
      </c>
      <c r="M313" s="159" t="s">
        <v>541</v>
      </c>
      <c r="N313" s="165">
        <v>44844</v>
      </c>
      <c r="O313" s="41"/>
      <c r="R313" s="54"/>
    </row>
    <row r="314" spans="1:18" ht="12.75" customHeight="1">
      <c r="A314" s="224">
        <v>179</v>
      </c>
      <c r="B314" s="225">
        <v>44841</v>
      </c>
      <c r="C314" s="230"/>
      <c r="D314" s="303" t="s">
        <v>857</v>
      </c>
      <c r="E314" s="302" t="s">
        <v>571</v>
      </c>
      <c r="F314" s="227" t="s">
        <v>858</v>
      </c>
      <c r="G314" s="227"/>
      <c r="H314" s="227"/>
      <c r="I314" s="227">
        <v>840</v>
      </c>
      <c r="J314" s="227" t="s">
        <v>544</v>
      </c>
      <c r="K314" s="227"/>
      <c r="L314" s="227"/>
      <c r="M314" s="227"/>
      <c r="N314" s="227"/>
      <c r="O314" s="41"/>
      <c r="Q314" s="208"/>
      <c r="R314" s="54"/>
    </row>
    <row r="315" spans="1:18" ht="12.75" customHeight="1">
      <c r="A315" s="224">
        <v>180</v>
      </c>
      <c r="B315" s="225">
        <v>44844</v>
      </c>
      <c r="C315" s="230"/>
      <c r="D315" s="303" t="s">
        <v>407</v>
      </c>
      <c r="E315" s="302" t="s">
        <v>571</v>
      </c>
      <c r="F315" s="227" t="s">
        <v>860</v>
      </c>
      <c r="G315" s="227"/>
      <c r="H315" s="227"/>
      <c r="I315" s="227">
        <v>291</v>
      </c>
      <c r="J315" s="227" t="s">
        <v>544</v>
      </c>
      <c r="K315" s="227"/>
      <c r="L315" s="227"/>
      <c r="M315" s="227"/>
      <c r="N315" s="227"/>
      <c r="O315" s="41"/>
      <c r="Q315" s="208"/>
      <c r="R315" s="54"/>
    </row>
    <row r="316" spans="1:18" ht="12.75" customHeight="1">
      <c r="A316" s="224">
        <v>181</v>
      </c>
      <c r="B316" s="225">
        <v>44845</v>
      </c>
      <c r="C316" s="230"/>
      <c r="D316" s="303" t="s">
        <v>405</v>
      </c>
      <c r="E316" s="302" t="s">
        <v>571</v>
      </c>
      <c r="F316" s="227" t="s">
        <v>967</v>
      </c>
      <c r="G316" s="227"/>
      <c r="H316" s="227"/>
      <c r="I316" s="227">
        <v>765</v>
      </c>
      <c r="J316" s="227" t="s">
        <v>544</v>
      </c>
      <c r="K316" s="227"/>
      <c r="L316" s="227"/>
      <c r="M316" s="227"/>
      <c r="N316" s="227"/>
      <c r="O316" s="41"/>
      <c r="Q316" s="208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B319" s="206" t="s">
        <v>764</v>
      </c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1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1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1:18" ht="12.75" customHeight="1">
      <c r="A323" s="207"/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1:18" ht="12.75" customHeight="1">
      <c r="A324" s="207"/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1:18" ht="12.75" customHeight="1">
      <c r="A325" s="53"/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1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1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1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1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1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1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1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1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</sheetData>
  <autoFilter ref="R1:R321" xr:uid="{00000000-0009-0000-0000-000005000000}"/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2022-11-27T19:29:46Z</dcterms:modified>
</cp:coreProperties>
</file>