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F&amp;O)'!$R$1:$R$379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24" i="7"/>
  <c r="K24"/>
  <c r="M24" s="1"/>
  <c r="L128"/>
  <c r="K128"/>
  <c r="L127"/>
  <c r="M127" s="1"/>
  <c r="K127"/>
  <c r="K150"/>
  <c r="M150" s="1"/>
  <c r="K149"/>
  <c r="M149" s="1"/>
  <c r="L77"/>
  <c r="K77"/>
  <c r="M77" s="1"/>
  <c r="L126"/>
  <c r="K126"/>
  <c r="L76"/>
  <c r="K76"/>
  <c r="L11"/>
  <c r="K11"/>
  <c r="M11" s="1"/>
  <c r="L125"/>
  <c r="K125"/>
  <c r="L124"/>
  <c r="K124"/>
  <c r="M124" s="1"/>
  <c r="L75"/>
  <c r="K75"/>
  <c r="M75" s="1"/>
  <c r="L74"/>
  <c r="K74"/>
  <c r="M74" s="1"/>
  <c r="L66"/>
  <c r="K66"/>
  <c r="M66" s="1"/>
  <c r="L73"/>
  <c r="K73"/>
  <c r="K148"/>
  <c r="M148" s="1"/>
  <c r="L123"/>
  <c r="K123"/>
  <c r="L122"/>
  <c r="K122"/>
  <c r="L121"/>
  <c r="K121"/>
  <c r="L70"/>
  <c r="K70"/>
  <c r="L120"/>
  <c r="K120"/>
  <c r="L119"/>
  <c r="K119"/>
  <c r="L61"/>
  <c r="K61"/>
  <c r="L60"/>
  <c r="K60"/>
  <c r="M76" l="1"/>
  <c r="M128"/>
  <c r="M125"/>
  <c r="M126"/>
  <c r="M60"/>
  <c r="M70"/>
  <c r="M123"/>
  <c r="M73"/>
  <c r="M121"/>
  <c r="M122"/>
  <c r="M120"/>
  <c r="M119"/>
  <c r="M61"/>
  <c r="K143"/>
  <c r="M143" s="1"/>
  <c r="L69" l="1"/>
  <c r="K69"/>
  <c r="L64"/>
  <c r="K64"/>
  <c r="M64" s="1"/>
  <c r="L118"/>
  <c r="K118"/>
  <c r="L117"/>
  <c r="K117"/>
  <c r="L114"/>
  <c r="K114"/>
  <c r="L21"/>
  <c r="M69" l="1"/>
  <c r="M117"/>
  <c r="M118"/>
  <c r="M114"/>
  <c r="L68"/>
  <c r="K68"/>
  <c r="L65"/>
  <c r="K65"/>
  <c r="L116"/>
  <c r="K116"/>
  <c r="L115"/>
  <c r="K115"/>
  <c r="K147"/>
  <c r="M147" s="1"/>
  <c r="K146"/>
  <c r="M146" s="1"/>
  <c r="L110"/>
  <c r="K110"/>
  <c r="L111"/>
  <c r="K111"/>
  <c r="L44"/>
  <c r="K44"/>
  <c r="L56"/>
  <c r="K56"/>
  <c r="L57"/>
  <c r="K57"/>
  <c r="L26"/>
  <c r="K26"/>
  <c r="L113"/>
  <c r="K113"/>
  <c r="L104"/>
  <c r="K104"/>
  <c r="L112"/>
  <c r="K112"/>
  <c r="K109"/>
  <c r="L109"/>
  <c r="K145"/>
  <c r="M145" s="1"/>
  <c r="K144"/>
  <c r="M144" s="1"/>
  <c r="L108"/>
  <c r="K108"/>
  <c r="L107"/>
  <c r="K107"/>
  <c r="L53"/>
  <c r="K53"/>
  <c r="K59"/>
  <c r="L59"/>
  <c r="L13"/>
  <c r="K13"/>
  <c r="L106"/>
  <c r="K106"/>
  <c r="L58"/>
  <c r="K58"/>
  <c r="L102"/>
  <c r="K102"/>
  <c r="L103"/>
  <c r="K103"/>
  <c r="L105"/>
  <c r="K105"/>
  <c r="L101"/>
  <c r="K101"/>
  <c r="K100"/>
  <c r="L100"/>
  <c r="L99"/>
  <c r="K99"/>
  <c r="L98"/>
  <c r="K98"/>
  <c r="K142"/>
  <c r="M142" s="1"/>
  <c r="L55"/>
  <c r="K55"/>
  <c r="L16"/>
  <c r="K16"/>
  <c r="L54"/>
  <c r="K54"/>
  <c r="L97"/>
  <c r="K97"/>
  <c r="L51"/>
  <c r="K51"/>
  <c r="K21"/>
  <c r="L52"/>
  <c r="K52"/>
  <c r="L96"/>
  <c r="K96"/>
  <c r="L95"/>
  <c r="K95"/>
  <c r="L92"/>
  <c r="K92"/>
  <c r="L23"/>
  <c r="K23"/>
  <c r="L20"/>
  <c r="K20"/>
  <c r="L94"/>
  <c r="K94"/>
  <c r="L93"/>
  <c r="K93"/>
  <c r="K141"/>
  <c r="M141" s="1"/>
  <c r="L49"/>
  <c r="K49"/>
  <c r="L40"/>
  <c r="K40"/>
  <c r="L15"/>
  <c r="K15"/>
  <c r="K140"/>
  <c r="M140" s="1"/>
  <c r="L50"/>
  <c r="K50"/>
  <c r="L91"/>
  <c r="K91"/>
  <c r="L22"/>
  <c r="L47"/>
  <c r="K47"/>
  <c r="L46"/>
  <c r="K46"/>
  <c r="L48"/>
  <c r="K48"/>
  <c r="K22"/>
  <c r="L90"/>
  <c r="K90"/>
  <c r="N175"/>
  <c r="K175"/>
  <c r="L45"/>
  <c r="K45"/>
  <c r="K139"/>
  <c r="M139" s="1"/>
  <c r="N174"/>
  <c r="K174"/>
  <c r="N173"/>
  <c r="K173"/>
  <c r="K138"/>
  <c r="M138" s="1"/>
  <c r="K89"/>
  <c r="L89"/>
  <c r="M23" l="1"/>
  <c r="M52"/>
  <c r="M99"/>
  <c r="M68"/>
  <c r="M54"/>
  <c r="M105"/>
  <c r="M112"/>
  <c r="M57"/>
  <c r="M101"/>
  <c r="M53"/>
  <c r="M115"/>
  <c r="M104"/>
  <c r="M110"/>
  <c r="M113"/>
  <c r="M44"/>
  <c r="M65"/>
  <c r="M116"/>
  <c r="M56"/>
  <c r="M95"/>
  <c r="M51"/>
  <c r="M111"/>
  <c r="M26"/>
  <c r="M109"/>
  <c r="M108"/>
  <c r="M107"/>
  <c r="M59"/>
  <c r="M92"/>
  <c r="M21"/>
  <c r="M13"/>
  <c r="M58"/>
  <c r="M103"/>
  <c r="M106"/>
  <c r="M102"/>
  <c r="M100"/>
  <c r="M98"/>
  <c r="M55"/>
  <c r="M16"/>
  <c r="M47"/>
  <c r="M48"/>
  <c r="M46"/>
  <c r="M89"/>
  <c r="M96"/>
  <c r="M97"/>
  <c r="M20"/>
  <c r="M90"/>
  <c r="M50"/>
  <c r="M40"/>
  <c r="M49"/>
  <c r="M94"/>
  <c r="M93"/>
  <c r="M15"/>
  <c r="M91"/>
  <c r="M22"/>
  <c r="O175"/>
  <c r="M45"/>
  <c r="O174"/>
  <c r="O173"/>
  <c r="L43" l="1"/>
  <c r="K43"/>
  <c r="L42"/>
  <c r="K42"/>
  <c r="L41"/>
  <c r="K41"/>
  <c r="L18"/>
  <c r="K18"/>
  <c r="L19"/>
  <c r="K19"/>
  <c r="L14"/>
  <c r="K14"/>
  <c r="L12"/>
  <c r="K12"/>
  <c r="M41" l="1"/>
  <c r="M42"/>
  <c r="M43"/>
  <c r="M19"/>
  <c r="M18"/>
  <c r="M14"/>
  <c r="M12"/>
  <c r="L10" l="1"/>
  <c r="K10"/>
  <c r="M10" l="1"/>
  <c r="K351" l="1"/>
  <c r="L351" s="1"/>
  <c r="M7" l="1"/>
  <c r="F339" l="1"/>
  <c r="K340"/>
  <c r="L340" s="1"/>
  <c r="K331"/>
  <c r="L331" s="1"/>
  <c r="K334"/>
  <c r="L334" s="1"/>
  <c r="K342" l="1"/>
  <c r="L342" s="1"/>
  <c r="F333"/>
  <c r="F332"/>
  <c r="F330"/>
  <c r="K330" s="1"/>
  <c r="L330" s="1"/>
  <c r="F310"/>
  <c r="F262"/>
  <c r="K341" l="1"/>
  <c r="L341" s="1"/>
  <c r="K339"/>
  <c r="L339" s="1"/>
  <c r="K345"/>
  <c r="L345" s="1"/>
  <c r="K346"/>
  <c r="L346" s="1"/>
  <c r="K338"/>
  <c r="L338" s="1"/>
  <c r="K348"/>
  <c r="L348" s="1"/>
  <c r="K344"/>
  <c r="L344" s="1"/>
  <c r="K337" l="1"/>
  <c r="L337" s="1"/>
  <c r="K326"/>
  <c r="L326" s="1"/>
  <c r="K328"/>
  <c r="L328" s="1"/>
  <c r="K325"/>
  <c r="L325" s="1"/>
  <c r="K327"/>
  <c r="L327" s="1"/>
  <c r="K256"/>
  <c r="L256" s="1"/>
  <c r="K309"/>
  <c r="L309" s="1"/>
  <c r="K323"/>
  <c r="L323" s="1"/>
  <c r="K324"/>
  <c r="L324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4"/>
  <c r="L314" s="1"/>
  <c r="K312"/>
  <c r="L312" s="1"/>
  <c r="K311"/>
  <c r="L311" s="1"/>
  <c r="K310"/>
  <c r="L310" s="1"/>
  <c r="K306"/>
  <c r="L306" s="1"/>
  <c r="K305"/>
  <c r="L305" s="1"/>
  <c r="K304"/>
  <c r="L304" s="1"/>
  <c r="K301"/>
  <c r="L301" s="1"/>
  <c r="K300"/>
  <c r="L300" s="1"/>
  <c r="K299"/>
  <c r="L299" s="1"/>
  <c r="K298"/>
  <c r="L298" s="1"/>
  <c r="K297"/>
  <c r="L297" s="1"/>
  <c r="K296"/>
  <c r="L296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4"/>
  <c r="L284" s="1"/>
  <c r="K282"/>
  <c r="L282" s="1"/>
  <c r="K280"/>
  <c r="L280" s="1"/>
  <c r="K278"/>
  <c r="L278" s="1"/>
  <c r="K277"/>
  <c r="L277" s="1"/>
  <c r="K276"/>
  <c r="L276" s="1"/>
  <c r="K274"/>
  <c r="L274" s="1"/>
  <c r="K273"/>
  <c r="L273" s="1"/>
  <c r="K272"/>
  <c r="L272" s="1"/>
  <c r="K271"/>
  <c r="K270"/>
  <c r="L270" s="1"/>
  <c r="K269"/>
  <c r="L269" s="1"/>
  <c r="K267"/>
  <c r="L267" s="1"/>
  <c r="K266"/>
  <c r="L266" s="1"/>
  <c r="K265"/>
  <c r="L265" s="1"/>
  <c r="K264"/>
  <c r="L264" s="1"/>
  <c r="K263"/>
  <c r="L263" s="1"/>
  <c r="K262"/>
  <c r="L262" s="1"/>
  <c r="H261"/>
  <c r="K261" s="1"/>
  <c r="L261" s="1"/>
  <c r="K258"/>
  <c r="L258" s="1"/>
  <c r="K257"/>
  <c r="L257" s="1"/>
  <c r="K255"/>
  <c r="L255" s="1"/>
  <c r="K254"/>
  <c r="L254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H227"/>
  <c r="K227" s="1"/>
  <c r="L227" s="1"/>
  <c r="F226"/>
  <c r="K226" s="1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D7" i="6"/>
  <c r="K6" i="4"/>
  <c r="K6" i="3"/>
  <c r="L6" i="2"/>
</calcChain>
</file>

<file path=xl/sharedStrings.xml><?xml version="1.0" encoding="utf-8"?>
<sst xmlns="http://schemas.openxmlformats.org/spreadsheetml/2006/main" count="7694" uniqueCount="3874">
  <si>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</si>
  <si>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</si>
  <si>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</si>
  <si>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</si>
  <si>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</si>
  <si>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</si>
  <si>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</si>
  <si>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</si>
  <si>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</si>
  <si>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</si>
  <si>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</si>
  <si>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</si>
  <si>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</si>
  <si>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</si>
  <si>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</si>
  <si>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</si>
  <si>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</si>
  <si>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</si>
  <si>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</si>
  <si>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</si>
  <si>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</si>
  <si>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</si>
  <si>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</si>
  <si>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</si>
  <si>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</si>
  <si>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</si>
  <si>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</si>
  <si>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</si>
  <si>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</si>
  <si>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</si>
  <si>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</si>
  <si>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</si>
  <si>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</si>
  <si>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</si>
  <si>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</si>
  <si>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</si>
  <si>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</si>
  <si>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</si>
  <si>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</si>
  <si>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</si>
  <si>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</si>
  <si>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</si>
  <si>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</si>
  <si>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</si>
  <si>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</si>
  <si>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</si>
  <si>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</si>
  <si>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</si>
  <si>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</si>
  <si>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</si>
  <si>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</si>
  <si>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</si>
  <si>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</si>
  <si>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</si>
  <si>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</si>
  <si>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</si>
  <si>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</si>
  <si>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</si>
  <si>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</si>
  <si>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</si>
  <si>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</si>
  <si>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</si>
  <si>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</si>
  <si>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</si>
  <si>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</si>
  <si>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</si>
  <si>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</si>
  <si>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</si>
  <si>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</si>
  <si>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</si>
  <si>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</si>
  <si>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</si>
  <si>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</si>
  <si>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</si>
  <si>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</si>
  <si>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</si>
  <si>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</si>
  <si>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</si>
  <si>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</si>
  <si>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</si>
  <si>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</si>
  <si>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</si>
  <si>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</si>
  <si>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</si>
  <si>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</si>
  <si>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</si>
  <si>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</si>
  <si>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</si>
  <si>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</si>
  <si>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</si>
  <si>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</si>
  <si>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</si>
  <si>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</si>
  <si>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</si>
  <si>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</si>
  <si>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</si>
  <si>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</si>
  <si>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</si>
  <si>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</si>
  <si>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</si>
  <si>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</si>
  <si>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</si>
  <si>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</si>
  <si>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</si>
  <si>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</si>
  <si>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</si>
  <si>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</si>
  <si>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</si>
  <si>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</si>
  <si>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</si>
  <si>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</si>
  <si>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</si>
  <si>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</si>
  <si>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</si>
  <si>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</si>
  <si>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</si>
  <si>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</si>
  <si>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</si>
  <si>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</si>
  <si>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</si>
  <si>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</si>
  <si>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</si>
  <si>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</si>
  <si>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</si>
  <si>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</si>
  <si>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</si>
  <si>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</si>
  <si>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</si>
  <si>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</si>
  <si>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</si>
  <si>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</si>
  <si>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</si>
  <si>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</si>
  <si>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</si>
  <si>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</si>
  <si>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</si>
  <si>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</si>
  <si>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</si>
  <si>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</si>
  <si>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</si>
  <si>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</si>
  <si>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</si>
  <si>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</si>
  <si>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</si>
  <si>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</si>
  <si>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</si>
  <si>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</si>
  <si>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</si>
  <si>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</si>
  <si>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</si>
  <si>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</si>
  <si>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</si>
  <si>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</si>
  <si>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</si>
  <si>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</si>
  <si>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</si>
  <si>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</si>
  <si>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</si>
  <si>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</si>
  <si>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</si>
  <si>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</si>
  <si>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</si>
  <si>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</si>
  <si>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</si>
  <si>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</si>
  <si>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</si>
  <si>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</si>
  <si>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</si>
  <si>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</si>
  <si>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</si>
  <si>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</si>
  <si>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</si>
  <si>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</si>
  <si>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</si>
  <si>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</si>
  <si>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</si>
  <si>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</si>
  <si>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</si>
  <si>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</si>
  <si>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</si>
  <si>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</si>
  <si>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</si>
  <si>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</si>
  <si>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</si>
  <si>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</si>
  <si>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</si>
  <si>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</si>
  <si>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</si>
  <si>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</si>
  <si>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</si>
  <si>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</si>
  <si>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</si>
  <si>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</si>
  <si>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</si>
  <si>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</si>
  <si>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</si>
  <si>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</si>
  <si>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</si>
  <si>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</si>
  <si>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</si>
  <si>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</si>
  <si>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</si>
  <si>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</si>
  <si>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</si>
  <si>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</si>
  <si>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</si>
  <si>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</si>
  <si>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</si>
  <si>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</si>
  <si>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</si>
  <si>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</si>
  <si>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</si>
  <si>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</si>
  <si>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</si>
  <si>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</si>
  <si>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</si>
  <si>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</si>
  <si>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</si>
  <si>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</si>
  <si>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</si>
  <si>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</si>
  <si>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</si>
  <si>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</si>
  <si>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</si>
  <si>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</si>
  <si>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</si>
  <si>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</si>
  <si>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</si>
  <si>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</si>
  <si>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</si>
  <si>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</si>
  <si>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</si>
  <si>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</si>
  <si>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</si>
  <si>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</si>
  <si>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</si>
  <si>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</si>
  <si>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</si>
  <si>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</si>
  <si>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</si>
  <si>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</si>
  <si>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</si>
  <si>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</si>
  <si>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</si>
  <si>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</si>
  <si>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</si>
  <si>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</si>
  <si>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</si>
  <si>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</si>
  <si>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</si>
  <si>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</si>
  <si>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</si>
  <si>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</si>
  <si>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</si>
  <si>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</si>
  <si>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</si>
  <si>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</si>
  <si>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</si>
  <si>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</si>
  <si>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</si>
  <si>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</si>
  <si>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</si>
  <si>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</si>
  <si>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</si>
  <si>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</si>
  <si>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</si>
  <si>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</si>
  <si>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</si>
  <si>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</si>
  <si>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</si>
  <si>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</si>
  <si>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</si>
  <si>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</si>
  <si>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</si>
  <si>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</si>
  <si>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</si>
  <si>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</si>
  <si>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</si>
  <si>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</si>
  <si>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</si>
  <si>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</si>
  <si>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</si>
  <si>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</si>
  <si>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</si>
  <si>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</si>
  <si>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</si>
  <si>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</si>
  <si>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</si>
  <si>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</si>
  <si>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</si>
  <si>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</si>
  <si>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</si>
  <si>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</si>
  <si>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</si>
  <si>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</si>
  <si>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</si>
  <si>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</si>
  <si>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</si>
  <si>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</si>
  <si>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</si>
  <si>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</si>
  <si>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</si>
  <si>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</si>
  <si>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</si>
  <si>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</si>
  <si>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</si>
  <si>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</si>
  <si>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</si>
  <si>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</si>
  <si>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</si>
  <si>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</si>
  <si>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</si>
  <si>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</si>
  <si>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</si>
  <si>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</si>
  <si>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</si>
  <si>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</si>
  <si>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</si>
  <si>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</si>
  <si>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</si>
  <si>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</si>
  <si>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</si>
  <si>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</si>
  <si>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</si>
  <si>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</si>
  <si>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</si>
  <si>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</si>
  <si>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</si>
  <si>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</si>
  <si>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</si>
  <si>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</si>
  <si>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</si>
  <si>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</si>
  <si>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</si>
  <si>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</si>
  <si>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</si>
  <si>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</si>
  <si>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</si>
  <si>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</si>
  <si>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</si>
  <si>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</si>
  <si>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</si>
  <si>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</si>
  <si>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</si>
  <si>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</si>
  <si>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</si>
  <si>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</si>
  <si>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</si>
  <si>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</si>
  <si>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</si>
  <si>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</si>
  <si>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</si>
  <si>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</si>
  <si>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</si>
  <si>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</si>
  <si>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</si>
  <si>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</si>
  <si>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</si>
  <si>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</si>
  <si>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</si>
  <si>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</si>
  <si>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</si>
  <si>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</si>
  <si>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</si>
  <si>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</si>
  <si>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</si>
  <si>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</si>
  <si>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</si>
  <si>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</si>
  <si>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</si>
  <si>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</si>
  <si>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</si>
  <si>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</si>
  <si>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</si>
  <si>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</si>
  <si>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</si>
  <si>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</si>
  <si>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</si>
  <si>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</si>
  <si>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</si>
  <si>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</si>
  <si>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</si>
  <si>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</si>
  <si>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</si>
  <si>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</si>
  <si>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</si>
  <si>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</si>
  <si>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</si>
  <si>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</si>
  <si>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</si>
  <si>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</si>
  <si>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</si>
  <si>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</si>
  <si>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</si>
  <si>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</si>
  <si>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</si>
  <si>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</si>
  <si>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</si>
  <si>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</si>
  <si>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</si>
  <si>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</si>
  <si>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</si>
  <si>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</si>
  <si>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</si>
  <si>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</si>
  <si>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</si>
  <si>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</si>
  <si>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</si>
  <si>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</si>
  <si>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</si>
  <si>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</si>
  <si>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</si>
  <si>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</si>
  <si>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</si>
  <si>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</si>
  <si>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</si>
  <si>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</si>
  <si>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</si>
  <si>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</si>
  <si>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</si>
  <si>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</si>
  <si>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</si>
  <si>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</si>
  <si>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</si>
  <si>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</si>
  <si>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</si>
  <si>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</si>
  <si>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</si>
  <si>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</si>
  <si>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</si>
  <si>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</si>
  <si>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</si>
  <si>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</si>
  <si>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</si>
  <si>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</si>
  <si>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</si>
  <si>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</si>
  <si>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</si>
  <si>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</si>
  <si>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</si>
  <si>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</si>
  <si>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</si>
  <si>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</si>
  <si>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</si>
  <si>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</si>
  <si>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</si>
  <si>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</si>
  <si>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</si>
  <si>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</si>
  <si>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</si>
  <si>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</si>
  <si>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</si>
  <si>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</si>
  <si>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</si>
  <si>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</si>
  <si>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</si>
  <si>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</si>
  <si>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</si>
  <si>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</si>
  <si>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</si>
  <si>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</si>
  <si>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</si>
  <si>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</si>
  <si>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</si>
  <si>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</si>
  <si>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</si>
  <si>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</si>
  <si>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</si>
  <si>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</si>
  <si>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</si>
  <si>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</si>
  <si>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</si>
  <si>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</si>
  <si>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</si>
  <si>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</si>
  <si>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</si>
  <si>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</si>
  <si>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</si>
  <si>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</si>
  <si>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</si>
  <si>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</si>
  <si>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</si>
  <si>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</si>
  <si>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</si>
  <si>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</si>
  <si>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</si>
  <si>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</si>
  <si>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</si>
  <si>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</si>
  <si>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</si>
  <si>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</si>
  <si>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</si>
  <si>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</si>
  <si>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</si>
  <si>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</si>
  <si>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</si>
  <si>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</si>
  <si>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</si>
  <si>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</si>
  <si>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</si>
  <si>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</si>
  <si>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</si>
  <si>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</si>
  <si>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</si>
  <si>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</si>
  <si>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</si>
  <si>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</si>
  <si>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</si>
  <si>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</si>
  <si>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</si>
  <si>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</si>
  <si>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</si>
  <si>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</si>
  <si>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</si>
  <si>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</si>
  <si>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</si>
  <si>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</si>
  <si>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</si>
  <si>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</si>
  <si>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</si>
  <si>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</si>
  <si>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</si>
  <si>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</si>
  <si>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</si>
  <si>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</si>
  <si>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</si>
  <si>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</si>
  <si>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</si>
  <si>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</si>
  <si>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</si>
  <si>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</si>
  <si>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</si>
  <si>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</si>
  <si>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</si>
  <si>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</si>
  <si>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</si>
  <si>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</si>
  <si>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</si>
  <si>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</si>
  <si>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</si>
  <si>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</si>
  <si>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</si>
  <si>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</si>
  <si>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</si>
  <si>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</si>
  <si>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</si>
  <si>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</si>
  <si>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</si>
  <si>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</si>
  <si>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</si>
  <si>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</si>
  <si>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</si>
  <si>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</si>
  <si>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</si>
  <si>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</si>
  <si>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</si>
  <si>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</si>
  <si>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</si>
  <si>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</si>
  <si>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</si>
  <si>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</si>
  <si>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</si>
  <si>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</si>
  <si>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</si>
  <si>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</si>
  <si>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</si>
  <si>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</si>
  <si>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</si>
  <si>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</si>
  <si>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</si>
  <si>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</si>
  <si>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</si>
  <si>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</si>
  <si>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</si>
  <si>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</si>
  <si>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</si>
  <si>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</si>
  <si>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</si>
  <si>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</si>
  <si>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</si>
  <si>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</si>
  <si>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</si>
  <si>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</si>
  <si>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</si>
  <si>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</si>
  <si>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</si>
  <si>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</si>
  <si>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</si>
  <si>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</si>
  <si>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</si>
  <si>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</si>
  <si>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</si>
  <si>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</si>
  <si>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</si>
  <si>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</si>
  <si>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</si>
  <si>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</si>
  <si>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</si>
  <si>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</si>
  <si>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</si>
  <si>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</si>
  <si>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</si>
  <si>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</si>
  <si>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</si>
  <si>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</si>
  <si>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</si>
  <si>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</si>
  <si>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</si>
  <si>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</si>
  <si>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</si>
  <si>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</si>
  <si>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</si>
  <si>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</si>
  <si>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</si>
  <si>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</si>
  <si>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</si>
  <si>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</si>
  <si>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</si>
  <si>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</si>
  <si>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</si>
  <si>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</si>
  <si>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</si>
  <si>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</si>
  <si>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</si>
  <si>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</si>
  <si>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</si>
  <si>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</si>
  <si>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</si>
  <si>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</si>
  <si>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</si>
  <si>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</si>
  <si>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</si>
  <si>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</si>
  <si>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</si>
  <si>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</si>
  <si>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</si>
  <si>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</si>
  <si>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</si>
  <si>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</si>
  <si>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</si>
  <si>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</si>
  <si>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</si>
  <si>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</si>
  <si>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</si>
  <si>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</si>
  <si>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</si>
  <si>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</si>
  <si>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</si>
  <si>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</si>
  <si>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</si>
  <si>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</si>
  <si>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</si>
  <si>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</si>
  <si>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</si>
  <si>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</si>
  <si>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</si>
  <si>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</si>
  <si>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</si>
  <si>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</si>
  <si>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</si>
  <si>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</si>
  <si>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</si>
  <si>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</si>
  <si>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</si>
  <si>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</si>
  <si>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</si>
  <si>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</si>
  <si>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</si>
  <si>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</si>
  <si>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</si>
  <si>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</si>
  <si>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</si>
  <si>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</si>
  <si>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</si>
  <si>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</si>
  <si>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</si>
  <si>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</si>
  <si>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</si>
  <si>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</si>
  <si>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</si>
  <si>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</si>
  <si>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</si>
  <si>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</si>
  <si>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</si>
  <si>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</si>
  <si>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</si>
  <si>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</si>
  <si>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</si>
  <si>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</si>
  <si>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</si>
  <si>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</si>
  <si>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</si>
  <si>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</si>
  <si>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</si>
  <si>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</si>
  <si>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</si>
  <si>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</si>
  <si>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</si>
  <si>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</si>
  <si>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</si>
  <si>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</si>
  <si>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</si>
  <si>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</si>
  <si>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</si>
  <si>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</si>
  <si>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</si>
  <si>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</si>
  <si>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</si>
  <si>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</si>
  <si>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</si>
  <si>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</si>
  <si>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</si>
  <si>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</si>
  <si>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</si>
  <si>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</si>
  <si>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</si>
  <si>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</si>
  <si>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</si>
  <si>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</si>
  <si>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</si>
  <si>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</si>
  <si>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</si>
  <si>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</si>
  <si>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</si>
  <si>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</si>
  <si>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</si>
  <si>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</si>
  <si>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</si>
  <si>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</si>
  <si>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</si>
  <si>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</si>
  <si>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</si>
  <si>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</si>
  <si>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</si>
  <si>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</si>
  <si>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</si>
  <si>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</si>
  <si>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</si>
  <si>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</si>
  <si>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</si>
  <si>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</si>
  <si>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</si>
  <si>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</si>
  <si>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</si>
  <si>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</si>
  <si>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</si>
  <si>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</si>
  <si>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</si>
  <si>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</si>
  <si>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</si>
  <si>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</si>
  <si>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</si>
  <si>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</si>
  <si>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</si>
  <si>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</si>
  <si>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</si>
  <si>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</si>
  <si>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</si>
  <si>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</si>
  <si>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</si>
  <si>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</si>
  <si>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</si>
  <si>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</si>
  <si>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</si>
  <si>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</si>
  <si>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</si>
  <si>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</si>
  <si>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</si>
  <si>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</si>
  <si>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</si>
  <si>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</si>
  <si>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</si>
  <si>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</si>
  <si>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</si>
  <si>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</si>
  <si>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</si>
  <si>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</si>
  <si>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</si>
  <si>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</si>
  <si>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</si>
  <si>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</si>
  <si>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</si>
  <si>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</si>
  <si>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</si>
  <si>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</si>
  <si>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</si>
  <si>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</si>
  <si>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</si>
  <si>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</si>
  <si>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</si>
  <si>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</si>
  <si>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</si>
  <si>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</si>
  <si>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</si>
  <si>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</si>
  <si>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</si>
  <si>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</si>
  <si>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</si>
  <si>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</si>
  <si>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</si>
  <si>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</si>
  <si>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</si>
  <si>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</si>
  <si>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</si>
  <si>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</si>
  <si>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</si>
  <si>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</si>
  <si>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</si>
  <si>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</si>
  <si>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</si>
  <si>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</si>
  <si>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</si>
  <si>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</si>
  <si>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</si>
  <si>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</si>
  <si>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</si>
  <si>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</si>
  <si>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</si>
  <si>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</si>
  <si>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</si>
  <si>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</si>
  <si>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</si>
  <si>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</si>
  <si>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</si>
  <si>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</si>
  <si>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</si>
  <si>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</si>
  <si>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</si>
  <si>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</si>
  <si>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</si>
  <si>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</si>
  <si>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</si>
  <si>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</si>
  <si>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</si>
  <si>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</si>
  <si>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</si>
  <si>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</si>
  <si>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</si>
  <si>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</si>
  <si>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</si>
  <si>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</si>
  <si>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</si>
  <si>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</si>
  <si>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</si>
  <si>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</si>
  <si>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</si>
  <si>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</si>
  <si>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</si>
  <si>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</si>
  <si>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</si>
  <si>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</si>
  <si>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</si>
  <si>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</si>
  <si>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</si>
  <si>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</si>
  <si>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</si>
  <si>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</si>
  <si>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</si>
  <si>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</si>
  <si>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</si>
  <si>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</si>
  <si>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</si>
  <si>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</si>
  <si>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</si>
  <si>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</si>
  <si>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</si>
  <si>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</si>
  <si>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</si>
  <si>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</si>
  <si>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</si>
  <si>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</si>
  <si>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</si>
  <si>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</si>
  <si>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</si>
  <si>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</si>
  <si>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</si>
  <si>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</si>
  <si>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</si>
  <si>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</si>
  <si>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</si>
  <si>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</si>
  <si>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</si>
  <si>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</si>
  <si>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</si>
  <si>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</si>
  <si>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</si>
  <si>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</si>
  <si>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</si>
  <si>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</si>
  <si>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</si>
  <si>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</si>
  <si>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</si>
  <si>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</si>
  <si>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</si>
  <si>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</si>
  <si>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</si>
  <si>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</si>
  <si>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</si>
  <si>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</si>
  <si>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</si>
  <si>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</si>
  <si>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</si>
  <si>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</si>
  <si>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</si>
  <si>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</si>
  <si>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</si>
  <si>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</si>
  <si>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</si>
  <si>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</si>
  <si>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</si>
  <si>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</si>
  <si>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</si>
  <si>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</si>
  <si>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</si>
  <si>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</si>
  <si>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</si>
  <si>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</si>
  <si>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</si>
  <si>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</si>
  <si>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</si>
  <si>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</si>
  <si>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</si>
  <si>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</si>
  <si>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</si>
  <si>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</si>
  <si>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</si>
  <si>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</si>
  <si>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</si>
  <si>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</si>
  <si>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</si>
  <si>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</si>
  <si>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</si>
  <si>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</si>
  <si>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</si>
  <si>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</si>
  <si>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</si>
  <si>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</si>
  <si>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</si>
  <si>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</si>
  <si>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</si>
  <si>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</si>
  <si>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</si>
  <si>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</si>
  <si>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</si>
  <si>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</si>
  <si>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</si>
  <si>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</si>
  <si>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</si>
  <si>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</si>
  <si>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</si>
  <si>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</si>
  <si>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</si>
  <si>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</si>
  <si>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</si>
  <si>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</si>
  <si>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</si>
  <si>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</si>
  <si>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</si>
  <si>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</si>
  <si>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</si>
  <si>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</si>
  <si>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</si>
  <si>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</si>
  <si>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</si>
  <si>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</si>
  <si>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</si>
  <si>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</si>
  <si>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</si>
  <si>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</si>
  <si>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</si>
  <si>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</si>
  <si>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</si>
  <si>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</si>
  <si>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</si>
  <si>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</si>
  <si>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</si>
  <si>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</si>
  <si>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</si>
  <si>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</si>
  <si>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</si>
  <si>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</si>
  <si>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</si>
  <si>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</si>
  <si>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</si>
  <si>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</si>
  <si>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</si>
  <si>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</si>
  <si>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</si>
  <si>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</si>
  <si>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</si>
  <si>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</si>
  <si>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</si>
  <si>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</si>
  <si>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</si>
  <si>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</si>
  <si>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</si>
  <si>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</si>
  <si>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</si>
  <si>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</si>
  <si>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</si>
  <si>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</si>
  <si>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</si>
  <si>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</si>
  <si>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</si>
  <si>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</si>
  <si>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</si>
  <si>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</si>
  <si>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</si>
  <si>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</si>
  <si>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</si>
  <si>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</si>
  <si>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</si>
  <si>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</si>
  <si>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</si>
  <si>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</si>
  <si>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</si>
  <si>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</si>
  <si>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</si>
  <si>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</si>
  <si>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</si>
  <si>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</si>
  <si>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</si>
  <si>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</si>
  <si>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</si>
  <si>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</si>
  <si>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</si>
  <si>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</si>
  <si>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</si>
  <si>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</si>
  <si>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</si>
  <si>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</si>
  <si>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</si>
  <si>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</si>
  <si>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</si>
  <si>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</si>
  <si>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</si>
  <si>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</si>
  <si>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</si>
  <si>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</si>
  <si>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</si>
  <si>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</si>
  <si>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</si>
  <si>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</si>
  <si>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</si>
  <si>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</si>
  <si>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</si>
  <si>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</si>
  <si>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</si>
  <si>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</si>
  <si>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</si>
  <si>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</si>
  <si>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</si>
  <si>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</si>
  <si>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</si>
  <si>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</si>
  <si>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</si>
  <si>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</si>
  <si>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</si>
  <si>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</si>
  <si>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</si>
  <si>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</si>
  <si>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</si>
  <si>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</si>
  <si>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</si>
  <si>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</si>
  <si>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</si>
  <si>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</si>
  <si>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</si>
  <si>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</si>
  <si>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</si>
  <si>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</si>
  <si>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</si>
  <si>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</si>
  <si>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</si>
  <si>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</si>
  <si>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</si>
  <si>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</si>
  <si>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</si>
  <si>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</si>
  <si>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</si>
  <si>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</si>
  <si>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</si>
  <si>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</si>
  <si>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</si>
  <si>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</si>
  <si>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</si>
  <si>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</si>
  <si>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</si>
  <si>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</si>
  <si>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</si>
  <si>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</si>
  <si>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</si>
  <si>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</si>
  <si>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</si>
  <si>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</si>
  <si>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</si>
  <si>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</si>
  <si>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</si>
  <si>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</si>
  <si>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</si>
  <si>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</si>
  <si>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</si>
  <si>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</si>
  <si>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</si>
  <si>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</si>
  <si>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</si>
  <si>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</si>
  <si>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</si>
  <si>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</si>
  <si>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</si>
  <si>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</si>
  <si>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</si>
  <si>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</si>
  <si>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</si>
  <si>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</si>
  <si>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</si>
  <si>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</si>
  <si>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</si>
  <si>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</si>
  <si>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</si>
  <si>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</si>
  <si>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</si>
  <si>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</si>
  <si>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</si>
  <si>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</si>
  <si>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</si>
  <si>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</si>
  <si>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</si>
  <si>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</si>
  <si>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</si>
  <si>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</si>
  <si>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</si>
  <si>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</si>
  <si>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</si>
  <si>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</si>
  <si>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</si>
  <si>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</si>
  <si>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</si>
  <si>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</si>
  <si>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</si>
  <si>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</si>
  <si>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</si>
  <si>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</si>
  <si>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</si>
  <si>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</si>
  <si>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</si>
  <si>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</si>
  <si>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</si>
  <si>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</si>
  <si>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</si>
  <si>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</si>
  <si>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</si>
  <si>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</si>
  <si>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</si>
  <si>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</si>
  <si>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</si>
  <si>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</si>
  <si>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</si>
  <si>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</si>
  <si>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</si>
  <si>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</si>
  <si>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</si>
  <si>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</si>
  <si>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</si>
  <si>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</si>
  <si>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</si>
  <si>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</si>
  <si>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</si>
  <si>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</si>
  <si>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</si>
  <si>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</si>
  <si>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</si>
  <si>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</si>
  <si>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</si>
  <si>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</si>
  <si>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</si>
  <si>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</si>
  <si>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</si>
  <si>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</si>
  <si>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</si>
  <si>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</si>
  <si>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</si>
  <si>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</si>
  <si>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</si>
  <si>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</si>
  <si>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</si>
  <si>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</si>
  <si>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</si>
  <si>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</si>
  <si>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</si>
  <si>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</si>
  <si>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</si>
  <si>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</si>
  <si>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</si>
  <si>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</si>
  <si>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</si>
  <si>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</si>
  <si>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</si>
  <si>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</si>
  <si>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</si>
  <si>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</si>
  <si>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</si>
  <si>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</si>
  <si>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</si>
  <si>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</si>
  <si>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</si>
  <si>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</si>
  <si>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</si>
  <si>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</si>
  <si>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</si>
  <si>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</si>
  <si>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</si>
  <si>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</si>
  <si>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</si>
  <si>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</si>
  <si>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</si>
  <si>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</si>
  <si>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</si>
  <si>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</si>
  <si>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</si>
  <si>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</si>
  <si>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</si>
  <si>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</si>
  <si>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</si>
  <si>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</si>
  <si>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</si>
  <si>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</si>
  <si>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</si>
  <si>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</si>
  <si>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</si>
  <si>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</si>
  <si>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</si>
  <si>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</si>
  <si>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</si>
  <si>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</si>
  <si>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</si>
  <si>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</si>
  <si>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</si>
  <si>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</si>
  <si>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</si>
  <si>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</si>
  <si>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</si>
  <si>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</si>
  <si>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</si>
  <si>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</si>
  <si>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</si>
  <si>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</si>
  <si>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</si>
  <si>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</si>
  <si>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</si>
  <si>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</si>
  <si>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</si>
  <si>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</si>
  <si>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</si>
  <si>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</si>
  <si>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</si>
  <si>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</si>
  <si>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</si>
  <si>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</si>
  <si>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</si>
  <si>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</si>
  <si>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</si>
  <si>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</si>
  <si>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</si>
  <si>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</si>
  <si>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</si>
  <si>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</si>
  <si>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</si>
  <si>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</si>
  <si>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</si>
  <si>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</si>
  <si>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</si>
  <si>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</si>
  <si>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</si>
  <si>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</si>
  <si>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</si>
  <si>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</si>
  <si>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</si>
  <si>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</si>
  <si>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</si>
  <si>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</si>
  <si>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</si>
  <si>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</si>
  <si>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</si>
  <si>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</si>
  <si>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</si>
  <si>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</si>
  <si>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</si>
  <si>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</si>
  <si>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</si>
  <si>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</si>
  <si>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</si>
  <si>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</si>
  <si>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</si>
  <si>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</si>
  <si>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</si>
  <si>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</si>
  <si>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</si>
  <si>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</si>
  <si>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</si>
  <si>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</si>
  <si>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</si>
  <si>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</si>
  <si>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</si>
  <si>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</si>
  <si>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</si>
  <si>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</si>
  <si>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</si>
  <si>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</si>
  <si>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</si>
  <si>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</si>
  <si>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</si>
  <si>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</si>
  <si>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</si>
  <si>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</si>
  <si>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</si>
  <si>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</si>
  <si>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</si>
  <si>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</si>
  <si>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</si>
  <si>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</si>
  <si>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</si>
  <si>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</si>
  <si>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</si>
  <si>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</si>
  <si>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</si>
  <si>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</si>
  <si>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</si>
  <si>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</si>
  <si>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</si>
  <si>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</si>
  <si>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</si>
  <si>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</si>
  <si>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</si>
  <si>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</si>
  <si>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</si>
  <si>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</si>
  <si>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</si>
  <si>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</si>
  <si>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</si>
  <si>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</si>
  <si>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</si>
  <si>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</si>
  <si>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</si>
  <si>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</si>
  <si>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</si>
  <si>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</si>
  <si>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</si>
  <si>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</si>
  <si>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</si>
  <si>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</si>
  <si>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</si>
  <si>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</si>
  <si>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</si>
  <si>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</si>
  <si>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</si>
  <si>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</si>
  <si>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</si>
  <si>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</si>
  <si>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</si>
  <si>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</si>
  <si>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</si>
  <si>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</si>
  <si>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</si>
  <si>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</si>
  <si>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</si>
  <si>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</si>
  <si>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</si>
  <si>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</si>
  <si>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</si>
  <si>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</si>
  <si>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</si>
  <si>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</si>
  <si>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</si>
  <si>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</si>
  <si>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</si>
  <si>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</si>
  <si>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</si>
  <si>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</si>
  <si>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</si>
  <si>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</si>
  <si>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</si>
  <si>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</si>
  <si>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</si>
  <si>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</si>
  <si>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</si>
  <si>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</si>
  <si>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</si>
  <si>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</si>
  <si>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</si>
  <si>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</si>
  <si>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</si>
  <si>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</si>
  <si>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</si>
  <si>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</si>
  <si>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</si>
  <si>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</si>
  <si>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</si>
  <si>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</si>
  <si>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</si>
  <si>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</si>
  <si>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</si>
  <si>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</si>
  <si>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</si>
  <si>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</si>
  <si>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</si>
  <si>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</si>
  <si>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</si>
  <si>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</si>
  <si>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</si>
  <si>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</si>
  <si>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</si>
  <si>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</si>
  <si>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</si>
  <si>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</si>
  <si>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</si>
  <si>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</si>
  <si>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</si>
  <si>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</si>
  <si>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</si>
  <si>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</si>
  <si>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</si>
  <si>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</si>
  <si>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</si>
  <si>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</si>
  <si>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</si>
  <si>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</si>
  <si>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</si>
  <si>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</si>
  <si>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</si>
  <si>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</si>
  <si>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</si>
  <si>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</si>
  <si>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</si>
  <si>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</si>
  <si>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</si>
  <si>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</si>
  <si>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</si>
  <si>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</si>
  <si>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</si>
  <si>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</si>
  <si>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</si>
  <si>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</si>
  <si>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</si>
  <si>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</si>
  <si>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</si>
  <si>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</si>
  <si>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</si>
  <si>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</si>
  <si>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</si>
  <si>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</si>
  <si>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</si>
  <si>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</si>
  <si>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</si>
  <si>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</si>
  <si>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</si>
  <si>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</si>
  <si>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</si>
  <si>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</si>
  <si>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</si>
  <si>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</si>
  <si>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</si>
  <si>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</si>
  <si>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</si>
  <si>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</si>
  <si>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</si>
  <si>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</si>
  <si>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</si>
  <si>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</si>
  <si>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</si>
  <si>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</si>
  <si>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</si>
  <si>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</si>
  <si>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</si>
  <si>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</si>
  <si>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</si>
  <si>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</si>
  <si>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</si>
  <si>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</si>
  <si>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</si>
  <si>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</si>
  <si>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</si>
  <si>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</si>
  <si>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</si>
  <si>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</si>
  <si>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</si>
  <si>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</si>
  <si>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</si>
  <si>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</si>
  <si>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</si>
  <si>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</si>
  <si>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</si>
  <si>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</si>
  <si>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</si>
  <si>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</si>
  <si>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</si>
  <si>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</si>
  <si>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</si>
  <si>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</si>
  <si>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</si>
  <si>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</si>
  <si>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</si>
  <si>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</si>
  <si>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</si>
  <si>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</si>
  <si>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</si>
  <si>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</si>
  <si>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</si>
  <si>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</si>
  <si>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</si>
  <si>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</si>
  <si>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</si>
  <si>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</si>
  <si>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</si>
  <si>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</si>
  <si>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</si>
  <si>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</si>
  <si>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</si>
  <si>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</si>
  <si>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</si>
  <si>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</si>
  <si>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</si>
  <si>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</si>
  <si>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</si>
  <si>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</si>
  <si>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</si>
  <si>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</si>
  <si>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</si>
  <si>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</si>
  <si>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</si>
  <si>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</si>
  <si>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</si>
  <si>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</si>
  <si>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</si>
  <si>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</si>
  <si>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</si>
  <si>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</si>
  <si>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</si>
  <si>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</si>
  <si>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</si>
  <si>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</si>
  <si>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</si>
  <si>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</si>
  <si>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</si>
  <si>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</si>
  <si>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</si>
  <si>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</si>
  <si>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</si>
  <si>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</si>
  <si>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</si>
  <si>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</si>
  <si>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</si>
  <si>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</si>
  <si>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</si>
  <si>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</si>
  <si>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</si>
  <si>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</si>
  <si>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</si>
  <si>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</si>
  <si>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</si>
  <si>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</si>
  <si>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</si>
  <si>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</si>
  <si>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</si>
  <si>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</si>
  <si>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</si>
  <si>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</si>
  <si>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</si>
  <si>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</si>
  <si>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</si>
  <si>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</si>
  <si>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</si>
  <si>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</si>
  <si>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</si>
  <si>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</si>
  <si>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</si>
  <si>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</si>
  <si>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</si>
  <si>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</si>
  <si>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</si>
  <si>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</si>
  <si>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</si>
  <si>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</si>
  <si>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</si>
  <si>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</si>
  <si>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</si>
  <si>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</si>
  <si>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</si>
  <si>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</si>
  <si>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</si>
  <si>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</si>
  <si>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</si>
  <si>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</si>
  <si>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</si>
  <si>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</si>
  <si>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</si>
  <si>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</si>
  <si>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</si>
  <si>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</si>
  <si>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</si>
  <si>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</si>
  <si>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</si>
  <si>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</si>
  <si>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</si>
  <si>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</si>
  <si>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</si>
  <si>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</si>
  <si>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</si>
  <si>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</si>
  <si>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</si>
  <si>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</si>
  <si>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</si>
  <si>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</si>
  <si>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</si>
  <si>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</si>
  <si>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</si>
  <si>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</si>
  <si>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</si>
  <si>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</si>
  <si>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</si>
  <si>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</si>
  <si>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</si>
  <si>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</si>
  <si>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</si>
  <si>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</si>
  <si>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</si>
  <si>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</si>
  <si>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</si>
  <si>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</si>
  <si>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</si>
  <si>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</si>
  <si>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</si>
  <si>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</si>
  <si>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</si>
  <si>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</si>
  <si>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</si>
  <si>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</si>
  <si>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</si>
  <si>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</si>
  <si>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</si>
  <si>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</si>
  <si>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</si>
  <si>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</si>
  <si>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</si>
  <si>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</si>
  <si>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</si>
  <si>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</si>
  <si>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</si>
  <si>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</si>
  <si>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</si>
  <si>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</si>
  <si>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</si>
  <si>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</si>
  <si>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</si>
  <si>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</si>
  <si>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</si>
  <si>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</si>
  <si>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</si>
  <si>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</si>
  <si>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</si>
  <si>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</si>
  <si>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</si>
  <si>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</si>
  <si>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</si>
  <si>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</si>
  <si>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</si>
  <si>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</si>
  <si>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</si>
  <si>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</si>
  <si>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</si>
  <si>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</si>
  <si>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</si>
  <si>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</si>
  <si>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</si>
  <si>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</si>
  <si>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</si>
  <si>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</si>
  <si>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</si>
  <si>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</si>
  <si>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</si>
  <si>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</si>
  <si>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</si>
  <si>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</si>
  <si>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</si>
  <si>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</si>
  <si>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</si>
  <si>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</si>
  <si>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</si>
  <si>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</si>
  <si>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</si>
  <si>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</si>
  <si>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</si>
  <si>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</si>
  <si>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</si>
  <si>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</si>
  <si>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</si>
  <si>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</si>
  <si>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</si>
  <si>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</si>
  <si>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</si>
  <si>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</si>
  <si>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</si>
  <si>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</si>
  <si>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</si>
  <si>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</si>
  <si>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</si>
  <si>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</si>
  <si>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</si>
  <si>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</si>
  <si>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</si>
  <si>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</si>
  <si>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</si>
  <si>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</si>
  <si>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</si>
  <si>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</si>
  <si>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</si>
  <si>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</si>
  <si>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</si>
  <si>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</si>
  <si>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</si>
  <si>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</si>
  <si>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</si>
  <si>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</si>
  <si>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</si>
  <si>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</si>
  <si>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</si>
  <si>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</si>
  <si>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</si>
  <si>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</si>
  <si>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</si>
  <si>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</si>
  <si>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</si>
  <si>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</si>
  <si>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</si>
  <si>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</si>
  <si>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</si>
  <si>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</si>
  <si>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</si>
  <si>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</si>
  <si>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</si>
  <si>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</si>
  <si>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</si>
  <si>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</si>
  <si>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</si>
  <si>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</si>
  <si>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</si>
  <si>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</si>
  <si>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</si>
  <si>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</si>
  <si>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</si>
  <si>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</si>
  <si>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</si>
  <si>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</si>
  <si>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</si>
  <si>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</si>
  <si>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</si>
  <si>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</si>
  <si>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</si>
  <si>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</si>
  <si>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</si>
  <si>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</si>
  <si>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</si>
  <si>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</si>
  <si>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</si>
  <si>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</si>
  <si>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</si>
  <si>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</si>
  <si>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</si>
  <si>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</si>
  <si>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</si>
  <si>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</si>
  <si>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</si>
  <si>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</si>
  <si>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</si>
  <si>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</si>
  <si>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</si>
  <si>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</si>
  <si>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</si>
  <si>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</si>
  <si>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</si>
  <si>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</si>
  <si>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</si>
  <si>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</si>
  <si>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</si>
  <si>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</si>
  <si>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</si>
  <si>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</si>
  <si>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</si>
  <si>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</si>
  <si>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</si>
  <si>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</si>
  <si>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</si>
  <si>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</si>
  <si>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</si>
  <si>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</si>
  <si>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</si>
  <si>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</si>
  <si>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</si>
  <si>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</si>
  <si>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</si>
  <si>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</si>
  <si>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</si>
  <si>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</si>
  <si>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</si>
  <si>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</si>
  <si>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</si>
  <si>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</si>
  <si>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</si>
  <si>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</si>
  <si>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</si>
  <si>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</si>
  <si>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</si>
  <si>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</si>
  <si>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</si>
  <si>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</si>
  <si>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</si>
  <si>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</si>
  <si>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</si>
  <si>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</si>
  <si>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</si>
  <si>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</si>
  <si>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</si>
  <si>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</si>
  <si>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</si>
  <si>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</si>
  <si>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</si>
  <si>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</si>
  <si>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</si>
  <si>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</si>
  <si>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</si>
  <si>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</si>
  <si>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</si>
  <si>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</si>
  <si>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</si>
  <si>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</si>
  <si>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</si>
  <si>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</si>
  <si>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</si>
  <si>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</si>
  <si>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</si>
  <si>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</si>
  <si>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</si>
  <si>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</si>
  <si>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</si>
  <si>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</si>
  <si>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</si>
  <si>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</si>
  <si>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</si>
  <si>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</si>
  <si>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</si>
  <si>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</si>
  <si>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</si>
  <si>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</si>
  <si>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</si>
  <si>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</si>
  <si>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</si>
  <si>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</si>
  <si>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</si>
  <si>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</si>
  <si>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</si>
  <si>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</si>
  <si>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</si>
  <si>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</si>
  <si>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</si>
  <si>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</si>
  <si>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</si>
  <si>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</si>
  <si>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</si>
  <si>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</si>
  <si>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</si>
  <si>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</si>
  <si>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</si>
  <si>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</si>
  <si>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</si>
  <si>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</si>
  <si>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</si>
  <si>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</si>
  <si>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</si>
  <si>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</si>
  <si>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</si>
  <si>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</si>
  <si>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</si>
  <si>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</si>
  <si>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</si>
  <si>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</si>
  <si>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</si>
  <si>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</si>
  <si>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</si>
  <si>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</si>
  <si>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</si>
  <si>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</si>
  <si>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</si>
  <si>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</si>
  <si>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</si>
  <si>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</si>
  <si>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</si>
  <si>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</si>
  <si>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</si>
  <si>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</si>
  <si>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</si>
  <si>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</si>
  <si>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</si>
  <si>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</si>
  <si>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</si>
  <si>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</si>
  <si>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</si>
  <si>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</si>
  <si>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</si>
  <si>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</si>
  <si>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</si>
  <si>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</si>
  <si>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</si>
  <si>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</si>
  <si>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</si>
  <si>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</si>
  <si>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</si>
  <si>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</si>
  <si>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</si>
  <si>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</si>
  <si>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</si>
  <si>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</si>
  <si>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</si>
  <si>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</si>
  <si>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</si>
  <si>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</si>
  <si>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</si>
  <si>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</si>
  <si>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</si>
  <si>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</si>
  <si>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</si>
  <si>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</si>
  <si>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</si>
  <si>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</si>
  <si>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</si>
  <si>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</si>
  <si>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</si>
  <si>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</si>
  <si>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</si>
  <si>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</si>
  <si>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</si>
  <si>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</si>
  <si>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</si>
  <si>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</si>
  <si>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</si>
  <si>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</si>
  <si>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</si>
  <si>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</si>
  <si>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</si>
  <si>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</si>
  <si>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</si>
  <si>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</si>
  <si>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</si>
  <si>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</si>
  <si>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</si>
  <si>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</si>
  <si>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</si>
  <si>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</si>
  <si>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</si>
  <si>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</si>
  <si>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</si>
  <si>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</si>
  <si>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</si>
  <si>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</si>
  <si>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</si>
  <si>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</si>
  <si>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</si>
  <si>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</si>
  <si>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</si>
  <si>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</si>
  <si>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</si>
  <si>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</si>
  <si>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</si>
  <si>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</si>
  <si>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</si>
  <si>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</si>
  <si>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</si>
  <si>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</si>
  <si>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</si>
  <si>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</si>
  <si>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</si>
  <si>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</si>
  <si>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</si>
  <si>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</si>
  <si>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</si>
  <si>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</si>
  <si>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</si>
  <si>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</si>
  <si>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</si>
  <si>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</si>
  <si>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</si>
  <si>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</si>
  <si>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</si>
  <si>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</si>
  <si>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</si>
  <si>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</si>
  <si>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</si>
  <si>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</si>
  <si>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</si>
  <si>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</si>
  <si>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</si>
  <si>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</si>
  <si>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</si>
  <si>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</si>
  <si>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</si>
  <si>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</si>
  <si>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</si>
  <si>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</si>
  <si>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</si>
  <si>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</si>
  <si>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</si>
  <si>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</si>
  <si>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</si>
  <si>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</si>
  <si>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</si>
  <si>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</si>
  <si>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</si>
  <si>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</si>
  <si>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</si>
  <si>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</si>
  <si>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</si>
  <si>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</si>
  <si>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</si>
  <si>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</si>
  <si>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</si>
  <si>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</si>
  <si>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</si>
  <si>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</si>
  <si>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</si>
  <si>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</si>
  <si>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</si>
  <si>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</si>
  <si>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</si>
  <si>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</si>
  <si>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</si>
  <si>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</si>
  <si>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</si>
  <si>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</si>
  <si>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</si>
  <si>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</si>
  <si>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</si>
  <si>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</si>
  <si>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</si>
  <si>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</si>
  <si>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</si>
  <si>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</si>
  <si>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</si>
  <si>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</si>
  <si>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</si>
  <si>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</si>
  <si>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</si>
  <si>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</si>
  <si>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</si>
  <si>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</si>
  <si>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</si>
  <si>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</si>
  <si>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</si>
  <si>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</si>
  <si>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</si>
  <si>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</si>
  <si>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</si>
  <si>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</si>
  <si>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</si>
  <si>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</si>
  <si>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</si>
  <si>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</si>
  <si>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</si>
  <si>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</si>
  <si>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</si>
  <si>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</si>
  <si>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</si>
  <si>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</si>
  <si>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</si>
  <si>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</si>
  <si>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</si>
  <si>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</si>
  <si>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</si>
  <si>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</si>
  <si>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</si>
  <si>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</si>
  <si>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</si>
  <si>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</si>
  <si>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</si>
  <si>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</si>
  <si>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</si>
  <si>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</si>
  <si>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</si>
  <si>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</si>
  <si>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</si>
  <si>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</si>
  <si>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</si>
  <si>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</si>
  <si>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</si>
  <si>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</si>
  <si>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</si>
  <si>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</si>
  <si>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</si>
  <si>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</si>
  <si>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</si>
  <si>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</si>
  <si>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</si>
  <si>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</si>
  <si>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</si>
  <si>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</si>
  <si>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</si>
  <si>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</si>
  <si>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</si>
  <si>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</si>
  <si>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</si>
  <si>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</si>
  <si>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</si>
  <si>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</si>
  <si>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</si>
  <si>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</si>
  <si>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</si>
  <si>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</si>
  <si>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</si>
  <si>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</si>
  <si>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</si>
  <si>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</si>
  <si>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</si>
  <si>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</si>
  <si>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</si>
  <si>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</si>
  <si>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</si>
  <si>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</si>
  <si>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</si>
  <si>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</si>
  <si>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</si>
  <si>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</si>
  <si>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</si>
  <si>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</si>
  <si>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</si>
  <si>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</si>
  <si>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</si>
  <si>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</si>
  <si>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</si>
  <si>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</si>
  <si>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</si>
  <si>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</si>
  <si>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</si>
  <si>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</si>
  <si>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</si>
  <si>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</si>
  <si>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</si>
  <si>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</si>
  <si>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</si>
  <si>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</si>
  <si>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</si>
  <si>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</si>
  <si>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</si>
  <si>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</si>
  <si>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</si>
  <si>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</si>
  <si>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</si>
  <si>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</si>
  <si>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</si>
  <si>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</si>
  <si>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</si>
  <si>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</si>
  <si>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</si>
  <si>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</si>
  <si>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</si>
  <si>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</si>
  <si>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</si>
  <si>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</si>
  <si>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</si>
  <si>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</si>
  <si>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</si>
  <si>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</si>
  <si>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</si>
  <si>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</si>
  <si>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</si>
  <si>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</si>
  <si>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</si>
  <si>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</si>
  <si>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</si>
  <si>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</si>
  <si>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</si>
  <si>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</si>
  <si>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</si>
  <si>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</si>
  <si>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</si>
  <si>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</si>
  <si>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</si>
  <si>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</si>
  <si>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</si>
  <si>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</si>
  <si>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</si>
  <si>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</si>
  <si>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</si>
  <si>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</si>
  <si>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</si>
  <si>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</si>
  <si>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</si>
  <si>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</si>
  <si>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</si>
  <si>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</si>
  <si>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</si>
  <si>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</si>
  <si>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</si>
  <si>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</si>
  <si>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</si>
  <si>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</si>
  <si>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</si>
  <si>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</si>
  <si>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</si>
  <si>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</si>
  <si>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</si>
  <si>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</si>
  <si>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</si>
  <si>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</si>
  <si>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</si>
  <si>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</si>
  <si>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</si>
  <si>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</si>
  <si>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</si>
  <si>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</si>
  <si>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</si>
  <si>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</si>
  <si>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</si>
  <si>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</si>
  <si>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</si>
  <si>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</si>
  <si>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</si>
  <si>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</si>
  <si>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</si>
  <si>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</si>
  <si>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</si>
  <si>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</si>
  <si>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</si>
  <si>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</si>
  <si>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</si>
  <si>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</si>
  <si>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</si>
  <si>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</si>
  <si>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</si>
  <si>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</si>
  <si>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</si>
  <si>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</si>
  <si>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</si>
  <si>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</si>
  <si>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</si>
  <si>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</si>
  <si>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</si>
  <si>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</si>
  <si>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</si>
  <si>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</si>
  <si>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</si>
  <si>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</si>
  <si>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</si>
  <si>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</si>
  <si>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</si>
  <si>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</si>
  <si>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</si>
  <si>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</si>
  <si>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</si>
  <si>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</si>
  <si>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</si>
  <si>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</si>
  <si>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</si>
  <si>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</si>
  <si>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</si>
  <si>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</si>
  <si>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</si>
  <si>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</si>
  <si>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</si>
  <si>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</si>
  <si>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</si>
  <si>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</si>
  <si>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</si>
  <si>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</si>
  <si>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</si>
  <si>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</si>
  <si>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</si>
  <si>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</si>
  <si>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</si>
  <si>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</si>
  <si>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</si>
  <si>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</si>
  <si>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</si>
  <si>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</si>
  <si>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</si>
  <si>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</si>
  <si>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</si>
  <si>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</si>
  <si>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</si>
  <si>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</si>
  <si>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</si>
  <si>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</si>
  <si>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</si>
  <si>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</si>
  <si>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</si>
  <si>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</si>
  <si>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</si>
  <si>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</si>
  <si>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</si>
  <si>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</si>
  <si>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</si>
  <si>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</si>
  <si>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</si>
  <si>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</si>
  <si>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</si>
  <si>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</si>
  <si>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</si>
  <si>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</si>
  <si>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</si>
  <si>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</si>
  <si>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</si>
  <si>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</si>
  <si>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</si>
  <si>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</si>
  <si>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</si>
  <si>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</si>
  <si>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</si>
  <si>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</si>
  <si>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</si>
  <si>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</si>
  <si>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</si>
  <si>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</si>
  <si>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</si>
  <si>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</si>
  <si>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</si>
  <si>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</si>
  <si>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</si>
  <si>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</si>
  <si>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</si>
  <si>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</si>
  <si>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</si>
  <si>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</si>
  <si>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</si>
  <si>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</si>
  <si>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</si>
  <si>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</si>
  <si>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</si>
  <si>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</si>
  <si>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</si>
  <si>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</si>
  <si>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</si>
  <si>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</si>
  <si>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</si>
  <si>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</si>
  <si>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</si>
  <si>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</si>
  <si>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</si>
  <si>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</si>
  <si>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</si>
  <si>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</si>
  <si>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</si>
  <si>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</si>
  <si>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</si>
  <si>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</si>
  <si>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</si>
  <si>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</si>
  <si>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</si>
  <si>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</si>
  <si>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</si>
  <si>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</si>
  <si>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</si>
  <si>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</si>
  <si>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</si>
  <si>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</si>
  <si>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</si>
  <si>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</si>
  <si>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</si>
  <si>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</si>
  <si>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</si>
  <si>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</si>
  <si>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</si>
  <si>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</si>
  <si>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</si>
  <si>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</si>
  <si>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</si>
  <si>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</si>
  <si>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</si>
  <si>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</si>
  <si>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</si>
  <si>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</si>
  <si>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</si>
  <si>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</si>
  <si>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</si>
  <si>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</si>
  <si>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</si>
  <si>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</si>
  <si>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</si>
  <si>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</si>
  <si>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</si>
  <si>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</si>
  <si>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</si>
  <si>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</si>
  <si>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</si>
  <si>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</si>
  <si>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</si>
  <si>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</si>
  <si>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</si>
  <si>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</si>
  <si>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</si>
  <si>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</si>
  <si>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</si>
  <si>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</si>
  <si>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</si>
  <si>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</si>
  <si>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</si>
  <si>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</si>
  <si>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</si>
  <si>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</si>
  <si>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</si>
  <si>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</si>
  <si>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</si>
  <si>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</si>
  <si>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</si>
  <si>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</si>
  <si>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</si>
  <si>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</si>
  <si>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</si>
  <si>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</si>
  <si>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</si>
  <si>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</si>
  <si>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</si>
  <si>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</si>
  <si>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</si>
  <si>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</si>
  <si>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</si>
  <si>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</si>
  <si>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</si>
  <si>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</si>
  <si>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</si>
  <si>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</si>
  <si>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</si>
  <si>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</si>
  <si>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</si>
  <si>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</si>
  <si>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</si>
  <si>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</si>
  <si>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</si>
  <si>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</si>
  <si>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</si>
  <si>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</si>
  <si>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</si>
  <si>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</si>
  <si>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</si>
  <si>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</si>
  <si>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</si>
  <si>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</si>
  <si>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</si>
  <si>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</si>
  <si>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</si>
  <si>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</si>
  <si>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</si>
  <si>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</si>
  <si>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</si>
  <si>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</si>
  <si>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</si>
  <si>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</si>
  <si>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</si>
  <si>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</si>
  <si>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</si>
  <si>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</si>
  <si>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</si>
  <si>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</si>
  <si>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</si>
  <si>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</si>
  <si>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</si>
  <si>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</si>
  <si>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</si>
  <si>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</si>
  <si>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</si>
  <si>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</si>
  <si>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</si>
  <si>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</si>
  <si>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</si>
  <si>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</si>
  <si>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</si>
  <si>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</si>
  <si>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</si>
  <si>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</si>
  <si>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</si>
  <si>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</si>
  <si>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</si>
  <si>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</si>
  <si>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</si>
  <si>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</si>
  <si>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</si>
  <si>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</si>
  <si>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</si>
  <si>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</si>
  <si>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</si>
  <si>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</si>
  <si>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</si>
  <si>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</si>
  <si>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</si>
  <si>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</si>
  <si>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</si>
  <si>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</si>
  <si>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</si>
  <si>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</si>
  <si>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</si>
  <si>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</si>
  <si>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</si>
  <si>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</si>
  <si>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</si>
  <si>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</si>
  <si>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</si>
  <si>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</si>
  <si>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</si>
  <si>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</si>
  <si>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</si>
  <si>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</si>
  <si>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</si>
  <si>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</si>
  <si>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</si>
  <si>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</si>
  <si>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</si>
  <si>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</si>
  <si>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</si>
  <si>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</si>
  <si>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</si>
  <si>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</si>
  <si>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</si>
  <si>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</si>
  <si>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</si>
  <si>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</si>
  <si>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</si>
  <si>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</si>
  <si>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</si>
  <si>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</si>
  <si>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</si>
  <si>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</si>
  <si>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</si>
  <si>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</si>
  <si>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</si>
  <si>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</si>
  <si>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</si>
  <si>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</si>
  <si>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</si>
  <si>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</si>
  <si>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</si>
  <si>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</si>
  <si>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</si>
  <si>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</si>
  <si>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</si>
  <si>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</si>
  <si>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</si>
  <si>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</si>
  <si>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</si>
  <si>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</si>
  <si>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</si>
  <si>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</si>
  <si>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</si>
  <si>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</si>
  <si>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</si>
  <si>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</si>
  <si>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</si>
  <si>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</si>
  <si>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</si>
  <si>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</si>
  <si>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</si>
  <si>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</si>
  <si>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</si>
  <si>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</si>
  <si>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</si>
  <si>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</si>
  <si>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</si>
  <si>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</si>
  <si>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</si>
  <si>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</si>
  <si>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</si>
  <si>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</si>
  <si>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</si>
  <si>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</si>
  <si>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</si>
  <si>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</si>
  <si>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</si>
  <si>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</si>
  <si>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</si>
  <si>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</si>
  <si>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</si>
  <si>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</si>
  <si>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</si>
  <si>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</si>
  <si>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</si>
  <si>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</si>
  <si>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</si>
  <si>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</si>
  <si>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</si>
  <si>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</si>
  <si>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</si>
  <si>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</si>
  <si>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</si>
  <si>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</si>
  <si>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</si>
  <si>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</si>
  <si>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</si>
  <si>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</si>
  <si>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</si>
  <si>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</si>
  <si>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</si>
  <si>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</si>
  <si>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</si>
  <si>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</si>
  <si>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</si>
  <si>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</si>
  <si>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</si>
  <si>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</si>
  <si>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</si>
  <si>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</si>
  <si>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</si>
  <si>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</si>
  <si>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</si>
  <si>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</si>
  <si>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</si>
  <si>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</si>
  <si>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</si>
  <si>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</si>
  <si>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</si>
  <si>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</si>
  <si>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</si>
  <si>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</si>
  <si>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</si>
  <si>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</si>
  <si>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</si>
  <si>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</si>
  <si>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</si>
  <si>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</si>
  <si>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</si>
  <si>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</si>
  <si>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</si>
  <si>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</si>
  <si>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</si>
  <si>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</si>
  <si>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</si>
  <si>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</si>
  <si>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</si>
  <si>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</si>
  <si>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</si>
  <si>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</si>
  <si>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</si>
  <si>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</si>
  <si>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</si>
  <si>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</si>
  <si>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</si>
  <si>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</si>
  <si>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</si>
  <si>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</si>
  <si>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</si>
  <si>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</si>
  <si>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</si>
  <si>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</si>
  <si>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</si>
  <si>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</si>
  <si>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</si>
  <si>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</si>
  <si>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</si>
  <si>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</si>
  <si>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</si>
  <si>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</si>
  <si>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</si>
  <si>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</si>
  <si>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</si>
  <si>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</si>
  <si>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</si>
  <si>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</si>
  <si>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</si>
  <si>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</si>
  <si>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</si>
  <si>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</si>
  <si>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</si>
  <si>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</si>
  <si>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</si>
  <si>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</si>
  <si>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</si>
  <si>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</si>
  <si>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</si>
  <si>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</si>
  <si>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</si>
  <si>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</si>
  <si>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</si>
  <si>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</si>
  <si>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</si>
  <si>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</si>
  <si>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</si>
  <si>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</si>
  <si>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</si>
  <si>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</si>
  <si>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</si>
  <si>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</si>
  <si>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</si>
  <si>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</si>
  <si>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</si>
  <si>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</si>
  <si>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</si>
  <si>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</si>
  <si>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</si>
  <si>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</si>
  <si>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</si>
  <si>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</si>
  <si>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</si>
  <si>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</si>
  <si>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</si>
  <si>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</si>
  <si>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</si>
  <si>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</si>
  <si>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</si>
  <si>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</si>
  <si>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</si>
  <si>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</si>
  <si>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</si>
  <si>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</si>
  <si>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</si>
  <si>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</si>
  <si>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</si>
  <si>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</si>
  <si>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</si>
  <si>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</si>
  <si>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</si>
  <si>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</si>
  <si>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</si>
  <si>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</si>
  <si>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</si>
  <si>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</si>
  <si>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</si>
  <si>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</si>
  <si>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</si>
  <si>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</si>
  <si>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</si>
  <si>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</si>
  <si>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</si>
  <si>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</si>
  <si>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</si>
  <si>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</si>
  <si>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</si>
  <si>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</si>
  <si>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</si>
  <si>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</si>
  <si>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</si>
  <si>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</si>
  <si>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</si>
  <si>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</si>
  <si>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</si>
  <si>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</si>
  <si>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</si>
  <si>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</si>
  <si>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</si>
  <si>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</si>
  <si>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</si>
  <si>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</si>
  <si>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</si>
  <si>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</si>
  <si>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</si>
  <si>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</si>
  <si>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</si>
  <si>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</si>
  <si>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</si>
  <si>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</si>
  <si>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</si>
  <si>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</si>
  <si>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</si>
  <si>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</si>
  <si>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</si>
  <si>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</si>
  <si>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</si>
  <si>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</si>
  <si>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</si>
  <si>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</si>
  <si>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</si>
  <si>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</si>
  <si>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</si>
  <si>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</si>
  <si>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</si>
  <si>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</si>
  <si>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</si>
  <si>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</si>
  <si>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</si>
  <si>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</si>
  <si>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</si>
  <si>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</si>
  <si>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</si>
  <si>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</si>
  <si>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</si>
  <si>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</si>
  <si>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</si>
  <si>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</si>
  <si>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</si>
  <si>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</si>
  <si>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</si>
  <si>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</si>
  <si>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</si>
  <si>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</si>
  <si>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</si>
  <si>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</si>
  <si>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</si>
  <si>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</si>
  <si>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</si>
  <si>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</si>
  <si>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</si>
  <si>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</si>
  <si>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</si>
  <si>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</si>
  <si>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</si>
  <si>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</si>
  <si>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</si>
  <si>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</si>
  <si>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</si>
  <si>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</si>
  <si>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</si>
  <si>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</si>
  <si>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</si>
  <si>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</si>
  <si>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</si>
  <si>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</si>
  <si>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</si>
  <si>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</si>
  <si>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</si>
  <si>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</si>
  <si>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</si>
  <si>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</si>
  <si>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</si>
  <si>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</si>
  <si>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</si>
  <si>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</si>
  <si>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</si>
  <si>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</si>
  <si>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</si>
  <si>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</si>
  <si>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</si>
  <si>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</si>
  <si>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</si>
  <si>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</si>
  <si>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</si>
  <si>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</si>
  <si>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</si>
  <si>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</si>
  <si>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</si>
  <si>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</si>
  <si>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</si>
  <si>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</si>
  <si>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</si>
  <si>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</si>
  <si>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</si>
  <si>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</si>
  <si>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</si>
  <si>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</si>
  <si>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</si>
  <si>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</si>
  <si>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</si>
  <si>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</si>
  <si>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</si>
  <si>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</si>
  <si>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</si>
  <si>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</si>
  <si>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</si>
  <si>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</si>
  <si>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</si>
  <si>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</si>
  <si>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</si>
  <si>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</si>
  <si>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</si>
  <si>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</si>
  <si>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</si>
  <si>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</si>
  <si>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</si>
  <si>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</si>
  <si>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</si>
  <si>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</si>
  <si>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</si>
  <si>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</si>
  <si>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</si>
  <si>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</si>
  <si>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</si>
  <si>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</si>
  <si>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</si>
  <si>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</si>
  <si>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</si>
  <si>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</si>
  <si>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</si>
  <si>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</si>
  <si>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</si>
  <si>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</si>
  <si>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</si>
  <si>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</si>
  <si>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</si>
  <si>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</si>
  <si>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</si>
  <si>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</si>
  <si>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</si>
  <si>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</si>
  <si>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</si>
  <si>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</si>
  <si>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</si>
  <si>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</si>
  <si>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</si>
  <si>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</si>
  <si>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</si>
  <si>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</si>
  <si>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</si>
  <si>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</si>
  <si>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</si>
  <si>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</si>
  <si>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</si>
  <si>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</si>
  <si>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</si>
  <si>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</si>
  <si>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</si>
  <si>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</si>
  <si>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</si>
  <si>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</si>
  <si>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</si>
  <si>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</si>
  <si>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</si>
  <si>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</si>
  <si>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</si>
  <si>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</si>
  <si>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</si>
  <si>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</si>
  <si>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</si>
  <si>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</si>
  <si>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</si>
  <si>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</si>
  <si>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</si>
  <si>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</si>
  <si>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</si>
  <si>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</si>
  <si>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</si>
  <si>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</si>
  <si>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</si>
  <si>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</si>
  <si>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</si>
  <si>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</si>
  <si>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</si>
  <si>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</si>
  <si>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</si>
  <si>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</si>
  <si>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</si>
  <si>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</si>
  <si>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</si>
  <si>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</si>
  <si>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</si>
  <si>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</si>
  <si>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</si>
  <si>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</si>
  <si>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</si>
  <si>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</si>
  <si>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</si>
  <si>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</si>
  <si>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</si>
  <si>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</si>
  <si>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</si>
  <si>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</si>
  <si>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</si>
  <si>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</si>
  <si>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</si>
  <si>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</si>
  <si>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</si>
  <si>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</si>
  <si>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</si>
  <si>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</si>
  <si>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</si>
  <si>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</si>
  <si>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</si>
  <si>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</si>
  <si>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</si>
  <si>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</si>
  <si>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</si>
  <si>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</si>
  <si>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</si>
  <si>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</si>
  <si>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</si>
  <si>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</si>
  <si>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</si>
  <si>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</si>
  <si>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</si>
  <si>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</si>
  <si>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</si>
  <si>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</si>
  <si>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</si>
  <si>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</si>
  <si>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</si>
  <si>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</si>
  <si>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</si>
  <si>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</si>
  <si>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</si>
  <si>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</si>
  <si>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</si>
  <si>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</si>
  <si>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</si>
  <si>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</si>
  <si>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</si>
  <si>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</si>
  <si>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</si>
  <si>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</si>
  <si>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</si>
  <si>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</si>
  <si>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</si>
  <si>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</si>
  <si>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</si>
  <si>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</si>
  <si>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</si>
  <si>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</si>
  <si>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</si>
  <si>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</si>
  <si>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</si>
  <si>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</si>
  <si>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</si>
  <si>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</si>
  <si>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</si>
  <si>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</si>
  <si>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</si>
  <si>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</si>
  <si>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</si>
  <si>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</si>
  <si>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</si>
  <si>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</si>
  <si>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</si>
  <si>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</si>
  <si>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</si>
  <si>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</si>
  <si>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</si>
  <si>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</si>
  <si>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</si>
  <si>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</si>
  <si>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</si>
  <si>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</si>
  <si>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</si>
  <si>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</si>
  <si>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</si>
  <si>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</si>
  <si>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</si>
  <si>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</si>
  <si>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</si>
  <si>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</si>
  <si>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</si>
  <si>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</si>
  <si>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</si>
  <si>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</si>
  <si>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</si>
  <si>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</si>
  <si>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</si>
  <si>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</si>
  <si>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</si>
  <si>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</si>
  <si>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</si>
  <si>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</si>
  <si>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</si>
  <si>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</si>
  <si>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</si>
  <si>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</si>
  <si>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</si>
  <si>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</si>
  <si>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</si>
  <si>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</si>
  <si>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</si>
  <si>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</si>
  <si>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</si>
  <si>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</si>
  <si>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</si>
  <si>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</si>
  <si>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</si>
  <si>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</si>
  <si>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</si>
  <si>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</si>
  <si>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</si>
  <si>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</si>
  <si>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</si>
  <si>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</si>
  <si>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</si>
  <si>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</si>
  <si>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</si>
  <si>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</si>
  <si>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</si>
  <si>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</si>
  <si>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</si>
  <si>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</si>
  <si>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</si>
  <si>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</si>
  <si>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</si>
  <si>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</si>
  <si>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</si>
  <si>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</si>
  <si>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</si>
  <si>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</si>
  <si>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</si>
  <si>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</si>
  <si>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</si>
  <si>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</si>
  <si>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</si>
  <si>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</si>
  <si>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</si>
  <si>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</si>
  <si>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</si>
  <si>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</si>
  <si>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</si>
  <si>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</si>
  <si>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</si>
  <si>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</si>
  <si>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</si>
  <si>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</si>
  <si>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</si>
  <si>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</si>
  <si>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</si>
  <si>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</si>
  <si>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</si>
  <si>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</si>
  <si>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</si>
  <si>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</si>
  <si>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</si>
  <si>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</si>
  <si>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</si>
  <si>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</si>
  <si>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</si>
  <si>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</si>
  <si>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</si>
  <si>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</si>
  <si>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</si>
  <si>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</si>
  <si>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</si>
  <si>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</si>
  <si>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</si>
  <si>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</si>
  <si>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</si>
  <si>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</si>
  <si>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</si>
  <si>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</si>
  <si>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</si>
  <si>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</si>
  <si>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</si>
  <si>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</si>
  <si>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</si>
  <si>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</si>
  <si>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</si>
  <si>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</si>
  <si>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</si>
  <si>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</si>
  <si>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</si>
  <si>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</si>
  <si>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</si>
  <si>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</si>
  <si>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</si>
  <si>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</si>
  <si>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</si>
  <si>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</si>
  <si>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</si>
  <si>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</si>
  <si>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</si>
  <si>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</si>
  <si>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</si>
  <si>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</si>
  <si>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</si>
  <si>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</si>
  <si>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</si>
  <si>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</si>
  <si>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</si>
  <si>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</si>
  <si>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</si>
  <si>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</si>
  <si>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</si>
  <si>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</si>
  <si>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</si>
  <si>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</si>
  <si>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</si>
  <si>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</si>
  <si>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</si>
  <si>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</si>
  <si>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</si>
  <si>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</si>
  <si>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</si>
  <si>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</si>
  <si>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</si>
  <si>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</si>
  <si>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</si>
  <si>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</si>
  <si>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</si>
  <si>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</si>
  <si>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</si>
  <si>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</si>
  <si>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</si>
  <si>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</si>
  <si>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</si>
  <si>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</si>
  <si>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</si>
  <si>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</si>
  <si>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</si>
  <si>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</si>
  <si>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</si>
  <si>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</si>
  <si>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</si>
  <si>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</si>
  <si>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</si>
  <si>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</si>
  <si>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</si>
  <si>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</si>
  <si>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</si>
  <si>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</si>
  <si>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</si>
  <si>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</si>
  <si>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</si>
  <si>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</si>
  <si>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</si>
  <si>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</si>
  <si>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</si>
  <si>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</si>
  <si>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</si>
  <si>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</si>
  <si>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</si>
  <si>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</si>
  <si>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</si>
  <si>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</si>
  <si>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</si>
  <si>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</si>
  <si>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</si>
  <si>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</si>
  <si>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</si>
  <si>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</si>
  <si>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</si>
  <si>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</si>
  <si>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</si>
  <si>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</si>
  <si>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</si>
  <si>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</si>
  <si>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</si>
  <si>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</si>
  <si>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</si>
  <si>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</si>
  <si>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</si>
  <si>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</si>
  <si>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</si>
  <si>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</si>
  <si>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</si>
  <si>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</si>
  <si>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</si>
  <si>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</si>
  <si>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</si>
  <si>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</si>
  <si>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</si>
  <si>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</si>
  <si>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</si>
  <si>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</si>
  <si>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</si>
  <si>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</si>
  <si>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</si>
  <si>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</si>
  <si>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</si>
  <si>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</si>
  <si>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</si>
  <si>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</si>
  <si>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</si>
  <si>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</si>
  <si>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</si>
  <si>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</si>
  <si>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</si>
  <si>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</si>
  <si>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</si>
  <si>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</si>
  <si>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</si>
  <si>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</si>
  <si>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</si>
  <si>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</si>
  <si>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</si>
  <si>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</si>
  <si>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</si>
  <si>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</si>
  <si>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</si>
  <si>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</si>
  <si>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</si>
  <si>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</si>
  <si>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</si>
  <si>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</si>
  <si>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</si>
  <si>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</si>
  <si>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</si>
  <si>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</si>
  <si>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</si>
  <si>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</si>
  <si>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</si>
  <si>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</si>
  <si>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</si>
  <si>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</si>
  <si>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</si>
  <si>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</si>
  <si>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</si>
  <si>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</si>
  <si>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</si>
  <si>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</si>
  <si>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</si>
  <si>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</si>
  <si>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</si>
  <si>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</si>
  <si>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</si>
  <si>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</si>
  <si>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</si>
  <si>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</si>
  <si>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</si>
  <si>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</si>
  <si>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</si>
  <si>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</si>
  <si>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</si>
  <si>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</si>
  <si>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</si>
  <si>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</si>
  <si>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</si>
  <si>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</si>
  <si>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</si>
  <si>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</si>
  <si>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</si>
  <si>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</si>
  <si>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</si>
  <si>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</si>
  <si>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</si>
  <si>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</si>
  <si>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</si>
  <si>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</si>
  <si>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</si>
  <si>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</si>
  <si>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</si>
  <si>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</si>
  <si>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</si>
  <si>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</si>
  <si>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</si>
  <si>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</si>
  <si>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</si>
  <si>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</si>
  <si>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</si>
  <si>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</si>
  <si>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</si>
  <si>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</si>
  <si>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</si>
  <si>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</si>
  <si>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</si>
  <si>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</si>
  <si>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</si>
  <si>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</si>
  <si>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</si>
  <si>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</si>
  <si>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</si>
  <si>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</si>
  <si>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</si>
  <si>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</si>
  <si>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</si>
  <si>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</si>
  <si>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</si>
  <si>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</si>
  <si>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</si>
  <si>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</si>
  <si>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</si>
  <si>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</si>
  <si>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</si>
  <si>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</si>
  <si>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</si>
  <si>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</si>
  <si>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</si>
  <si>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</si>
  <si>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</si>
  <si>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</si>
  <si>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</si>
  <si>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</si>
  <si>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</si>
  <si>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</si>
  <si>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</si>
  <si>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</si>
  <si>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</si>
  <si>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</si>
  <si>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</si>
  <si>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</si>
  <si>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</si>
  <si>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</si>
  <si>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</si>
  <si>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</si>
  <si>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</si>
  <si>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</si>
  <si>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</si>
  <si>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</si>
  <si>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</si>
  <si>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</si>
  <si>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</si>
  <si>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</si>
  <si>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</si>
  <si>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</si>
  <si>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</si>
  <si>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</si>
  <si>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</si>
  <si>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</si>
  <si>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</si>
  <si>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</si>
  <si>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</si>
  <si>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</si>
  <si>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</si>
  <si>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</si>
  <si>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</si>
  <si>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</si>
  <si>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</si>
  <si>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</si>
  <si>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</si>
  <si>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</si>
  <si>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</si>
  <si>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</si>
  <si>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</si>
  <si>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</si>
  <si>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</si>
  <si>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</si>
  <si>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</si>
  <si>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</si>
  <si>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</si>
  <si>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</si>
  <si>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</si>
  <si>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</si>
  <si>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</si>
  <si>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</si>
  <si>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</si>
  <si>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</si>
  <si>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</si>
  <si>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</si>
  <si>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</si>
  <si>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</si>
  <si>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</si>
  <si>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</si>
  <si>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</si>
  <si>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</si>
  <si>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</si>
  <si>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</si>
  <si>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</si>
  <si>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</si>
  <si>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</si>
  <si>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</si>
  <si>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</si>
  <si>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</si>
  <si>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</si>
  <si>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</si>
  <si>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</si>
  <si>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</si>
  <si>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</si>
  <si>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</si>
  <si>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</si>
  <si>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</si>
  <si>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</si>
  <si>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</si>
  <si>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</si>
  <si>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</si>
  <si>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</si>
  <si>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</si>
  <si>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</si>
  <si>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</si>
  <si>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</si>
  <si>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</si>
  <si>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</si>
  <si>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</si>
  <si>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</si>
  <si>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</si>
  <si>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</si>
  <si>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</si>
  <si>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</si>
  <si>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</si>
  <si>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</si>
  <si>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</si>
  <si>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</si>
  <si>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</si>
  <si>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</si>
  <si>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</si>
  <si>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</si>
  <si>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</si>
  <si>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</si>
  <si>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</si>
  <si>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</si>
  <si>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</si>
  <si>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</si>
  <si>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</si>
  <si>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</si>
  <si>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</si>
  <si>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</si>
  <si>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</si>
  <si>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</si>
  <si>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</si>
  <si>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</si>
  <si>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</si>
  <si>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</si>
  <si>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</si>
  <si>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</si>
  <si>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</si>
  <si>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</si>
  <si>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</si>
  <si>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</si>
  <si>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</si>
  <si>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</si>
  <si>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</si>
  <si>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</si>
  <si>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</si>
  <si>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</si>
  <si>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</si>
  <si>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</si>
  <si>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</si>
  <si>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</si>
  <si>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</si>
  <si>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</si>
  <si>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</si>
  <si>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</si>
  <si>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</si>
  <si>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</si>
  <si>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</si>
  <si>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</si>
  <si>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</si>
  <si>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</si>
  <si>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</si>
  <si>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</si>
  <si>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</si>
  <si>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</si>
  <si>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</si>
  <si>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</si>
  <si>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</si>
  <si>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</si>
  <si>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</si>
  <si>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</si>
  <si>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</si>
  <si>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</si>
  <si>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</si>
  <si>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</si>
  <si>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</si>
  <si>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</si>
  <si>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</si>
  <si>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</si>
  <si>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</si>
  <si>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</si>
  <si>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</si>
  <si>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</si>
  <si>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</si>
  <si>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</si>
  <si>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</si>
  <si>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</si>
  <si>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</si>
  <si>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</si>
  <si>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</si>
  <si>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</si>
  <si>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</si>
  <si>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</si>
  <si>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</si>
  <si>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</si>
  <si>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</si>
  <si>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</si>
  <si>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</si>
  <si>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</si>
  <si>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</si>
  <si>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</si>
  <si>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</si>
  <si>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</si>
  <si>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</si>
  <si>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</si>
  <si>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</si>
  <si>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</si>
  <si>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</si>
  <si>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</si>
  <si>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</si>
  <si>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</si>
  <si>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</si>
  <si>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</si>
  <si>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</si>
  <si>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</si>
  <si>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</si>
  <si>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</si>
  <si>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</si>
  <si>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</si>
  <si>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</si>
  <si>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</si>
  <si>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</si>
  <si>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</si>
  <si>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</si>
  <si>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</si>
  <si>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</si>
  <si>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</si>
  <si>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</si>
  <si>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</si>
  <si>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</si>
  <si>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</si>
  <si>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</si>
  <si>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</si>
  <si>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</si>
  <si>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</si>
  <si>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</si>
  <si>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</si>
  <si>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</si>
  <si>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</si>
  <si>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</si>
  <si>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</si>
  <si>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</si>
  <si>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</si>
  <si>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</si>
  <si>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</si>
  <si>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</si>
  <si>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</si>
  <si>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</si>
  <si>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</si>
  <si>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</si>
  <si>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</si>
  <si>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</si>
  <si>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</si>
  <si>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</si>
  <si>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</si>
  <si>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</si>
  <si>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</si>
  <si>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</si>
  <si>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</si>
  <si>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</si>
  <si>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</si>
  <si>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</si>
  <si>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</si>
  <si>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</si>
  <si>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</si>
  <si>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</si>
  <si>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</si>
  <si>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</si>
  <si>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</si>
  <si>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</si>
  <si>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</si>
  <si>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</si>
  <si>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</si>
  <si>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</si>
  <si>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</si>
  <si>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</si>
  <si>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</si>
  <si>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</si>
  <si>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</si>
  <si>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</si>
  <si>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</si>
  <si>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</si>
  <si>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</si>
  <si>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</si>
  <si>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</si>
  <si>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</si>
  <si>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</si>
  <si>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</si>
  <si>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</si>
  <si>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</si>
  <si>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</si>
  <si>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</si>
  <si>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</si>
  <si>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</si>
  <si>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</si>
  <si>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</si>
  <si>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</si>
  <si>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</si>
  <si>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</si>
  <si>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</si>
  <si>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17000-17500</t>
  </si>
  <si>
    <t>1020-1050</t>
  </si>
  <si>
    <t>1350-1380</t>
  </si>
  <si>
    <t>Intrday Call</t>
  </si>
  <si>
    <t>204-208</t>
  </si>
  <si>
    <t>Profit of Rs.5.50/-</t>
  </si>
  <si>
    <t>Profit of Rs.2.5/-</t>
  </si>
  <si>
    <t>176.5-177.5</t>
  </si>
  <si>
    <t>190-195</t>
  </si>
  <si>
    <t>2300-2350</t>
  </si>
  <si>
    <t>405-415</t>
  </si>
  <si>
    <t>850-860</t>
  </si>
  <si>
    <t xml:space="preserve">CESC </t>
  </si>
  <si>
    <t>650-660</t>
  </si>
  <si>
    <t>NIFTY 11150 PE 01-Oct</t>
  </si>
  <si>
    <t>Part Profit of Rs.82.50/-</t>
  </si>
  <si>
    <t xml:space="preserve">DALBHARAT </t>
  </si>
  <si>
    <t>850-870</t>
  </si>
  <si>
    <t xml:space="preserve">NATCOPHARM </t>
  </si>
  <si>
    <t xml:space="preserve">SBILIFE </t>
  </si>
  <si>
    <t xml:space="preserve">CENTURYTEX </t>
  </si>
  <si>
    <t>405-410</t>
  </si>
  <si>
    <t xml:space="preserve">RELAXO </t>
  </si>
  <si>
    <t>COLPAL OCT FUT</t>
  </si>
  <si>
    <t>1460-1470</t>
  </si>
  <si>
    <t xml:space="preserve">HDFC  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</si>
  <si>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</si>
  <si>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</si>
  <si>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</si>
  <si>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</si>
  <si>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</si>
  <si>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 xml:space="preserve">CADILAHC </t>
  </si>
  <si>
    <t>ASIANPAINT OCT FUT</t>
  </si>
  <si>
    <t>NIFTY 11500 PE 08-Oct</t>
  </si>
  <si>
    <t>Profit of Rs.6.50/-</t>
  </si>
  <si>
    <t>Loss of Rs.1.75</t>
  </si>
  <si>
    <t>Profit of Rs.147.50/-</t>
  </si>
  <si>
    <t>Profit of Rs.62.50/-</t>
  </si>
  <si>
    <t>Profit of Rs.8/-</t>
  </si>
  <si>
    <t>Profit of Rs.31/-</t>
  </si>
  <si>
    <t xml:space="preserve">BIOCON </t>
  </si>
  <si>
    <t>480-485</t>
  </si>
  <si>
    <t xml:space="preserve">LAURUSLABS </t>
  </si>
  <si>
    <t>Profit of Rs.7/-</t>
  </si>
  <si>
    <t>NIFTY 11700 PE 08-OCT</t>
  </si>
  <si>
    <t>Profit of Rs.14.50/-</t>
  </si>
  <si>
    <t>Profit of Rs.13/-</t>
  </si>
  <si>
    <t>Part Profit of Rs.50.50/-</t>
  </si>
  <si>
    <t>Loss of Rs. 20/-</t>
  </si>
  <si>
    <t>Profit of Rs.15/-</t>
  </si>
  <si>
    <t>Loss of Rs.40/-</t>
  </si>
  <si>
    <t xml:space="preserve">NAUKRI </t>
  </si>
  <si>
    <t>2150-2170</t>
  </si>
  <si>
    <t xml:space="preserve">HDFCLIFE </t>
  </si>
  <si>
    <t>580-583</t>
  </si>
  <si>
    <t xml:space="preserve">LUPIN OCT FUT </t>
  </si>
  <si>
    <t>1050-1060</t>
  </si>
  <si>
    <t>Profit of Rs.12/-</t>
  </si>
  <si>
    <t xml:space="preserve">COLPAL OCT FUT </t>
  </si>
  <si>
    <t>Profit of Rs.10/-</t>
  </si>
  <si>
    <t>Part Profit of Rs.27/-</t>
  </si>
  <si>
    <t>Profit of Rs.37/-</t>
  </si>
  <si>
    <t>1000-1020</t>
  </si>
  <si>
    <t>2120-2140</t>
  </si>
  <si>
    <t>Profit of Rs.27/-</t>
  </si>
  <si>
    <t>Loss of Rs.17/-</t>
  </si>
  <si>
    <t>Loss of Rs. 11/-</t>
  </si>
  <si>
    <t>EXIDEIND OCT FUT</t>
  </si>
  <si>
    <t xml:space="preserve">BATAINDIA  </t>
  </si>
  <si>
    <t>1420-1440</t>
  </si>
  <si>
    <t xml:space="preserve">KEC  </t>
  </si>
  <si>
    <t>365-370</t>
  </si>
  <si>
    <t>Profit of Rs.80/-</t>
  </si>
  <si>
    <t>Profit of Rs.2.50/-</t>
  </si>
  <si>
    <t>Loss of Rs. 12/-</t>
  </si>
  <si>
    <t>470-475</t>
  </si>
  <si>
    <t xml:space="preserve"> NIFTY 11900 PE 15-Oct</t>
  </si>
  <si>
    <t>XTX MARKETS LLP</t>
  </si>
  <si>
    <t>Loss of Rs.74/-</t>
  </si>
  <si>
    <t>Loss of Rs. 13/-</t>
  </si>
  <si>
    <t>Profit of Rs.22/-</t>
  </si>
  <si>
    <t>NIFTY OCT FUT</t>
  </si>
  <si>
    <t>Profit of Rs.85/-</t>
  </si>
  <si>
    <t>SIEMENS OCT FUT</t>
  </si>
  <si>
    <t>1280-1290</t>
  </si>
  <si>
    <t>HDFC OCT FUT</t>
  </si>
  <si>
    <t>Profit of Rs.24/-</t>
  </si>
  <si>
    <t>1450-1460</t>
  </si>
  <si>
    <t xml:space="preserve">BHARTIARTL </t>
  </si>
  <si>
    <t>420-425</t>
  </si>
  <si>
    <t>2150-2160</t>
  </si>
  <si>
    <t>Justdial Ltd.</t>
  </si>
  <si>
    <t>Profit of Rs.14.5/-</t>
  </si>
  <si>
    <t>HAVELLS OCT FUT</t>
  </si>
  <si>
    <t>HDFCLIFE OCT FUT</t>
  </si>
  <si>
    <t>835-845</t>
  </si>
  <si>
    <t>BAJFINANCE OCT FUT</t>
  </si>
  <si>
    <t>BANKNIFTY 23000 PE 22-Oct</t>
  </si>
  <si>
    <t>450-500</t>
  </si>
  <si>
    <t>NIFTY 11700 PE 22-Oct</t>
  </si>
  <si>
    <t>Profit of Rs.16/-</t>
  </si>
  <si>
    <t>Loss of Rs.60/-</t>
  </si>
  <si>
    <t>Profit of Rs.1.95/-</t>
  </si>
  <si>
    <t>Profit of Rs.29.5/-</t>
  </si>
  <si>
    <t>Profit of Rs.4.5/-</t>
  </si>
  <si>
    <t>Loss of Rs.44/-</t>
  </si>
  <si>
    <t>1030-1050</t>
  </si>
  <si>
    <t xml:space="preserve"> Profit of Rs.17/-</t>
  </si>
  <si>
    <t>M&amp;MFIN 120 PE Oct</t>
  </si>
  <si>
    <t>RECLTD 92.50 PE OCT</t>
  </si>
  <si>
    <t>2.5-3</t>
  </si>
  <si>
    <t>424-427</t>
  </si>
  <si>
    <t>3140-3160</t>
  </si>
  <si>
    <t xml:space="preserve">DRREDDY </t>
  </si>
  <si>
    <t>5300-5400</t>
  </si>
  <si>
    <t>VOLTAS OCT FUT</t>
  </si>
  <si>
    <t>LUPIN OCT FUT</t>
  </si>
  <si>
    <t xml:space="preserve">Buy </t>
  </si>
  <si>
    <t>Loss of Rs.1.30/-</t>
  </si>
  <si>
    <t>Loss of Rs. 15/-</t>
  </si>
  <si>
    <t>Loss of Rs.125/-</t>
  </si>
  <si>
    <t>Profit of Rs.21.5/-</t>
  </si>
  <si>
    <t>Profit of Rs.9.5/-</t>
  </si>
  <si>
    <t xml:space="preserve">NIFTY 11800 PE 22 Oct </t>
  </si>
  <si>
    <t>90-100</t>
  </si>
  <si>
    <t>Profit of Rs.48/-</t>
  </si>
  <si>
    <t xml:space="preserve">EXIDEIND OCT FUT </t>
  </si>
  <si>
    <t>Profit of Rs.2.05/-</t>
  </si>
  <si>
    <t>Profit of Rs.7.50/-</t>
  </si>
  <si>
    <t>Loss of Rs.44.5/-</t>
  </si>
  <si>
    <t>Loss of Rs.35/-</t>
  </si>
  <si>
    <t>Loss of Rs.0.75/-</t>
  </si>
  <si>
    <t>Profit of Rs.65/-</t>
  </si>
  <si>
    <t>Profit of Rs.11/-</t>
  </si>
  <si>
    <t>1410-1430</t>
  </si>
  <si>
    <t>1355-1360</t>
  </si>
  <si>
    <t>Profit of Rs.22.5/-</t>
  </si>
  <si>
    <t>400-395</t>
  </si>
  <si>
    <t>Profit of Rs.6.5/-</t>
  </si>
  <si>
    <t xml:space="preserve">HDFCLIFE OCT FUT </t>
  </si>
  <si>
    <t>ICICIBANK OCT FUT</t>
  </si>
  <si>
    <t xml:space="preserve">UBL 980 CE Oct </t>
  </si>
  <si>
    <t xml:space="preserve">NESTLEINDIA OCT FUT </t>
  </si>
  <si>
    <t>16400-16500</t>
  </si>
  <si>
    <t>Profit of Rs.2.25/-</t>
  </si>
  <si>
    <t>2010-2040</t>
  </si>
  <si>
    <t>2200-2300</t>
  </si>
  <si>
    <t>780-890</t>
  </si>
  <si>
    <t>Loss of Rs.180 /-</t>
  </si>
  <si>
    <t>Loss of Rs.230/-</t>
  </si>
  <si>
    <t>2130-2150</t>
  </si>
  <si>
    <t>TITAN OCT FUT</t>
  </si>
  <si>
    <t>Loss of Rs.140/-</t>
  </si>
  <si>
    <t>Profit of Rs.9.50/-</t>
  </si>
  <si>
    <t>Profit of Rs.50/-</t>
  </si>
  <si>
    <t>AMFL</t>
  </si>
  <si>
    <t>ZALAK PURVESH PARIKH</t>
  </si>
  <si>
    <t>Loss of Rs. 28.50/-</t>
  </si>
  <si>
    <t>ASIANPAINT NOV FUT</t>
  </si>
  <si>
    <t>2160-2180</t>
  </si>
  <si>
    <t>Profit of Rs.7.00/-</t>
  </si>
  <si>
    <t>Profit of Rs.6/-</t>
  </si>
  <si>
    <t>Loss of Rs.8/-</t>
  </si>
  <si>
    <t>BHARTIARTL 450 CE OCT</t>
  </si>
  <si>
    <t>6.0-7.0</t>
  </si>
  <si>
    <t>SBILIFE NOV FUT</t>
  </si>
  <si>
    <t>810-820</t>
  </si>
  <si>
    <t>EXIDEIND NOV FUT</t>
  </si>
  <si>
    <t xml:space="preserve">UBL </t>
  </si>
  <si>
    <t>948-951</t>
  </si>
  <si>
    <t>1666-1676</t>
  </si>
  <si>
    <t>1600-1580</t>
  </si>
  <si>
    <t>1540-1520</t>
  </si>
  <si>
    <t>Profit of Rs.26.5/-</t>
  </si>
  <si>
    <t>Profit of Rs.51/-</t>
  </si>
  <si>
    <t>HARDWYN</t>
  </si>
  <si>
    <t>ASHISH KANODIA</t>
  </si>
  <si>
    <t>ATUL MITTAL HUF</t>
  </si>
  <si>
    <t>PRISMMEDI</t>
  </si>
  <si>
    <t>ADITYA SOLANKI</t>
  </si>
  <si>
    <t>Profit of Rs.3/-</t>
  </si>
  <si>
    <t>Loss of Rs. 105/-</t>
  </si>
  <si>
    <t>415-420</t>
  </si>
  <si>
    <t>Profit of Rs.25.5/-</t>
  </si>
  <si>
    <t>VOLTAS NOV FUT</t>
  </si>
  <si>
    <t>CONCOR  NOV FUT</t>
  </si>
  <si>
    <t>395-400</t>
  </si>
  <si>
    <t xml:space="preserve"> Profit of Rs.775/-</t>
  </si>
  <si>
    <t>SIEMENS NOV FUT</t>
  </si>
  <si>
    <t>11830-11840</t>
  </si>
  <si>
    <t>773-775</t>
  </si>
  <si>
    <t>800-810</t>
  </si>
  <si>
    <t>NIFTY 11850 PE OCT</t>
  </si>
  <si>
    <t>Profit of Rs.1/-</t>
  </si>
  <si>
    <t>Loss of Rs.4/-</t>
  </si>
  <si>
    <t>Profit of Rs.7.5/-</t>
  </si>
  <si>
    <t>1256-1260</t>
  </si>
  <si>
    <t>Part Profit of Rs.280/-</t>
  </si>
  <si>
    <t>401-406</t>
  </si>
  <si>
    <t>450-460</t>
  </si>
  <si>
    <t>AGRIMONY</t>
  </si>
  <si>
    <t>MANORAMADHIRENDRASHUKLA</t>
  </si>
  <si>
    <t>POOJA AMIT CHATURVEDI</t>
  </si>
  <si>
    <t>GMPL</t>
  </si>
  <si>
    <t>GREENVALLEY TIE UP PRIVATE LIMITED</t>
  </si>
  <si>
    <t>NEWEDGE VINIMAY PRIVATE LIMITED</t>
  </si>
  <si>
    <t>JMGCORP</t>
  </si>
  <si>
    <t>SHREE</t>
  </si>
  <si>
    <t>RAJAN NAGAR</t>
  </si>
  <si>
    <t>ESAAR INDIA LIMITED</t>
  </si>
  <si>
    <t>MAYUKH</t>
  </si>
  <si>
    <t>DIKSHIT KUMAR CHOUDHARY</t>
  </si>
  <si>
    <t>NAYSAA</t>
  </si>
  <si>
    <t>B B COMMERCIAL LTD</t>
  </si>
  <si>
    <t>DASHARATHBHAI RANGI</t>
  </si>
  <si>
    <t>RAPIDIN</t>
  </si>
  <si>
    <t>PALLAVI SYNTHETICS PVT LTD</t>
  </si>
  <si>
    <t>SOLUTION COMMERCIALS INDIA PVT LTD</t>
  </si>
  <si>
    <t>SAGARPROD</t>
  </si>
  <si>
    <t>SURBHI KABRA</t>
  </si>
  <si>
    <t>HSBC GIF ASIA EX JAPAN EQUITY SMALLER COMPANIES</t>
  </si>
  <si>
    <t>SPS</t>
  </si>
  <si>
    <t>MUNISH FINANCIAL</t>
  </si>
  <si>
    <t>SPS MULTI-COMMODITY LLP</t>
  </si>
  <si>
    <t>VMS</t>
  </si>
  <si>
    <t>PANDHARI YADAV (HUF)</t>
  </si>
  <si>
    <t>GATI Limited</t>
  </si>
  <si>
    <t>ANKITA VISHAL SHAH</t>
  </si>
  <si>
    <t>LIKHITHA</t>
  </si>
  <si>
    <t>Likhitha Infrastruc Ltd</t>
  </si>
  <si>
    <t>B M TRADERS</t>
  </si>
  <si>
    <t>Uravi T And Wedg Lamp Ltd</t>
  </si>
  <si>
    <t>ARYAMAN CAPITAL MARKETS LIMITED</t>
  </si>
  <si>
    <t>Vikas Multicorp Limited</t>
  </si>
  <si>
    <t>LTS INVESTMENT FUND LTD</t>
  </si>
  <si>
    <t>Sandhar Technologies Ltd</t>
  </si>
  <si>
    <t>SAJANKUMAR RAMESHWARLAL BAJAJ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</si>
</sst>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76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4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69" fontId="7" fillId="58" borderId="5" xfId="0" applyNumberFormat="1" applyFont="1" applyFill="1" applyBorder="1" applyAlignment="1">
      <alignment horizontal="center" vertical="center"/>
    </xf>
    <xf numFmtId="0" fontId="0" fillId="61" borderId="37" xfId="0" applyNumberForma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165" fontId="8" fillId="61" borderId="37" xfId="0" applyNumberFormat="1" applyFont="1" applyFill="1" applyBorder="1" applyAlignment="1">
      <alignment horizontal="center" vertical="center"/>
    </xf>
    <xf numFmtId="0" fontId="50" fillId="61" borderId="37" xfId="0" applyFont="1" applyFill="1" applyBorder="1"/>
    <xf numFmtId="0" fontId="8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69" fontId="7" fillId="61" borderId="5" xfId="0" applyNumberFormat="1" applyFont="1" applyFill="1" applyBorder="1" applyAlignment="1">
      <alignment horizontal="center" vertical="center"/>
    </xf>
    <xf numFmtId="43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43" fontId="8" fillId="60" borderId="37" xfId="160" applyFont="1" applyFill="1" applyBorder="1" applyAlignment="1">
      <alignment horizontal="left"/>
    </xf>
    <xf numFmtId="43" fontId="6" fillId="61" borderId="37" xfId="160" applyFont="1" applyFill="1" applyBorder="1"/>
    <xf numFmtId="43" fontId="8" fillId="61" borderId="37" xfId="160" applyFont="1" applyFill="1" applyBorder="1" applyAlignment="1">
      <alignment horizontal="left" vertical="center"/>
    </xf>
    <xf numFmtId="43" fontId="47" fillId="61" borderId="37" xfId="160" applyFont="1" applyFill="1" applyBorder="1" applyAlignment="1">
      <alignment horizontal="center" vertical="top"/>
    </xf>
    <xf numFmtId="0" fontId="7" fillId="61" borderId="38" xfId="0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0" fontId="47" fillId="60" borderId="37" xfId="0" applyNumberFormat="1" applyFont="1" applyFill="1" applyBorder="1" applyAlignment="1">
      <alignment horizontal="center" vertical="center"/>
    </xf>
    <xf numFmtId="164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5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16" fontId="7" fillId="60" borderId="5" xfId="160" applyNumberFormat="1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/>
    </xf>
    <xf numFmtId="165" fontId="0" fillId="61" borderId="37" xfId="0" applyNumberForma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left"/>
    </xf>
    <xf numFmtId="0" fontId="7" fillId="61" borderId="37" xfId="0" applyFont="1" applyFill="1" applyBorder="1" applyAlignment="1">
      <alignment horizontal="center" vertical="center"/>
    </xf>
    <xf numFmtId="2" fontId="7" fillId="61" borderId="37" xfId="0" applyNumberFormat="1" applyFont="1" applyFill="1" applyBorder="1" applyAlignment="1">
      <alignment horizontal="center" vertical="center"/>
    </xf>
    <xf numFmtId="43" fontId="7" fillId="61" borderId="37" xfId="16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44132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28" sqref="D2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44132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65" t="s">
        <v>16</v>
      </c>
      <c r="B9" s="567" t="s">
        <v>17</v>
      </c>
      <c r="C9" s="567" t="s">
        <v>18</v>
      </c>
      <c r="D9" s="274" t="s">
        <v>19</v>
      </c>
      <c r="E9" s="274" t="s">
        <v>20</v>
      </c>
      <c r="F9" s="562" t="s">
        <v>21</v>
      </c>
      <c r="G9" s="563"/>
      <c r="H9" s="564"/>
      <c r="I9" s="562" t="s">
        <v>22</v>
      </c>
      <c r="J9" s="563"/>
      <c r="K9" s="564"/>
      <c r="L9" s="274"/>
      <c r="M9" s="281"/>
      <c r="N9" s="281"/>
      <c r="O9" s="281"/>
    </row>
    <row r="10" spans="1:15" ht="59.25" customHeight="1">
      <c r="A10" s="566"/>
      <c r="B10" s="568" t="s">
        <v>17</v>
      </c>
      <c r="C10" s="568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24741.4</v>
      </c>
      <c r="E11" s="303">
        <v>24477.75</v>
      </c>
      <c r="F11" s="315">
        <v>24158.5</v>
      </c>
      <c r="G11" s="315">
        <v>23575.599999999999</v>
      </c>
      <c r="H11" s="315">
        <v>23256.35</v>
      </c>
      <c r="I11" s="315">
        <v>25060.65</v>
      </c>
      <c r="J11" s="315">
        <v>25379.9</v>
      </c>
      <c r="K11" s="315">
        <v>25962.800000000003</v>
      </c>
      <c r="L11" s="302">
        <v>24797</v>
      </c>
      <c r="M11" s="302">
        <v>23894.85</v>
      </c>
      <c r="N11" s="319">
        <v>1895250</v>
      </c>
      <c r="O11" s="320">
        <v>4.8634741472321358E-2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11879.05</v>
      </c>
      <c r="E12" s="316">
        <v>11831.916666666666</v>
      </c>
      <c r="F12" s="317">
        <v>11770.133333333331</v>
      </c>
      <c r="G12" s="317">
        <v>11661.216666666665</v>
      </c>
      <c r="H12" s="317">
        <v>11599.433333333331</v>
      </c>
      <c r="I12" s="317">
        <v>11940.833333333332</v>
      </c>
      <c r="J12" s="317">
        <v>12002.616666666669</v>
      </c>
      <c r="K12" s="317">
        <v>12111.533333333333</v>
      </c>
      <c r="L12" s="304">
        <v>11893.7</v>
      </c>
      <c r="M12" s="304">
        <v>11723</v>
      </c>
      <c r="N12" s="319">
        <v>12878925</v>
      </c>
      <c r="O12" s="320">
        <v>4.6511911364093439E-2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1675.95</v>
      </c>
      <c r="E13" s="316">
        <v>1649.25</v>
      </c>
      <c r="F13" s="317">
        <v>1613.7</v>
      </c>
      <c r="G13" s="317">
        <v>1551.45</v>
      </c>
      <c r="H13" s="317">
        <v>1515.9</v>
      </c>
      <c r="I13" s="317">
        <v>1711.5</v>
      </c>
      <c r="J13" s="317">
        <v>1747.0500000000002</v>
      </c>
      <c r="K13" s="317">
        <v>1809.3</v>
      </c>
      <c r="L13" s="304">
        <v>1684.8</v>
      </c>
      <c r="M13" s="304">
        <v>1587</v>
      </c>
      <c r="N13" s="319">
        <v>2124500</v>
      </c>
      <c r="O13" s="320">
        <v>1.6501650165016502E-3</v>
      </c>
    </row>
    <row r="14" spans="1:15" ht="15">
      <c r="A14" s="277">
        <v>4</v>
      </c>
      <c r="B14" s="389" t="s">
        <v>39</v>
      </c>
      <c r="C14" s="277" t="s">
        <v>40</v>
      </c>
      <c r="D14" s="316">
        <v>314.2</v>
      </c>
      <c r="E14" s="316">
        <v>310.79999999999995</v>
      </c>
      <c r="F14" s="317">
        <v>306.19999999999993</v>
      </c>
      <c r="G14" s="317">
        <v>298.2</v>
      </c>
      <c r="H14" s="317">
        <v>293.59999999999997</v>
      </c>
      <c r="I14" s="317">
        <v>318.7999999999999</v>
      </c>
      <c r="J14" s="317">
        <v>323.39999999999992</v>
      </c>
      <c r="K14" s="317">
        <v>331.39999999999986</v>
      </c>
      <c r="L14" s="304">
        <v>315.39999999999998</v>
      </c>
      <c r="M14" s="304">
        <v>302.8</v>
      </c>
      <c r="N14" s="319">
        <v>16256000</v>
      </c>
      <c r="O14" s="320">
        <v>-1.5742310486800679E-2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364</v>
      </c>
      <c r="E15" s="316">
        <v>359.93333333333334</v>
      </c>
      <c r="F15" s="317">
        <v>354.36666666666667</v>
      </c>
      <c r="G15" s="317">
        <v>344.73333333333335</v>
      </c>
      <c r="H15" s="317">
        <v>339.16666666666669</v>
      </c>
      <c r="I15" s="317">
        <v>369.56666666666666</v>
      </c>
      <c r="J15" s="317">
        <v>375.13333333333338</v>
      </c>
      <c r="K15" s="317">
        <v>384.76666666666665</v>
      </c>
      <c r="L15" s="304">
        <v>365.5</v>
      </c>
      <c r="M15" s="304">
        <v>350.3</v>
      </c>
      <c r="N15" s="319">
        <v>27957500</v>
      </c>
      <c r="O15" s="320">
        <v>-4.3370402053036786E-2</v>
      </c>
    </row>
    <row r="16" spans="1:15" ht="15">
      <c r="A16" s="277">
        <v>6</v>
      </c>
      <c r="B16" s="389" t="s">
        <v>44</v>
      </c>
      <c r="C16" s="277" t="s">
        <v>45</v>
      </c>
      <c r="D16" s="316">
        <v>788.7</v>
      </c>
      <c r="E16" s="316">
        <v>777.11666666666667</v>
      </c>
      <c r="F16" s="317">
        <v>755.23333333333335</v>
      </c>
      <c r="G16" s="317">
        <v>721.76666666666665</v>
      </c>
      <c r="H16" s="317">
        <v>699.88333333333333</v>
      </c>
      <c r="I16" s="317">
        <v>810.58333333333337</v>
      </c>
      <c r="J16" s="317">
        <v>832.46666666666681</v>
      </c>
      <c r="K16" s="317">
        <v>865.93333333333339</v>
      </c>
      <c r="L16" s="304">
        <v>799</v>
      </c>
      <c r="M16" s="304">
        <v>743.65</v>
      </c>
      <c r="N16" s="319">
        <v>1458000</v>
      </c>
      <c r="O16" s="320">
        <v>-6.4785118665811423E-2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255.6</v>
      </c>
      <c r="E17" s="316">
        <v>252.08333333333334</v>
      </c>
      <c r="F17" s="317">
        <v>247.4666666666667</v>
      </c>
      <c r="G17" s="317">
        <v>239.33333333333334</v>
      </c>
      <c r="H17" s="317">
        <v>234.7166666666667</v>
      </c>
      <c r="I17" s="317">
        <v>260.2166666666667</v>
      </c>
      <c r="J17" s="317">
        <v>264.83333333333331</v>
      </c>
      <c r="K17" s="317">
        <v>272.9666666666667</v>
      </c>
      <c r="L17" s="304">
        <v>256.7</v>
      </c>
      <c r="M17" s="304">
        <v>243.95</v>
      </c>
      <c r="N17" s="319">
        <v>19254000</v>
      </c>
      <c r="O17" s="320">
        <v>-6.6065192083818391E-2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2120.1</v>
      </c>
      <c r="E18" s="316">
        <v>2101.5833333333335</v>
      </c>
      <c r="F18" s="317">
        <v>2056.5166666666669</v>
      </c>
      <c r="G18" s="317">
        <v>1992.9333333333334</v>
      </c>
      <c r="H18" s="317">
        <v>1947.8666666666668</v>
      </c>
      <c r="I18" s="317">
        <v>2165.166666666667</v>
      </c>
      <c r="J18" s="317">
        <v>2210.2333333333336</v>
      </c>
      <c r="K18" s="317">
        <v>2273.8166666666671</v>
      </c>
      <c r="L18" s="304">
        <v>2146.65</v>
      </c>
      <c r="M18" s="304">
        <v>2038</v>
      </c>
      <c r="N18" s="319">
        <v>2253000</v>
      </c>
      <c r="O18" s="320">
        <v>9.7685749086479909E-2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149.85</v>
      </c>
      <c r="E19" s="316">
        <v>148.51666666666665</v>
      </c>
      <c r="F19" s="317">
        <v>144.43333333333331</v>
      </c>
      <c r="G19" s="317">
        <v>139.01666666666665</v>
      </c>
      <c r="H19" s="317">
        <v>134.93333333333331</v>
      </c>
      <c r="I19" s="317">
        <v>153.93333333333331</v>
      </c>
      <c r="J19" s="317">
        <v>158.01666666666668</v>
      </c>
      <c r="K19" s="317">
        <v>163.43333333333331</v>
      </c>
      <c r="L19" s="304">
        <v>152.6</v>
      </c>
      <c r="M19" s="304">
        <v>143.1</v>
      </c>
      <c r="N19" s="319">
        <v>12930000</v>
      </c>
      <c r="O19" s="320">
        <v>9.4834885690093143E-2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81.599999999999994</v>
      </c>
      <c r="E20" s="316">
        <v>79.949999999999989</v>
      </c>
      <c r="F20" s="317">
        <v>77.84999999999998</v>
      </c>
      <c r="G20" s="317">
        <v>74.099999999999994</v>
      </c>
      <c r="H20" s="317">
        <v>71.999999999999986</v>
      </c>
      <c r="I20" s="317">
        <v>83.699999999999974</v>
      </c>
      <c r="J20" s="317">
        <v>85.8</v>
      </c>
      <c r="K20" s="317">
        <v>89.549999999999969</v>
      </c>
      <c r="L20" s="304">
        <v>82.05</v>
      </c>
      <c r="M20" s="304">
        <v>76.2</v>
      </c>
      <c r="N20" s="319">
        <v>41814000</v>
      </c>
      <c r="O20" s="320">
        <v>5.0893463017416873E-2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2191.4</v>
      </c>
      <c r="E21" s="316">
        <v>2159.7666666666664</v>
      </c>
      <c r="F21" s="317">
        <v>2121.7833333333328</v>
      </c>
      <c r="G21" s="317">
        <v>2052.1666666666665</v>
      </c>
      <c r="H21" s="317">
        <v>2014.1833333333329</v>
      </c>
      <c r="I21" s="317">
        <v>2229.3833333333328</v>
      </c>
      <c r="J21" s="317">
        <v>2267.3666666666663</v>
      </c>
      <c r="K21" s="317">
        <v>2336.9833333333327</v>
      </c>
      <c r="L21" s="304">
        <v>2197.75</v>
      </c>
      <c r="M21" s="304">
        <v>2090.15</v>
      </c>
      <c r="N21" s="319">
        <v>3185100</v>
      </c>
      <c r="O21" s="320">
        <v>0.14419657290656321</v>
      </c>
    </row>
    <row r="22" spans="1:15" ht="15">
      <c r="A22" s="277">
        <v>12</v>
      </c>
      <c r="B22" s="389" t="s">
        <v>52</v>
      </c>
      <c r="C22" s="277" t="s">
        <v>53</v>
      </c>
      <c r="D22" s="316">
        <v>794.85</v>
      </c>
      <c r="E22" s="316">
        <v>790.63333333333321</v>
      </c>
      <c r="F22" s="317">
        <v>782.26666666666642</v>
      </c>
      <c r="G22" s="317">
        <v>769.68333333333317</v>
      </c>
      <c r="H22" s="317">
        <v>761.31666666666638</v>
      </c>
      <c r="I22" s="317">
        <v>803.21666666666647</v>
      </c>
      <c r="J22" s="317">
        <v>811.58333333333326</v>
      </c>
      <c r="K22" s="317">
        <v>824.16666666666652</v>
      </c>
      <c r="L22" s="304">
        <v>799</v>
      </c>
      <c r="M22" s="304">
        <v>778.05</v>
      </c>
      <c r="N22" s="319">
        <v>13986700</v>
      </c>
      <c r="O22" s="320">
        <v>-2.7039247603544946E-2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507.7</v>
      </c>
      <c r="E23" s="316">
        <v>500.91666666666669</v>
      </c>
      <c r="F23" s="317">
        <v>489.83333333333337</v>
      </c>
      <c r="G23" s="317">
        <v>471.9666666666667</v>
      </c>
      <c r="H23" s="317">
        <v>460.88333333333338</v>
      </c>
      <c r="I23" s="317">
        <v>518.7833333333333</v>
      </c>
      <c r="J23" s="317">
        <v>529.86666666666679</v>
      </c>
      <c r="K23" s="317">
        <v>547.73333333333335</v>
      </c>
      <c r="L23" s="304">
        <v>512</v>
      </c>
      <c r="M23" s="304">
        <v>483.05</v>
      </c>
      <c r="N23" s="319">
        <v>50504400</v>
      </c>
      <c r="O23" s="320">
        <v>1.8328969293025471E-3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2943.6</v>
      </c>
      <c r="E24" s="316">
        <v>2922.75</v>
      </c>
      <c r="F24" s="317">
        <v>2877.5</v>
      </c>
      <c r="G24" s="317">
        <v>2811.4</v>
      </c>
      <c r="H24" s="317">
        <v>2766.15</v>
      </c>
      <c r="I24" s="317">
        <v>2988.85</v>
      </c>
      <c r="J24" s="317">
        <v>3034.1</v>
      </c>
      <c r="K24" s="317">
        <v>3100.2</v>
      </c>
      <c r="L24" s="304">
        <v>2968</v>
      </c>
      <c r="M24" s="304">
        <v>2856.65</v>
      </c>
      <c r="N24" s="319">
        <v>2164250</v>
      </c>
      <c r="O24" s="320">
        <v>-7.2828531648281028E-2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5676.85</v>
      </c>
      <c r="E25" s="316">
        <v>5708</v>
      </c>
      <c r="F25" s="317">
        <v>5601</v>
      </c>
      <c r="G25" s="317">
        <v>5525.15</v>
      </c>
      <c r="H25" s="317">
        <v>5418.15</v>
      </c>
      <c r="I25" s="317">
        <v>5783.85</v>
      </c>
      <c r="J25" s="317">
        <v>5890.85</v>
      </c>
      <c r="K25" s="317">
        <v>5966.7000000000007</v>
      </c>
      <c r="L25" s="304">
        <v>5815</v>
      </c>
      <c r="M25" s="304">
        <v>5632.15</v>
      </c>
      <c r="N25" s="319">
        <v>1073875</v>
      </c>
      <c r="O25" s="320">
        <v>0.17733315060983967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3456.2</v>
      </c>
      <c r="E26" s="316">
        <v>3400.4166666666665</v>
      </c>
      <c r="F26" s="317">
        <v>3328.8833333333332</v>
      </c>
      <c r="G26" s="317">
        <v>3201.5666666666666</v>
      </c>
      <c r="H26" s="317">
        <v>3130.0333333333333</v>
      </c>
      <c r="I26" s="317">
        <v>3527.7333333333331</v>
      </c>
      <c r="J26" s="317">
        <v>3599.2666666666669</v>
      </c>
      <c r="K26" s="317">
        <v>3726.583333333333</v>
      </c>
      <c r="L26" s="304">
        <v>3471.95</v>
      </c>
      <c r="M26" s="304">
        <v>3273.1</v>
      </c>
      <c r="N26" s="319">
        <v>4828750</v>
      </c>
      <c r="O26" s="320">
        <v>-7.9449051568010673E-2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1343.25</v>
      </c>
      <c r="E27" s="316">
        <v>1346.35</v>
      </c>
      <c r="F27" s="317">
        <v>1325.7499999999998</v>
      </c>
      <c r="G27" s="317">
        <v>1308.2499999999998</v>
      </c>
      <c r="H27" s="317">
        <v>1287.6499999999996</v>
      </c>
      <c r="I27" s="317">
        <v>1363.85</v>
      </c>
      <c r="J27" s="317">
        <v>1384.4500000000003</v>
      </c>
      <c r="K27" s="317">
        <v>1401.95</v>
      </c>
      <c r="L27" s="304">
        <v>1366.95</v>
      </c>
      <c r="M27" s="304">
        <v>1328.85</v>
      </c>
      <c r="N27" s="319">
        <v>2101600</v>
      </c>
      <c r="O27" s="320">
        <v>-4.169825625473844E-3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296.55</v>
      </c>
      <c r="E28" s="316">
        <v>294.90000000000003</v>
      </c>
      <c r="F28" s="317">
        <v>290.90000000000009</v>
      </c>
      <c r="G28" s="317">
        <v>285.25000000000006</v>
      </c>
      <c r="H28" s="317">
        <v>281.25000000000011</v>
      </c>
      <c r="I28" s="317">
        <v>300.55000000000007</v>
      </c>
      <c r="J28" s="317">
        <v>304.54999999999995</v>
      </c>
      <c r="K28" s="317">
        <v>310.20000000000005</v>
      </c>
      <c r="L28" s="304">
        <v>298.89999999999998</v>
      </c>
      <c r="M28" s="304">
        <v>289.25</v>
      </c>
      <c r="N28" s="319">
        <v>15192000</v>
      </c>
      <c r="O28" s="320">
        <v>4.0818843260574673E-2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42.85</v>
      </c>
      <c r="E29" s="316">
        <v>42.449999999999996</v>
      </c>
      <c r="F29" s="317">
        <v>41.79999999999999</v>
      </c>
      <c r="G29" s="317">
        <v>40.749999999999993</v>
      </c>
      <c r="H29" s="317">
        <v>40.099999999999987</v>
      </c>
      <c r="I29" s="317">
        <v>43.499999999999993</v>
      </c>
      <c r="J29" s="317">
        <v>44.15</v>
      </c>
      <c r="K29" s="317">
        <v>45.199999999999996</v>
      </c>
      <c r="L29" s="304">
        <v>43.1</v>
      </c>
      <c r="M29" s="304">
        <v>41.4</v>
      </c>
      <c r="N29" s="319">
        <v>50462800</v>
      </c>
      <c r="O29" s="320">
        <v>-1.346585444052581E-2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1326.3</v>
      </c>
      <c r="E30" s="316">
        <v>1317.2</v>
      </c>
      <c r="F30" s="317">
        <v>1303.1000000000001</v>
      </c>
      <c r="G30" s="317">
        <v>1279.9000000000001</v>
      </c>
      <c r="H30" s="317">
        <v>1265.8000000000002</v>
      </c>
      <c r="I30" s="317">
        <v>1340.4</v>
      </c>
      <c r="J30" s="317">
        <v>1354.5</v>
      </c>
      <c r="K30" s="317">
        <v>1377.7</v>
      </c>
      <c r="L30" s="304">
        <v>1331.3</v>
      </c>
      <c r="M30" s="304">
        <v>1294</v>
      </c>
      <c r="N30" s="319">
        <v>1499850</v>
      </c>
      <c r="O30" s="320">
        <v>-3.4348441926345612E-2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89.7</v>
      </c>
      <c r="E31" s="316">
        <v>89.55</v>
      </c>
      <c r="F31" s="317">
        <v>88.8</v>
      </c>
      <c r="G31" s="317">
        <v>87.9</v>
      </c>
      <c r="H31" s="317">
        <v>87.15</v>
      </c>
      <c r="I31" s="317">
        <v>90.449999999999989</v>
      </c>
      <c r="J31" s="317">
        <v>91.199999999999989</v>
      </c>
      <c r="K31" s="317">
        <v>92.09999999999998</v>
      </c>
      <c r="L31" s="304">
        <v>90.3</v>
      </c>
      <c r="M31" s="304">
        <v>88.65</v>
      </c>
      <c r="N31" s="319">
        <v>34428000</v>
      </c>
      <c r="O31" s="320">
        <v>7.5622775800711743E-3</v>
      </c>
    </row>
    <row r="32" spans="1:15" ht="15">
      <c r="A32" s="277">
        <v>22</v>
      </c>
      <c r="B32" s="389" t="s">
        <v>50</v>
      </c>
      <c r="C32" s="277" t="s">
        <v>66</v>
      </c>
      <c r="D32" s="316">
        <v>608.85</v>
      </c>
      <c r="E32" s="316">
        <v>603.18333333333328</v>
      </c>
      <c r="F32" s="317">
        <v>594.71666666666658</v>
      </c>
      <c r="G32" s="317">
        <v>580.58333333333326</v>
      </c>
      <c r="H32" s="317">
        <v>572.11666666666656</v>
      </c>
      <c r="I32" s="317">
        <v>617.31666666666661</v>
      </c>
      <c r="J32" s="317">
        <v>625.7833333333333</v>
      </c>
      <c r="K32" s="317">
        <v>639.91666666666663</v>
      </c>
      <c r="L32" s="304">
        <v>611.65</v>
      </c>
      <c r="M32" s="304">
        <v>589.04999999999995</v>
      </c>
      <c r="N32" s="319">
        <v>3723500</v>
      </c>
      <c r="O32" s="320">
        <v>1.6211347943560491E-2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469.5</v>
      </c>
      <c r="E33" s="316">
        <v>472.7166666666667</v>
      </c>
      <c r="F33" s="317">
        <v>463.58333333333337</v>
      </c>
      <c r="G33" s="317">
        <v>457.66666666666669</v>
      </c>
      <c r="H33" s="317">
        <v>448.53333333333336</v>
      </c>
      <c r="I33" s="317">
        <v>478.63333333333338</v>
      </c>
      <c r="J33" s="317">
        <v>487.76666666666671</v>
      </c>
      <c r="K33" s="317">
        <v>493.68333333333339</v>
      </c>
      <c r="L33" s="304">
        <v>481.85</v>
      </c>
      <c r="M33" s="304">
        <v>466.8</v>
      </c>
      <c r="N33" s="319">
        <v>6736500</v>
      </c>
      <c r="O33" s="320">
        <v>-1.2750054957133435E-2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434.05</v>
      </c>
      <c r="E34" s="316">
        <v>433.2833333333333</v>
      </c>
      <c r="F34" s="317">
        <v>428.01666666666659</v>
      </c>
      <c r="G34" s="317">
        <v>421.98333333333329</v>
      </c>
      <c r="H34" s="317">
        <v>416.71666666666658</v>
      </c>
      <c r="I34" s="317">
        <v>439.31666666666661</v>
      </c>
      <c r="J34" s="317">
        <v>444.58333333333326</v>
      </c>
      <c r="K34" s="317">
        <v>450.61666666666662</v>
      </c>
      <c r="L34" s="304">
        <v>438.55</v>
      </c>
      <c r="M34" s="304">
        <v>427.25</v>
      </c>
      <c r="N34" s="319">
        <v>122678727</v>
      </c>
      <c r="O34" s="320">
        <v>1.7470332673206527E-2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29.75</v>
      </c>
      <c r="E35" s="316">
        <v>29.633333333333336</v>
      </c>
      <c r="F35" s="317">
        <v>28.866666666666674</v>
      </c>
      <c r="G35" s="317">
        <v>27.983333333333338</v>
      </c>
      <c r="H35" s="317">
        <v>27.216666666666676</v>
      </c>
      <c r="I35" s="317">
        <v>30.516666666666673</v>
      </c>
      <c r="J35" s="317">
        <v>31.283333333333331</v>
      </c>
      <c r="K35" s="317">
        <v>32.166666666666671</v>
      </c>
      <c r="L35" s="304">
        <v>30.4</v>
      </c>
      <c r="M35" s="304">
        <v>28.75</v>
      </c>
      <c r="N35" s="319">
        <v>62076000</v>
      </c>
      <c r="O35" s="320">
        <v>8.0409356725146194E-2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412.6</v>
      </c>
      <c r="E36" s="316">
        <v>409.33333333333331</v>
      </c>
      <c r="F36" s="317">
        <v>404.31666666666661</v>
      </c>
      <c r="G36" s="317">
        <v>396.0333333333333</v>
      </c>
      <c r="H36" s="317">
        <v>391.01666666666659</v>
      </c>
      <c r="I36" s="317">
        <v>417.61666666666662</v>
      </c>
      <c r="J36" s="317">
        <v>422.63333333333338</v>
      </c>
      <c r="K36" s="317">
        <v>430.91666666666663</v>
      </c>
      <c r="L36" s="304">
        <v>414.35</v>
      </c>
      <c r="M36" s="304">
        <v>401.05</v>
      </c>
      <c r="N36" s="319">
        <v>12827100</v>
      </c>
      <c r="O36" s="320">
        <v>-4.0433585684790087E-2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11941.3</v>
      </c>
      <c r="E37" s="316">
        <v>11933.65</v>
      </c>
      <c r="F37" s="317">
        <v>11667.3</v>
      </c>
      <c r="G37" s="317">
        <v>11393.3</v>
      </c>
      <c r="H37" s="317">
        <v>11126.949999999999</v>
      </c>
      <c r="I37" s="317">
        <v>12207.65</v>
      </c>
      <c r="J37" s="317">
        <v>12474.000000000002</v>
      </c>
      <c r="K37" s="317">
        <v>12748</v>
      </c>
      <c r="L37" s="304">
        <v>12200</v>
      </c>
      <c r="M37" s="304">
        <v>11659.65</v>
      </c>
      <c r="N37" s="319">
        <v>166900</v>
      </c>
      <c r="O37" s="320">
        <v>9.6583442838370559E-2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348.15</v>
      </c>
      <c r="E38" s="316">
        <v>346.55</v>
      </c>
      <c r="F38" s="317">
        <v>343.45000000000005</v>
      </c>
      <c r="G38" s="317">
        <v>338.75000000000006</v>
      </c>
      <c r="H38" s="317">
        <v>335.65000000000009</v>
      </c>
      <c r="I38" s="317">
        <v>351.25</v>
      </c>
      <c r="J38" s="317">
        <v>354.35</v>
      </c>
      <c r="K38" s="317">
        <v>359.04999999999995</v>
      </c>
      <c r="L38" s="304">
        <v>349.65</v>
      </c>
      <c r="M38" s="304">
        <v>341.85</v>
      </c>
      <c r="N38" s="319">
        <v>25414200</v>
      </c>
      <c r="O38" s="320">
        <v>-5.9046984338553814E-2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3577.95</v>
      </c>
      <c r="E39" s="316">
        <v>3551.8166666666671</v>
      </c>
      <c r="F39" s="317">
        <v>3506.8333333333339</v>
      </c>
      <c r="G39" s="317">
        <v>3435.7166666666667</v>
      </c>
      <c r="H39" s="317">
        <v>3390.7333333333336</v>
      </c>
      <c r="I39" s="317">
        <v>3622.9333333333343</v>
      </c>
      <c r="J39" s="317">
        <v>3667.916666666667</v>
      </c>
      <c r="K39" s="317">
        <v>3739.0333333333347</v>
      </c>
      <c r="L39" s="304">
        <v>3596.8</v>
      </c>
      <c r="M39" s="304">
        <v>3480.7</v>
      </c>
      <c r="N39" s="319">
        <v>1488000</v>
      </c>
      <c r="O39" s="320">
        <v>-9.610010934272871E-2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423.95</v>
      </c>
      <c r="E40" s="316">
        <v>421.65000000000003</v>
      </c>
      <c r="F40" s="317">
        <v>418.10000000000008</v>
      </c>
      <c r="G40" s="317">
        <v>412.25000000000006</v>
      </c>
      <c r="H40" s="317">
        <v>408.7000000000001</v>
      </c>
      <c r="I40" s="317">
        <v>427.50000000000006</v>
      </c>
      <c r="J40" s="317">
        <v>431.05</v>
      </c>
      <c r="K40" s="317">
        <v>436.90000000000003</v>
      </c>
      <c r="L40" s="304">
        <v>425.2</v>
      </c>
      <c r="M40" s="304">
        <v>415.8</v>
      </c>
      <c r="N40" s="319">
        <v>5590200</v>
      </c>
      <c r="O40" s="320">
        <v>1.2754085292945397E-2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88.1</v>
      </c>
      <c r="E41" s="316">
        <v>88.266666666666652</v>
      </c>
      <c r="F41" s="317">
        <v>86.733333333333306</v>
      </c>
      <c r="G41" s="317">
        <v>85.36666666666666</v>
      </c>
      <c r="H41" s="317">
        <v>83.833333333333314</v>
      </c>
      <c r="I41" s="317">
        <v>89.633333333333297</v>
      </c>
      <c r="J41" s="317">
        <v>91.166666666666657</v>
      </c>
      <c r="K41" s="317">
        <v>92.533333333333289</v>
      </c>
      <c r="L41" s="304">
        <v>89.8</v>
      </c>
      <c r="M41" s="304">
        <v>86.9</v>
      </c>
      <c r="N41" s="319">
        <v>14390000</v>
      </c>
      <c r="O41" s="320">
        <v>0.13040062843676356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249</v>
      </c>
      <c r="E42" s="316">
        <v>247.65</v>
      </c>
      <c r="F42" s="317">
        <v>244.05</v>
      </c>
      <c r="G42" s="317">
        <v>239.1</v>
      </c>
      <c r="H42" s="317">
        <v>235.5</v>
      </c>
      <c r="I42" s="317">
        <v>252.60000000000002</v>
      </c>
      <c r="J42" s="317">
        <v>256.2</v>
      </c>
      <c r="K42" s="317">
        <v>261.15000000000003</v>
      </c>
      <c r="L42" s="304">
        <v>251.25</v>
      </c>
      <c r="M42" s="304">
        <v>242.7</v>
      </c>
      <c r="N42" s="319">
        <v>5500000</v>
      </c>
      <c r="O42" s="320">
        <v>-2.265659706796979E-2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769.3</v>
      </c>
      <c r="E43" s="316">
        <v>762.73333333333323</v>
      </c>
      <c r="F43" s="317">
        <v>753.56666666666649</v>
      </c>
      <c r="G43" s="317">
        <v>737.83333333333326</v>
      </c>
      <c r="H43" s="317">
        <v>728.66666666666652</v>
      </c>
      <c r="I43" s="317">
        <v>778.46666666666647</v>
      </c>
      <c r="J43" s="317">
        <v>787.63333333333321</v>
      </c>
      <c r="K43" s="317">
        <v>803.36666666666645</v>
      </c>
      <c r="L43" s="304">
        <v>771.9</v>
      </c>
      <c r="M43" s="304">
        <v>747</v>
      </c>
      <c r="N43" s="319">
        <v>14886300</v>
      </c>
      <c r="O43" s="320">
        <v>-3.8861843209669296E-2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114.35</v>
      </c>
      <c r="E44" s="316">
        <v>114.28333333333335</v>
      </c>
      <c r="F44" s="317">
        <v>113.16666666666669</v>
      </c>
      <c r="G44" s="317">
        <v>111.98333333333333</v>
      </c>
      <c r="H44" s="317">
        <v>110.86666666666667</v>
      </c>
      <c r="I44" s="317">
        <v>115.4666666666667</v>
      </c>
      <c r="J44" s="317">
        <v>116.58333333333334</v>
      </c>
      <c r="K44" s="317">
        <v>117.76666666666671</v>
      </c>
      <c r="L44" s="304">
        <v>115.4</v>
      </c>
      <c r="M44" s="304">
        <v>113.1</v>
      </c>
      <c r="N44" s="319">
        <v>50308900</v>
      </c>
      <c r="O44" s="320">
        <v>5.1992263056092843E-2</v>
      </c>
    </row>
    <row r="45" spans="1:15" ht="15">
      <c r="A45" s="277">
        <v>35</v>
      </c>
      <c r="B45" s="423" t="s">
        <v>107</v>
      </c>
      <c r="C45" s="277" t="s">
        <v>3634</v>
      </c>
      <c r="D45" s="316">
        <v>2233.35</v>
      </c>
      <c r="E45" s="316">
        <v>2223.5833333333335</v>
      </c>
      <c r="F45" s="317">
        <v>2169.8666666666668</v>
      </c>
      <c r="G45" s="317">
        <v>2106.3833333333332</v>
      </c>
      <c r="H45" s="317">
        <v>2052.6666666666665</v>
      </c>
      <c r="I45" s="317">
        <v>2287.0666666666671</v>
      </c>
      <c r="J45" s="317">
        <v>2340.7833333333333</v>
      </c>
      <c r="K45" s="317">
        <v>2404.2666666666673</v>
      </c>
      <c r="L45" s="304">
        <v>2277.3000000000002</v>
      </c>
      <c r="M45" s="304">
        <v>2160.1</v>
      </c>
      <c r="N45" s="319">
        <v>883875</v>
      </c>
      <c r="O45" s="320">
        <v>-0.21380920613742496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1522.6</v>
      </c>
      <c r="E46" s="316">
        <v>1497.1833333333334</v>
      </c>
      <c r="F46" s="317">
        <v>1469.3666666666668</v>
      </c>
      <c r="G46" s="317">
        <v>1416.1333333333334</v>
      </c>
      <c r="H46" s="317">
        <v>1388.3166666666668</v>
      </c>
      <c r="I46" s="317">
        <v>1550.4166666666667</v>
      </c>
      <c r="J46" s="317">
        <v>1578.2333333333333</v>
      </c>
      <c r="K46" s="317">
        <v>1631.4666666666667</v>
      </c>
      <c r="L46" s="304">
        <v>1525</v>
      </c>
      <c r="M46" s="304">
        <v>1443.95</v>
      </c>
      <c r="N46" s="319">
        <v>2736300</v>
      </c>
      <c r="O46" s="320">
        <v>-4.0029469548133592E-2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398.1</v>
      </c>
      <c r="E47" s="316">
        <v>393.45</v>
      </c>
      <c r="F47" s="317">
        <v>384.9</v>
      </c>
      <c r="G47" s="317">
        <v>371.7</v>
      </c>
      <c r="H47" s="317">
        <v>363.15</v>
      </c>
      <c r="I47" s="317">
        <v>406.65</v>
      </c>
      <c r="J47" s="317">
        <v>415.20000000000005</v>
      </c>
      <c r="K47" s="317">
        <v>428.4</v>
      </c>
      <c r="L47" s="304">
        <v>402</v>
      </c>
      <c r="M47" s="304">
        <v>380.25</v>
      </c>
      <c r="N47" s="319">
        <v>6736530</v>
      </c>
      <c r="O47" s="320">
        <v>1.2450082217524078E-2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458.65</v>
      </c>
      <c r="E48" s="316">
        <v>455.29999999999995</v>
      </c>
      <c r="F48" s="317">
        <v>450.39999999999992</v>
      </c>
      <c r="G48" s="317">
        <v>442.15</v>
      </c>
      <c r="H48" s="317">
        <v>437.24999999999994</v>
      </c>
      <c r="I48" s="317">
        <v>463.5499999999999</v>
      </c>
      <c r="J48" s="317">
        <v>468.45</v>
      </c>
      <c r="K48" s="317">
        <v>476.69999999999987</v>
      </c>
      <c r="L48" s="304">
        <v>460.2</v>
      </c>
      <c r="M48" s="304">
        <v>447.05</v>
      </c>
      <c r="N48" s="319">
        <v>1821600</v>
      </c>
      <c r="O48" s="320">
        <v>-7.6642335766423361E-2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522.70000000000005</v>
      </c>
      <c r="E49" s="316">
        <v>520.55000000000007</v>
      </c>
      <c r="F49" s="317">
        <v>515.40000000000009</v>
      </c>
      <c r="G49" s="317">
        <v>508.1</v>
      </c>
      <c r="H49" s="317">
        <v>502.95000000000005</v>
      </c>
      <c r="I49" s="317">
        <v>527.85000000000014</v>
      </c>
      <c r="J49" s="317">
        <v>533</v>
      </c>
      <c r="K49" s="317">
        <v>540.30000000000018</v>
      </c>
      <c r="L49" s="304">
        <v>525.70000000000005</v>
      </c>
      <c r="M49" s="304">
        <v>513.25</v>
      </c>
      <c r="N49" s="319">
        <v>11837500</v>
      </c>
      <c r="O49" s="320">
        <v>-4.6804227478610974E-2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3152.7</v>
      </c>
      <c r="E50" s="316">
        <v>3123.3166666666671</v>
      </c>
      <c r="F50" s="317">
        <v>3074.1833333333343</v>
      </c>
      <c r="G50" s="317">
        <v>2995.6666666666674</v>
      </c>
      <c r="H50" s="317">
        <v>2946.5333333333347</v>
      </c>
      <c r="I50" s="317">
        <v>3201.8333333333339</v>
      </c>
      <c r="J50" s="317">
        <v>3250.9666666666662</v>
      </c>
      <c r="K50" s="317">
        <v>3329.4833333333336</v>
      </c>
      <c r="L50" s="304">
        <v>3172.45</v>
      </c>
      <c r="M50" s="304">
        <v>3044.8</v>
      </c>
      <c r="N50" s="319">
        <v>3386800</v>
      </c>
      <c r="O50" s="320">
        <v>-2.3301418848771484E-2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165.15</v>
      </c>
      <c r="E51" s="316">
        <v>165.56666666666666</v>
      </c>
      <c r="F51" s="317">
        <v>163.63333333333333</v>
      </c>
      <c r="G51" s="317">
        <v>162.11666666666667</v>
      </c>
      <c r="H51" s="317">
        <v>160.18333333333334</v>
      </c>
      <c r="I51" s="317">
        <v>167.08333333333331</v>
      </c>
      <c r="J51" s="317">
        <v>169.01666666666665</v>
      </c>
      <c r="K51" s="317">
        <v>170.5333333333333</v>
      </c>
      <c r="L51" s="304">
        <v>167.5</v>
      </c>
      <c r="M51" s="304">
        <v>164.05</v>
      </c>
      <c r="N51" s="319">
        <v>27390000</v>
      </c>
      <c r="O51" s="320">
        <v>-0.13207152567186028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5091.95</v>
      </c>
      <c r="E52" s="316">
        <v>5058.833333333333</v>
      </c>
      <c r="F52" s="317">
        <v>4993.8166666666657</v>
      </c>
      <c r="G52" s="317">
        <v>4895.6833333333325</v>
      </c>
      <c r="H52" s="317">
        <v>4830.6666666666652</v>
      </c>
      <c r="I52" s="317">
        <v>5156.9666666666662</v>
      </c>
      <c r="J52" s="317">
        <v>5221.9833333333345</v>
      </c>
      <c r="K52" s="317">
        <v>5320.1166666666668</v>
      </c>
      <c r="L52" s="304">
        <v>5123.8500000000004</v>
      </c>
      <c r="M52" s="304">
        <v>4960.7</v>
      </c>
      <c r="N52" s="319">
        <v>3201500</v>
      </c>
      <c r="O52" s="320">
        <v>-1.3253197719217137E-2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2120.6999999999998</v>
      </c>
      <c r="E53" s="316">
        <v>2115.1166666666668</v>
      </c>
      <c r="F53" s="317">
        <v>2088.9333333333334</v>
      </c>
      <c r="G53" s="317">
        <v>2057.1666666666665</v>
      </c>
      <c r="H53" s="317">
        <v>2030.9833333333331</v>
      </c>
      <c r="I53" s="317">
        <v>2146.8833333333337</v>
      </c>
      <c r="J53" s="317">
        <v>2173.0666666666671</v>
      </c>
      <c r="K53" s="317">
        <v>2204.8333333333339</v>
      </c>
      <c r="L53" s="304">
        <v>2141.3000000000002</v>
      </c>
      <c r="M53" s="304">
        <v>2083.35</v>
      </c>
      <c r="N53" s="319">
        <v>2516850</v>
      </c>
      <c r="O53" s="320">
        <v>-8.557985757884029E-2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1218.8</v>
      </c>
      <c r="E54" s="316">
        <v>1209.0999999999999</v>
      </c>
      <c r="F54" s="317">
        <v>1196.2999999999997</v>
      </c>
      <c r="G54" s="317">
        <v>1173.7999999999997</v>
      </c>
      <c r="H54" s="317">
        <v>1160.9999999999995</v>
      </c>
      <c r="I54" s="317">
        <v>1231.5999999999999</v>
      </c>
      <c r="J54" s="317">
        <v>1244.4000000000001</v>
      </c>
      <c r="K54" s="317">
        <v>1266.9000000000001</v>
      </c>
      <c r="L54" s="304">
        <v>1221.9000000000001</v>
      </c>
      <c r="M54" s="304">
        <v>1186.5999999999999</v>
      </c>
      <c r="N54" s="319">
        <v>2517900</v>
      </c>
      <c r="O54" s="320">
        <v>-0.14748603351955308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162.69999999999999</v>
      </c>
      <c r="E55" s="316">
        <v>161.65</v>
      </c>
      <c r="F55" s="317">
        <v>159.25</v>
      </c>
      <c r="G55" s="317">
        <v>155.79999999999998</v>
      </c>
      <c r="H55" s="317">
        <v>153.39999999999998</v>
      </c>
      <c r="I55" s="317">
        <v>165.10000000000002</v>
      </c>
      <c r="J55" s="317">
        <v>167.50000000000006</v>
      </c>
      <c r="K55" s="317">
        <v>170.95000000000005</v>
      </c>
      <c r="L55" s="304">
        <v>164.05</v>
      </c>
      <c r="M55" s="304">
        <v>158.19999999999999</v>
      </c>
      <c r="N55" s="319">
        <v>13118400</v>
      </c>
      <c r="O55" s="320">
        <v>7.0819864825154275E-2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54.05</v>
      </c>
      <c r="E56" s="316">
        <v>53.9</v>
      </c>
      <c r="F56" s="317">
        <v>53.15</v>
      </c>
      <c r="G56" s="317">
        <v>52.25</v>
      </c>
      <c r="H56" s="317">
        <v>51.5</v>
      </c>
      <c r="I56" s="317">
        <v>54.8</v>
      </c>
      <c r="J56" s="317">
        <v>55.55</v>
      </c>
      <c r="K56" s="317">
        <v>56.449999999999996</v>
      </c>
      <c r="L56" s="304">
        <v>54.65</v>
      </c>
      <c r="M56" s="304">
        <v>53</v>
      </c>
      <c r="N56" s="319">
        <v>88238500</v>
      </c>
      <c r="O56" s="320">
        <v>2.4373396487073221E-2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84.25</v>
      </c>
      <c r="E57" s="316">
        <v>84.533333333333331</v>
      </c>
      <c r="F57" s="317">
        <v>83.316666666666663</v>
      </c>
      <c r="G57" s="317">
        <v>82.383333333333326</v>
      </c>
      <c r="H57" s="317">
        <v>81.166666666666657</v>
      </c>
      <c r="I57" s="317">
        <v>85.466666666666669</v>
      </c>
      <c r="J57" s="317">
        <v>86.683333333333337</v>
      </c>
      <c r="K57" s="317">
        <v>87.616666666666674</v>
      </c>
      <c r="L57" s="304">
        <v>85.75</v>
      </c>
      <c r="M57" s="304">
        <v>83.6</v>
      </c>
      <c r="N57" s="319">
        <v>26242200</v>
      </c>
      <c r="O57" s="320">
        <v>-2.2272727272727274E-2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484.5</v>
      </c>
      <c r="E58" s="316">
        <v>481.9666666666667</v>
      </c>
      <c r="F58" s="317">
        <v>477.98333333333341</v>
      </c>
      <c r="G58" s="317">
        <v>471.4666666666667</v>
      </c>
      <c r="H58" s="317">
        <v>467.48333333333341</v>
      </c>
      <c r="I58" s="317">
        <v>488.48333333333341</v>
      </c>
      <c r="J58" s="317">
        <v>492.46666666666675</v>
      </c>
      <c r="K58" s="317">
        <v>498.98333333333341</v>
      </c>
      <c r="L58" s="304">
        <v>485.95</v>
      </c>
      <c r="M58" s="304">
        <v>475.45</v>
      </c>
      <c r="N58" s="319">
        <v>6932200</v>
      </c>
      <c r="O58" s="320">
        <v>-2.7428202646014845E-2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24.15</v>
      </c>
      <c r="E59" s="316">
        <v>23.866666666666664</v>
      </c>
      <c r="F59" s="317">
        <v>23.483333333333327</v>
      </c>
      <c r="G59" s="317">
        <v>22.816666666666663</v>
      </c>
      <c r="H59" s="317">
        <v>22.433333333333326</v>
      </c>
      <c r="I59" s="317">
        <v>24.533333333333328</v>
      </c>
      <c r="J59" s="317">
        <v>24.916666666666661</v>
      </c>
      <c r="K59" s="317">
        <v>25.583333333333329</v>
      </c>
      <c r="L59" s="304">
        <v>24.25</v>
      </c>
      <c r="M59" s="304">
        <v>23.2</v>
      </c>
      <c r="N59" s="319">
        <v>73935000</v>
      </c>
      <c r="O59" s="320">
        <v>-5.6289488799540495E-2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685</v>
      </c>
      <c r="E60" s="316">
        <v>681.7833333333333</v>
      </c>
      <c r="F60" s="317">
        <v>676.26666666666665</v>
      </c>
      <c r="G60" s="317">
        <v>667.5333333333333</v>
      </c>
      <c r="H60" s="317">
        <v>662.01666666666665</v>
      </c>
      <c r="I60" s="317">
        <v>690.51666666666665</v>
      </c>
      <c r="J60" s="317">
        <v>696.0333333333333</v>
      </c>
      <c r="K60" s="317">
        <v>704.76666666666665</v>
      </c>
      <c r="L60" s="304">
        <v>687.3</v>
      </c>
      <c r="M60" s="304">
        <v>673.05</v>
      </c>
      <c r="N60" s="319">
        <v>5614000</v>
      </c>
      <c r="O60" s="320">
        <v>-6.3552960800667219E-2</v>
      </c>
    </row>
    <row r="61" spans="1:15" ht="15">
      <c r="A61" s="277">
        <v>51</v>
      </c>
      <c r="B61" s="423" t="s">
        <v>39</v>
      </c>
      <c r="C61" s="277" t="s">
        <v>248</v>
      </c>
      <c r="D61" s="316">
        <v>1021.1</v>
      </c>
      <c r="E61" s="316">
        <v>1015.1</v>
      </c>
      <c r="F61" s="317">
        <v>999.55</v>
      </c>
      <c r="G61" s="317">
        <v>977.99999999999989</v>
      </c>
      <c r="H61" s="317">
        <v>962.44999999999982</v>
      </c>
      <c r="I61" s="317">
        <v>1036.6500000000001</v>
      </c>
      <c r="J61" s="317">
        <v>1052.2</v>
      </c>
      <c r="K61" s="317">
        <v>1073.7500000000002</v>
      </c>
      <c r="L61" s="304">
        <v>1030.6500000000001</v>
      </c>
      <c r="M61" s="304">
        <v>993.55</v>
      </c>
      <c r="N61" s="319">
        <v>880750</v>
      </c>
      <c r="O61" s="320">
        <v>5.9391239792130658E-3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779</v>
      </c>
      <c r="E62" s="316">
        <v>780.75</v>
      </c>
      <c r="F62" s="317">
        <v>771</v>
      </c>
      <c r="G62" s="317">
        <v>763</v>
      </c>
      <c r="H62" s="317">
        <v>753.25</v>
      </c>
      <c r="I62" s="317">
        <v>788.75</v>
      </c>
      <c r="J62" s="317">
        <v>798.5</v>
      </c>
      <c r="K62" s="317">
        <v>806.5</v>
      </c>
      <c r="L62" s="304">
        <v>790.5</v>
      </c>
      <c r="M62" s="304">
        <v>772.75</v>
      </c>
      <c r="N62" s="319">
        <v>18335000</v>
      </c>
      <c r="O62" s="320">
        <v>-1.3947785214325856E-2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726.3</v>
      </c>
      <c r="E63" s="316">
        <v>722.91666666666663</v>
      </c>
      <c r="F63" s="317">
        <v>715.83333333333326</v>
      </c>
      <c r="G63" s="317">
        <v>705.36666666666667</v>
      </c>
      <c r="H63" s="317">
        <v>698.2833333333333</v>
      </c>
      <c r="I63" s="317">
        <v>733.38333333333321</v>
      </c>
      <c r="J63" s="317">
        <v>740.46666666666647</v>
      </c>
      <c r="K63" s="317">
        <v>750.93333333333317</v>
      </c>
      <c r="L63" s="304">
        <v>730</v>
      </c>
      <c r="M63" s="304">
        <v>712.45</v>
      </c>
      <c r="N63" s="319">
        <v>6183000</v>
      </c>
      <c r="O63" s="320">
        <v>-1.9816106531388714E-2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846.35</v>
      </c>
      <c r="E64" s="316">
        <v>846.73333333333346</v>
      </c>
      <c r="F64" s="317">
        <v>837.51666666666688</v>
      </c>
      <c r="G64" s="317">
        <v>828.68333333333339</v>
      </c>
      <c r="H64" s="317">
        <v>819.46666666666681</v>
      </c>
      <c r="I64" s="317">
        <v>855.56666666666695</v>
      </c>
      <c r="J64" s="317">
        <v>864.78333333333342</v>
      </c>
      <c r="K64" s="317">
        <v>873.61666666666702</v>
      </c>
      <c r="L64" s="304">
        <v>855.95</v>
      </c>
      <c r="M64" s="304">
        <v>837.9</v>
      </c>
      <c r="N64" s="319">
        <v>15474200</v>
      </c>
      <c r="O64" s="320">
        <v>8.9717046238785375E-2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2045.2</v>
      </c>
      <c r="E65" s="316">
        <v>2047.3833333333334</v>
      </c>
      <c r="F65" s="317">
        <v>2028.6166666666668</v>
      </c>
      <c r="G65" s="317">
        <v>2012.0333333333333</v>
      </c>
      <c r="H65" s="317">
        <v>1993.2666666666667</v>
      </c>
      <c r="I65" s="317">
        <v>2063.9666666666672</v>
      </c>
      <c r="J65" s="317">
        <v>2082.7333333333336</v>
      </c>
      <c r="K65" s="317">
        <v>2099.3166666666671</v>
      </c>
      <c r="L65" s="304">
        <v>2066.15</v>
      </c>
      <c r="M65" s="304">
        <v>2030.8</v>
      </c>
      <c r="N65" s="319">
        <v>25162800</v>
      </c>
      <c r="O65" s="320">
        <v>6.2986646830871856E-3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1232.2</v>
      </c>
      <c r="E66" s="316">
        <v>1222.3666666666668</v>
      </c>
      <c r="F66" s="317">
        <v>1210.0333333333335</v>
      </c>
      <c r="G66" s="317">
        <v>1187.8666666666668</v>
      </c>
      <c r="H66" s="317">
        <v>1175.5333333333335</v>
      </c>
      <c r="I66" s="317">
        <v>1244.5333333333335</v>
      </c>
      <c r="J66" s="317">
        <v>1256.8666666666666</v>
      </c>
      <c r="K66" s="317">
        <v>1279.0333333333335</v>
      </c>
      <c r="L66" s="304">
        <v>1234.7</v>
      </c>
      <c r="M66" s="304">
        <v>1200.2</v>
      </c>
      <c r="N66" s="319">
        <v>37125000</v>
      </c>
      <c r="O66" s="320">
        <v>-1.2428977272727273E-3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586.45000000000005</v>
      </c>
      <c r="E67" s="316">
        <v>585.56666666666661</v>
      </c>
      <c r="F67" s="317">
        <v>580.48333333333323</v>
      </c>
      <c r="G67" s="317">
        <v>574.51666666666665</v>
      </c>
      <c r="H67" s="317">
        <v>569.43333333333328</v>
      </c>
      <c r="I67" s="317">
        <v>591.53333333333319</v>
      </c>
      <c r="J67" s="317">
        <v>596.61666666666667</v>
      </c>
      <c r="K67" s="317">
        <v>602.58333333333314</v>
      </c>
      <c r="L67" s="304">
        <v>590.65</v>
      </c>
      <c r="M67" s="304">
        <v>579.6</v>
      </c>
      <c r="N67" s="319">
        <v>10983500</v>
      </c>
      <c r="O67" s="320">
        <v>-9.996394447449071E-2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2918.95</v>
      </c>
      <c r="E68" s="316">
        <v>2921.9333333333329</v>
      </c>
      <c r="F68" s="317">
        <v>2858.8666666666659</v>
      </c>
      <c r="G68" s="317">
        <v>2798.7833333333328</v>
      </c>
      <c r="H68" s="317">
        <v>2735.7166666666658</v>
      </c>
      <c r="I68" s="317">
        <v>2982.016666666666</v>
      </c>
      <c r="J68" s="317">
        <v>3045.0833333333326</v>
      </c>
      <c r="K68" s="317">
        <v>3105.1666666666661</v>
      </c>
      <c r="L68" s="304">
        <v>2985</v>
      </c>
      <c r="M68" s="304">
        <v>2861.85</v>
      </c>
      <c r="N68" s="319">
        <v>2973900</v>
      </c>
      <c r="O68" s="320">
        <v>-1.0678642714570858E-2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174.25</v>
      </c>
      <c r="E69" s="316">
        <v>173.45000000000002</v>
      </c>
      <c r="F69" s="317">
        <v>171.70000000000005</v>
      </c>
      <c r="G69" s="317">
        <v>169.15000000000003</v>
      </c>
      <c r="H69" s="317">
        <v>167.40000000000006</v>
      </c>
      <c r="I69" s="317">
        <v>176.00000000000003</v>
      </c>
      <c r="J69" s="317">
        <v>177.74999999999997</v>
      </c>
      <c r="K69" s="317">
        <v>180.3</v>
      </c>
      <c r="L69" s="304">
        <v>175.2</v>
      </c>
      <c r="M69" s="304">
        <v>170.9</v>
      </c>
      <c r="N69" s="319">
        <v>32508000</v>
      </c>
      <c r="O69" s="320">
        <v>4.4776119402985072E-2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173.8</v>
      </c>
      <c r="E70" s="316">
        <v>173.15</v>
      </c>
      <c r="F70" s="317">
        <v>170.75</v>
      </c>
      <c r="G70" s="317">
        <v>167.7</v>
      </c>
      <c r="H70" s="317">
        <v>165.29999999999998</v>
      </c>
      <c r="I70" s="317">
        <v>176.20000000000002</v>
      </c>
      <c r="J70" s="317">
        <v>178.60000000000005</v>
      </c>
      <c r="K70" s="317">
        <v>181.65000000000003</v>
      </c>
      <c r="L70" s="304">
        <v>175.55</v>
      </c>
      <c r="M70" s="304">
        <v>170.1</v>
      </c>
      <c r="N70" s="319">
        <v>33339600</v>
      </c>
      <c r="O70" s="320">
        <v>-2.2792022792022793E-2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2160.8000000000002</v>
      </c>
      <c r="E71" s="316">
        <v>2158.6833333333329</v>
      </c>
      <c r="F71" s="317">
        <v>2142.266666666666</v>
      </c>
      <c r="G71" s="317">
        <v>2123.7333333333331</v>
      </c>
      <c r="H71" s="317">
        <v>2107.3166666666662</v>
      </c>
      <c r="I71" s="317">
        <v>2177.2166666666658</v>
      </c>
      <c r="J71" s="317">
        <v>2193.6333333333328</v>
      </c>
      <c r="K71" s="317">
        <v>2212.1666666666656</v>
      </c>
      <c r="L71" s="304">
        <v>2175.1</v>
      </c>
      <c r="M71" s="304">
        <v>2140.15</v>
      </c>
      <c r="N71" s="319">
        <v>5788200</v>
      </c>
      <c r="O71" s="320">
        <v>4.2468121893235358E-2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148.15</v>
      </c>
      <c r="E72" s="316">
        <v>147.76666666666668</v>
      </c>
      <c r="F72" s="317">
        <v>144.58333333333337</v>
      </c>
      <c r="G72" s="317">
        <v>141.01666666666668</v>
      </c>
      <c r="H72" s="317">
        <v>137.83333333333337</v>
      </c>
      <c r="I72" s="317">
        <v>151.33333333333337</v>
      </c>
      <c r="J72" s="317">
        <v>154.51666666666671</v>
      </c>
      <c r="K72" s="317">
        <v>158.08333333333337</v>
      </c>
      <c r="L72" s="304">
        <v>150.94999999999999</v>
      </c>
      <c r="M72" s="304">
        <v>144.19999999999999</v>
      </c>
      <c r="N72" s="319">
        <v>15369800</v>
      </c>
      <c r="O72" s="320">
        <v>1.2116316639741518E-3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409.55</v>
      </c>
      <c r="E73" s="316">
        <v>404.7</v>
      </c>
      <c r="F73" s="317">
        <v>397.59999999999997</v>
      </c>
      <c r="G73" s="317">
        <v>385.65</v>
      </c>
      <c r="H73" s="317">
        <v>378.54999999999995</v>
      </c>
      <c r="I73" s="317">
        <v>416.65</v>
      </c>
      <c r="J73" s="317">
        <v>423.75</v>
      </c>
      <c r="K73" s="317">
        <v>435.7</v>
      </c>
      <c r="L73" s="304">
        <v>411.8</v>
      </c>
      <c r="M73" s="304">
        <v>392.75</v>
      </c>
      <c r="N73" s="319">
        <v>117774250</v>
      </c>
      <c r="O73" s="320">
        <v>4.2196967853405688E-2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413.2</v>
      </c>
      <c r="E74" s="316">
        <v>411.15000000000003</v>
      </c>
      <c r="F74" s="317">
        <v>406.55000000000007</v>
      </c>
      <c r="G74" s="317">
        <v>399.90000000000003</v>
      </c>
      <c r="H74" s="317">
        <v>395.30000000000007</v>
      </c>
      <c r="I74" s="317">
        <v>417.80000000000007</v>
      </c>
      <c r="J74" s="317">
        <v>422.40000000000009</v>
      </c>
      <c r="K74" s="317">
        <v>429.05000000000007</v>
      </c>
      <c r="L74" s="304">
        <v>415.75</v>
      </c>
      <c r="M74" s="304">
        <v>404.5</v>
      </c>
      <c r="N74" s="319">
        <v>8031000</v>
      </c>
      <c r="O74" s="320">
        <v>1.3247539742619227E-2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8.85</v>
      </c>
      <c r="E75" s="316">
        <v>8.8333333333333339</v>
      </c>
      <c r="F75" s="317">
        <v>8.7666666666666675</v>
      </c>
      <c r="G75" s="317">
        <v>8.6833333333333336</v>
      </c>
      <c r="H75" s="317">
        <v>8.6166666666666671</v>
      </c>
      <c r="I75" s="317">
        <v>8.9166666666666679</v>
      </c>
      <c r="J75" s="317">
        <v>8.9833333333333343</v>
      </c>
      <c r="K75" s="317">
        <v>9.0666666666666682</v>
      </c>
      <c r="L75" s="304">
        <v>8.9</v>
      </c>
      <c r="M75" s="304">
        <v>8.75</v>
      </c>
      <c r="N75" s="319">
        <v>367220000</v>
      </c>
      <c r="O75" s="320">
        <v>-2.0903322135125045E-2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31.2</v>
      </c>
      <c r="E76" s="316">
        <v>30.833333333333332</v>
      </c>
      <c r="F76" s="317">
        <v>30.116666666666664</v>
      </c>
      <c r="G76" s="317">
        <v>29.033333333333331</v>
      </c>
      <c r="H76" s="317">
        <v>28.316666666666663</v>
      </c>
      <c r="I76" s="317">
        <v>31.916666666666664</v>
      </c>
      <c r="J76" s="317">
        <v>32.633333333333333</v>
      </c>
      <c r="K76" s="317">
        <v>33.716666666666669</v>
      </c>
      <c r="L76" s="304">
        <v>31.55</v>
      </c>
      <c r="M76" s="304">
        <v>29.75</v>
      </c>
      <c r="N76" s="319">
        <v>148998000</v>
      </c>
      <c r="O76" s="320">
        <v>-0.18945736434108526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408.95</v>
      </c>
      <c r="E77" s="316">
        <v>403.5333333333333</v>
      </c>
      <c r="F77" s="317">
        <v>396.46666666666658</v>
      </c>
      <c r="G77" s="317">
        <v>383.98333333333329</v>
      </c>
      <c r="H77" s="317">
        <v>376.91666666666657</v>
      </c>
      <c r="I77" s="317">
        <v>416.01666666666659</v>
      </c>
      <c r="J77" s="317">
        <v>423.08333333333331</v>
      </c>
      <c r="K77" s="317">
        <v>435.56666666666661</v>
      </c>
      <c r="L77" s="304">
        <v>410.6</v>
      </c>
      <c r="M77" s="304">
        <v>391.05</v>
      </c>
      <c r="N77" s="319">
        <v>5799750</v>
      </c>
      <c r="O77" s="320">
        <v>3.0915576694411414E-3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1327</v>
      </c>
      <c r="E78" s="316">
        <v>1330.5833333333333</v>
      </c>
      <c r="F78" s="317">
        <v>1290.6166666666666</v>
      </c>
      <c r="G78" s="317">
        <v>1254.2333333333333</v>
      </c>
      <c r="H78" s="317">
        <v>1214.2666666666667</v>
      </c>
      <c r="I78" s="317">
        <v>1366.9666666666665</v>
      </c>
      <c r="J78" s="317">
        <v>1406.9333333333332</v>
      </c>
      <c r="K78" s="317">
        <v>1443.3166666666664</v>
      </c>
      <c r="L78" s="304">
        <v>1370.55</v>
      </c>
      <c r="M78" s="304">
        <v>1294.2</v>
      </c>
      <c r="N78" s="319">
        <v>2652000</v>
      </c>
      <c r="O78" s="320">
        <v>-0.11496746203904555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613.4</v>
      </c>
      <c r="E79" s="316">
        <v>610.58333333333337</v>
      </c>
      <c r="F79" s="317">
        <v>597.76666666666677</v>
      </c>
      <c r="G79" s="317">
        <v>582.13333333333344</v>
      </c>
      <c r="H79" s="317">
        <v>569.31666666666683</v>
      </c>
      <c r="I79" s="317">
        <v>626.2166666666667</v>
      </c>
      <c r="J79" s="317">
        <v>639.0333333333333</v>
      </c>
      <c r="K79" s="317">
        <v>654.66666666666663</v>
      </c>
      <c r="L79" s="304">
        <v>623.4</v>
      </c>
      <c r="M79" s="304">
        <v>594.95000000000005</v>
      </c>
      <c r="N79" s="319">
        <v>27826400</v>
      </c>
      <c r="O79" s="320">
        <v>5.0845921450151058E-2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189.1</v>
      </c>
      <c r="E80" s="316">
        <v>188.93333333333331</v>
      </c>
      <c r="F80" s="317">
        <v>182.36666666666662</v>
      </c>
      <c r="G80" s="317">
        <v>175.6333333333333</v>
      </c>
      <c r="H80" s="317">
        <v>169.06666666666661</v>
      </c>
      <c r="I80" s="317">
        <v>195.66666666666663</v>
      </c>
      <c r="J80" s="317">
        <v>202.23333333333329</v>
      </c>
      <c r="K80" s="317">
        <v>208.96666666666664</v>
      </c>
      <c r="L80" s="304">
        <v>195.5</v>
      </c>
      <c r="M80" s="304">
        <v>182.2</v>
      </c>
      <c r="N80" s="319">
        <v>13790000</v>
      </c>
      <c r="O80" s="320">
        <v>7.8152364273204905E-2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1090.75</v>
      </c>
      <c r="E81" s="316">
        <v>1093.0333333333333</v>
      </c>
      <c r="F81" s="317">
        <v>1076.3666666666666</v>
      </c>
      <c r="G81" s="317">
        <v>1061.9833333333333</v>
      </c>
      <c r="H81" s="317">
        <v>1045.3166666666666</v>
      </c>
      <c r="I81" s="317">
        <v>1107.4166666666665</v>
      </c>
      <c r="J81" s="317">
        <v>1124.0833333333335</v>
      </c>
      <c r="K81" s="317">
        <v>1138.4666666666665</v>
      </c>
      <c r="L81" s="304">
        <v>1109.7</v>
      </c>
      <c r="M81" s="304">
        <v>1078.6500000000001</v>
      </c>
      <c r="N81" s="319">
        <v>33345600</v>
      </c>
      <c r="O81" s="320">
        <v>-2.3131547493496451E-2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78.2</v>
      </c>
      <c r="E82" s="316">
        <v>77.683333333333323</v>
      </c>
      <c r="F82" s="317">
        <v>76.866666666666646</v>
      </c>
      <c r="G82" s="317">
        <v>75.533333333333317</v>
      </c>
      <c r="H82" s="317">
        <v>74.71666666666664</v>
      </c>
      <c r="I82" s="317">
        <v>79.016666666666652</v>
      </c>
      <c r="J82" s="317">
        <v>79.833333333333343</v>
      </c>
      <c r="K82" s="317">
        <v>81.166666666666657</v>
      </c>
      <c r="L82" s="304">
        <v>78.5</v>
      </c>
      <c r="M82" s="304">
        <v>76.349999999999994</v>
      </c>
      <c r="N82" s="319">
        <v>54058800</v>
      </c>
      <c r="O82" s="320">
        <v>-1.5160955347871236E-2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167</v>
      </c>
      <c r="E83" s="316">
        <v>167.41666666666666</v>
      </c>
      <c r="F83" s="317">
        <v>165.58333333333331</v>
      </c>
      <c r="G83" s="317">
        <v>164.16666666666666</v>
      </c>
      <c r="H83" s="317">
        <v>162.33333333333331</v>
      </c>
      <c r="I83" s="317">
        <v>168.83333333333331</v>
      </c>
      <c r="J83" s="317">
        <v>170.66666666666663</v>
      </c>
      <c r="K83" s="317">
        <v>172.08333333333331</v>
      </c>
      <c r="L83" s="304">
        <v>169.25</v>
      </c>
      <c r="M83" s="304">
        <v>166</v>
      </c>
      <c r="N83" s="319">
        <v>115619200</v>
      </c>
      <c r="O83" s="320">
        <v>-0.19263943510904541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192.95</v>
      </c>
      <c r="E84" s="316">
        <v>192.71666666666667</v>
      </c>
      <c r="F84" s="317">
        <v>190.08333333333334</v>
      </c>
      <c r="G84" s="317">
        <v>187.21666666666667</v>
      </c>
      <c r="H84" s="317">
        <v>184.58333333333334</v>
      </c>
      <c r="I84" s="317">
        <v>195.58333333333334</v>
      </c>
      <c r="J84" s="317">
        <v>198.21666666666667</v>
      </c>
      <c r="K84" s="317">
        <v>201.08333333333334</v>
      </c>
      <c r="L84" s="304">
        <v>195.35</v>
      </c>
      <c r="M84" s="304">
        <v>189.85</v>
      </c>
      <c r="N84" s="319">
        <v>25885000</v>
      </c>
      <c r="O84" s="320">
        <v>-5.3794428434197888E-3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308.8</v>
      </c>
      <c r="E85" s="316">
        <v>308.13333333333333</v>
      </c>
      <c r="F85" s="317">
        <v>304.01666666666665</v>
      </c>
      <c r="G85" s="317">
        <v>299.23333333333335</v>
      </c>
      <c r="H85" s="317">
        <v>295.11666666666667</v>
      </c>
      <c r="I85" s="317">
        <v>312.91666666666663</v>
      </c>
      <c r="J85" s="317">
        <v>317.0333333333333</v>
      </c>
      <c r="K85" s="317">
        <v>321.81666666666661</v>
      </c>
      <c r="L85" s="304">
        <v>312.25</v>
      </c>
      <c r="M85" s="304">
        <v>303.35000000000002</v>
      </c>
      <c r="N85" s="319">
        <v>41534100</v>
      </c>
      <c r="O85" s="320">
        <v>-2.0814767663908339E-2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2180.15</v>
      </c>
      <c r="E86" s="316">
        <v>2172.0499999999997</v>
      </c>
      <c r="F86" s="317">
        <v>2155.0999999999995</v>
      </c>
      <c r="G86" s="317">
        <v>2130.0499999999997</v>
      </c>
      <c r="H86" s="317">
        <v>2113.0999999999995</v>
      </c>
      <c r="I86" s="317">
        <v>2197.0999999999995</v>
      </c>
      <c r="J86" s="317">
        <v>2214.0499999999993</v>
      </c>
      <c r="K86" s="317">
        <v>2239.0999999999995</v>
      </c>
      <c r="L86" s="304">
        <v>2189</v>
      </c>
      <c r="M86" s="304">
        <v>2147</v>
      </c>
      <c r="N86" s="319">
        <v>1980500</v>
      </c>
      <c r="O86" s="320">
        <v>-2.7693856998992953E-3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1581.1</v>
      </c>
      <c r="E87" s="316">
        <v>1548.1333333333332</v>
      </c>
      <c r="F87" s="317">
        <v>1481.6166666666663</v>
      </c>
      <c r="G87" s="317">
        <v>1382.1333333333332</v>
      </c>
      <c r="H87" s="317">
        <v>1315.6166666666663</v>
      </c>
      <c r="I87" s="317">
        <v>1647.6166666666663</v>
      </c>
      <c r="J87" s="317">
        <v>1714.1333333333332</v>
      </c>
      <c r="K87" s="317">
        <v>1813.6166666666663</v>
      </c>
      <c r="L87" s="304">
        <v>1614.65</v>
      </c>
      <c r="M87" s="304">
        <v>1448.65</v>
      </c>
      <c r="N87" s="319">
        <v>15981600</v>
      </c>
      <c r="O87" s="320">
        <v>0.31787445987399809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66.650000000000006</v>
      </c>
      <c r="E88" s="316">
        <v>66.05</v>
      </c>
      <c r="F88" s="317">
        <v>64.849999999999994</v>
      </c>
      <c r="G88" s="317">
        <v>63.05</v>
      </c>
      <c r="H88" s="317">
        <v>61.849999999999994</v>
      </c>
      <c r="I88" s="317">
        <v>67.849999999999994</v>
      </c>
      <c r="J88" s="317">
        <v>69.050000000000011</v>
      </c>
      <c r="K88" s="317">
        <v>70.849999999999994</v>
      </c>
      <c r="L88" s="304">
        <v>67.25</v>
      </c>
      <c r="M88" s="304">
        <v>64.25</v>
      </c>
      <c r="N88" s="319">
        <v>34027200</v>
      </c>
      <c r="O88" s="320">
        <v>7.2438919845692243E-2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299.60000000000002</v>
      </c>
      <c r="E89" s="316">
        <v>297.13333333333338</v>
      </c>
      <c r="F89" s="317">
        <v>292.66666666666674</v>
      </c>
      <c r="G89" s="317">
        <v>285.73333333333335</v>
      </c>
      <c r="H89" s="317">
        <v>281.26666666666671</v>
      </c>
      <c r="I89" s="317">
        <v>304.06666666666678</v>
      </c>
      <c r="J89" s="317">
        <v>308.53333333333336</v>
      </c>
      <c r="K89" s="317">
        <v>315.46666666666681</v>
      </c>
      <c r="L89" s="304">
        <v>301.60000000000002</v>
      </c>
      <c r="M89" s="304">
        <v>290.2</v>
      </c>
      <c r="N89" s="319">
        <v>10066000</v>
      </c>
      <c r="O89" s="320">
        <v>4.0090927877660672E-2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980.5</v>
      </c>
      <c r="E90" s="316">
        <v>972.08333333333337</v>
      </c>
      <c r="F90" s="317">
        <v>960.01666666666677</v>
      </c>
      <c r="G90" s="317">
        <v>939.53333333333342</v>
      </c>
      <c r="H90" s="317">
        <v>927.46666666666681</v>
      </c>
      <c r="I90" s="317">
        <v>992.56666666666672</v>
      </c>
      <c r="J90" s="317">
        <v>1004.6333333333333</v>
      </c>
      <c r="K90" s="317">
        <v>1025.1166666666668</v>
      </c>
      <c r="L90" s="304">
        <v>984.15</v>
      </c>
      <c r="M90" s="304">
        <v>951.6</v>
      </c>
      <c r="N90" s="319">
        <v>15801500</v>
      </c>
      <c r="O90" s="320">
        <v>-1.8482457039390523E-2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957.5</v>
      </c>
      <c r="E91" s="316">
        <v>962.53333333333342</v>
      </c>
      <c r="F91" s="317">
        <v>947.16666666666686</v>
      </c>
      <c r="G91" s="317">
        <v>936.83333333333348</v>
      </c>
      <c r="H91" s="317">
        <v>921.46666666666692</v>
      </c>
      <c r="I91" s="317">
        <v>972.86666666666679</v>
      </c>
      <c r="J91" s="317">
        <v>988.23333333333335</v>
      </c>
      <c r="K91" s="317">
        <v>998.56666666666672</v>
      </c>
      <c r="L91" s="304">
        <v>977.9</v>
      </c>
      <c r="M91" s="304">
        <v>952.2</v>
      </c>
      <c r="N91" s="319">
        <v>8138750</v>
      </c>
      <c r="O91" s="320">
        <v>4.2347049858480298E-2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596.54999999999995</v>
      </c>
      <c r="E92" s="316">
        <v>598.06666666666661</v>
      </c>
      <c r="F92" s="317">
        <v>591.58333333333326</v>
      </c>
      <c r="G92" s="317">
        <v>586.61666666666667</v>
      </c>
      <c r="H92" s="317">
        <v>580.13333333333333</v>
      </c>
      <c r="I92" s="317">
        <v>603.03333333333319</v>
      </c>
      <c r="J92" s="317">
        <v>609.51666666666654</v>
      </c>
      <c r="K92" s="317">
        <v>614.48333333333312</v>
      </c>
      <c r="L92" s="304">
        <v>604.54999999999995</v>
      </c>
      <c r="M92" s="304">
        <v>593.1</v>
      </c>
      <c r="N92" s="319">
        <v>15195600</v>
      </c>
      <c r="O92" s="320">
        <v>-9.2047128129602355E-4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125.6</v>
      </c>
      <c r="E93" s="316">
        <v>127.55</v>
      </c>
      <c r="F93" s="317">
        <v>122.79999999999998</v>
      </c>
      <c r="G93" s="317">
        <v>119.99999999999999</v>
      </c>
      <c r="H93" s="317">
        <v>115.24999999999997</v>
      </c>
      <c r="I93" s="317">
        <v>130.35</v>
      </c>
      <c r="J93" s="317">
        <v>135.10000000000002</v>
      </c>
      <c r="K93" s="317">
        <v>137.9</v>
      </c>
      <c r="L93" s="304">
        <v>132.30000000000001</v>
      </c>
      <c r="M93" s="304">
        <v>124.75</v>
      </c>
      <c r="N93" s="319">
        <v>22589196</v>
      </c>
      <c r="O93" s="320">
        <v>-9.0648134159238558E-3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159.55000000000001</v>
      </c>
      <c r="E94" s="316">
        <v>158.80000000000001</v>
      </c>
      <c r="F94" s="317">
        <v>154.70000000000002</v>
      </c>
      <c r="G94" s="317">
        <v>149.85</v>
      </c>
      <c r="H94" s="317">
        <v>145.75</v>
      </c>
      <c r="I94" s="317">
        <v>163.65000000000003</v>
      </c>
      <c r="J94" s="317">
        <v>167.75000000000006</v>
      </c>
      <c r="K94" s="317">
        <v>172.60000000000005</v>
      </c>
      <c r="L94" s="304">
        <v>162.9</v>
      </c>
      <c r="M94" s="304">
        <v>153.94999999999999</v>
      </c>
      <c r="N94" s="319">
        <v>18414000</v>
      </c>
      <c r="O94" s="320">
        <v>5.7911065149948295E-2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357.15</v>
      </c>
      <c r="E95" s="316">
        <v>355.5333333333333</v>
      </c>
      <c r="F95" s="317">
        <v>352.51666666666659</v>
      </c>
      <c r="G95" s="317">
        <v>347.88333333333327</v>
      </c>
      <c r="H95" s="317">
        <v>344.86666666666656</v>
      </c>
      <c r="I95" s="317">
        <v>360.16666666666663</v>
      </c>
      <c r="J95" s="317">
        <v>363.18333333333328</v>
      </c>
      <c r="K95" s="317">
        <v>367.81666666666666</v>
      </c>
      <c r="L95" s="304">
        <v>358.55</v>
      </c>
      <c r="M95" s="304">
        <v>350.9</v>
      </c>
      <c r="N95" s="319">
        <v>11010000</v>
      </c>
      <c r="O95" s="320">
        <v>-1.520572450805009E-2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7160.95</v>
      </c>
      <c r="E96" s="316">
        <v>7141.3166666666666</v>
      </c>
      <c r="F96" s="317">
        <v>7071.6333333333332</v>
      </c>
      <c r="G96" s="317">
        <v>6982.3166666666666</v>
      </c>
      <c r="H96" s="317">
        <v>6912.6333333333332</v>
      </c>
      <c r="I96" s="317">
        <v>7230.6333333333332</v>
      </c>
      <c r="J96" s="317">
        <v>7300.3166666666657</v>
      </c>
      <c r="K96" s="317">
        <v>7389.6333333333332</v>
      </c>
      <c r="L96" s="304">
        <v>7211</v>
      </c>
      <c r="M96" s="304">
        <v>7052</v>
      </c>
      <c r="N96" s="319">
        <v>2502200</v>
      </c>
      <c r="O96" s="320">
        <v>5.6669748000482299E-3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518.25</v>
      </c>
      <c r="E97" s="316">
        <v>516.38333333333333</v>
      </c>
      <c r="F97" s="317">
        <v>512.36666666666667</v>
      </c>
      <c r="G97" s="317">
        <v>506.48333333333335</v>
      </c>
      <c r="H97" s="317">
        <v>502.4666666666667</v>
      </c>
      <c r="I97" s="317">
        <v>522.26666666666665</v>
      </c>
      <c r="J97" s="317">
        <v>526.2833333333333</v>
      </c>
      <c r="K97" s="317">
        <v>532.16666666666663</v>
      </c>
      <c r="L97" s="304">
        <v>520.4</v>
      </c>
      <c r="M97" s="304">
        <v>510.5</v>
      </c>
      <c r="N97" s="319">
        <v>13301250</v>
      </c>
      <c r="O97" s="320">
        <v>-1.2161158559227628E-2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578.29999999999995</v>
      </c>
      <c r="E98" s="316">
        <v>577.7833333333333</v>
      </c>
      <c r="F98" s="317">
        <v>571.51666666666665</v>
      </c>
      <c r="G98" s="317">
        <v>564.73333333333335</v>
      </c>
      <c r="H98" s="317">
        <v>558.4666666666667</v>
      </c>
      <c r="I98" s="317">
        <v>584.56666666666661</v>
      </c>
      <c r="J98" s="317">
        <v>590.83333333333326</v>
      </c>
      <c r="K98" s="317">
        <v>597.61666666666656</v>
      </c>
      <c r="L98" s="304">
        <v>584.04999999999995</v>
      </c>
      <c r="M98" s="304">
        <v>571</v>
      </c>
      <c r="N98" s="319">
        <v>2442700</v>
      </c>
      <c r="O98" s="320">
        <v>3.8121546961325969E-2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843.05</v>
      </c>
      <c r="E99" s="316">
        <v>833.75</v>
      </c>
      <c r="F99" s="317">
        <v>821.5</v>
      </c>
      <c r="G99" s="317">
        <v>799.95</v>
      </c>
      <c r="H99" s="317">
        <v>787.7</v>
      </c>
      <c r="I99" s="317">
        <v>855.3</v>
      </c>
      <c r="J99" s="317">
        <v>867.55</v>
      </c>
      <c r="K99" s="317">
        <v>889.09999999999991</v>
      </c>
      <c r="L99" s="304">
        <v>846</v>
      </c>
      <c r="M99" s="304">
        <v>812.2</v>
      </c>
      <c r="N99" s="319">
        <v>2045400</v>
      </c>
      <c r="O99" s="320">
        <v>1.0672991402312482E-2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1381.75</v>
      </c>
      <c r="E100" s="316">
        <v>1365.6333333333332</v>
      </c>
      <c r="F100" s="317">
        <v>1338.1166666666663</v>
      </c>
      <c r="G100" s="317">
        <v>1294.4833333333331</v>
      </c>
      <c r="H100" s="317">
        <v>1266.9666666666662</v>
      </c>
      <c r="I100" s="317">
        <v>1409.2666666666664</v>
      </c>
      <c r="J100" s="317">
        <v>1436.7833333333333</v>
      </c>
      <c r="K100" s="317">
        <v>1480.4166666666665</v>
      </c>
      <c r="L100" s="304">
        <v>1393.15</v>
      </c>
      <c r="M100" s="304">
        <v>1322</v>
      </c>
      <c r="N100" s="319">
        <v>1542400</v>
      </c>
      <c r="O100" s="320">
        <v>-4.0318566450970629E-2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109.9</v>
      </c>
      <c r="E101" s="316">
        <v>109.01666666666667</v>
      </c>
      <c r="F101" s="317">
        <v>106.78333333333333</v>
      </c>
      <c r="G101" s="317">
        <v>103.66666666666667</v>
      </c>
      <c r="H101" s="317">
        <v>101.43333333333334</v>
      </c>
      <c r="I101" s="317">
        <v>112.13333333333333</v>
      </c>
      <c r="J101" s="317">
        <v>114.36666666666665</v>
      </c>
      <c r="K101" s="317">
        <v>117.48333333333332</v>
      </c>
      <c r="L101" s="304">
        <v>111.25</v>
      </c>
      <c r="M101" s="304">
        <v>105.9</v>
      </c>
      <c r="N101" s="319">
        <v>24213000</v>
      </c>
      <c r="O101" s="320">
        <v>-5.6207366984993179E-2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68041.100000000006</v>
      </c>
      <c r="E102" s="316">
        <v>66920.71666666666</v>
      </c>
      <c r="F102" s="317">
        <v>64982.283333333326</v>
      </c>
      <c r="G102" s="317">
        <v>61923.466666666667</v>
      </c>
      <c r="H102" s="317">
        <v>59985.033333333333</v>
      </c>
      <c r="I102" s="317">
        <v>69979.533333333326</v>
      </c>
      <c r="J102" s="317">
        <v>71917.966666666645</v>
      </c>
      <c r="K102" s="317">
        <v>74976.783333333311</v>
      </c>
      <c r="L102" s="304">
        <v>68859.149999999994</v>
      </c>
      <c r="M102" s="304">
        <v>63861.9</v>
      </c>
      <c r="N102" s="319">
        <v>32000</v>
      </c>
      <c r="O102" s="320">
        <v>-9.9606077658975806E-2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1245.5999999999999</v>
      </c>
      <c r="E103" s="316">
        <v>1228.7666666666667</v>
      </c>
      <c r="F103" s="317">
        <v>1183.5333333333333</v>
      </c>
      <c r="G103" s="317">
        <v>1121.4666666666667</v>
      </c>
      <c r="H103" s="317">
        <v>1076.2333333333333</v>
      </c>
      <c r="I103" s="317">
        <v>1290.8333333333333</v>
      </c>
      <c r="J103" s="317">
        <v>1336.0666666666664</v>
      </c>
      <c r="K103" s="317">
        <v>1398.1333333333332</v>
      </c>
      <c r="L103" s="304">
        <v>1274</v>
      </c>
      <c r="M103" s="304">
        <v>1166.7</v>
      </c>
      <c r="N103" s="319">
        <v>3393750</v>
      </c>
      <c r="O103" s="320">
        <v>5.8727187646233039E-2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30.35</v>
      </c>
      <c r="E104" s="316">
        <v>30.416666666666668</v>
      </c>
      <c r="F104" s="317">
        <v>30.083333333333336</v>
      </c>
      <c r="G104" s="317">
        <v>29.816666666666666</v>
      </c>
      <c r="H104" s="317">
        <v>29.483333333333334</v>
      </c>
      <c r="I104" s="317">
        <v>30.683333333333337</v>
      </c>
      <c r="J104" s="317">
        <v>31.016666666666673</v>
      </c>
      <c r="K104" s="317">
        <v>31.283333333333339</v>
      </c>
      <c r="L104" s="304">
        <v>30.75</v>
      </c>
      <c r="M104" s="304">
        <v>30.15</v>
      </c>
      <c r="N104" s="319">
        <v>43877000</v>
      </c>
      <c r="O104" s="320">
        <v>-2.9334336216622792E-2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3582.5</v>
      </c>
      <c r="E105" s="316">
        <v>3552.1666666666665</v>
      </c>
      <c r="F105" s="317">
        <v>3512.0333333333328</v>
      </c>
      <c r="G105" s="317">
        <v>3441.5666666666662</v>
      </c>
      <c r="H105" s="317">
        <v>3401.4333333333325</v>
      </c>
      <c r="I105" s="317">
        <v>3622.6333333333332</v>
      </c>
      <c r="J105" s="317">
        <v>3662.7666666666673</v>
      </c>
      <c r="K105" s="317">
        <v>3733.2333333333336</v>
      </c>
      <c r="L105" s="304">
        <v>3592.3</v>
      </c>
      <c r="M105" s="304">
        <v>3481.7</v>
      </c>
      <c r="N105" s="319">
        <v>744500</v>
      </c>
      <c r="O105" s="320">
        <v>2.2313765877102643E-2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17079.849999999999</v>
      </c>
      <c r="E106" s="316">
        <v>16854.866666666669</v>
      </c>
      <c r="F106" s="317">
        <v>16560.783333333336</v>
      </c>
      <c r="G106" s="317">
        <v>16041.716666666667</v>
      </c>
      <c r="H106" s="317">
        <v>15747.633333333335</v>
      </c>
      <c r="I106" s="317">
        <v>17373.933333333338</v>
      </c>
      <c r="J106" s="317">
        <v>17668.016666666666</v>
      </c>
      <c r="K106" s="317">
        <v>18187.083333333339</v>
      </c>
      <c r="L106" s="304">
        <v>17148.95</v>
      </c>
      <c r="M106" s="304">
        <v>16335.8</v>
      </c>
      <c r="N106" s="319">
        <v>451250</v>
      </c>
      <c r="O106" s="320">
        <v>3.6165327210103328E-2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82.65</v>
      </c>
      <c r="E107" s="316">
        <v>82.45</v>
      </c>
      <c r="F107" s="317">
        <v>81.850000000000009</v>
      </c>
      <c r="G107" s="317">
        <v>81.050000000000011</v>
      </c>
      <c r="H107" s="317">
        <v>80.450000000000017</v>
      </c>
      <c r="I107" s="317">
        <v>83.25</v>
      </c>
      <c r="J107" s="317">
        <v>83.85</v>
      </c>
      <c r="K107" s="317">
        <v>84.649999999999991</v>
      </c>
      <c r="L107" s="304">
        <v>83.05</v>
      </c>
      <c r="M107" s="304">
        <v>81.650000000000006</v>
      </c>
      <c r="N107" s="319">
        <v>37185000</v>
      </c>
      <c r="O107" s="320">
        <v>-4.6628407460545191E-3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89.4</v>
      </c>
      <c r="E108" s="316">
        <v>88.866666666666674</v>
      </c>
      <c r="F108" s="317">
        <v>87.783333333333346</v>
      </c>
      <c r="G108" s="317">
        <v>86.166666666666671</v>
      </c>
      <c r="H108" s="317">
        <v>85.083333333333343</v>
      </c>
      <c r="I108" s="317">
        <v>90.483333333333348</v>
      </c>
      <c r="J108" s="317">
        <v>91.566666666666663</v>
      </c>
      <c r="K108" s="317">
        <v>93.183333333333351</v>
      </c>
      <c r="L108" s="304">
        <v>89.95</v>
      </c>
      <c r="M108" s="304">
        <v>87.25</v>
      </c>
      <c r="N108" s="319">
        <v>68576700</v>
      </c>
      <c r="O108" s="320">
        <v>4.3723431942396113E-2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67</v>
      </c>
      <c r="E109" s="316">
        <v>67.183333333333337</v>
      </c>
      <c r="F109" s="317">
        <v>66.366666666666674</v>
      </c>
      <c r="G109" s="317">
        <v>65.733333333333334</v>
      </c>
      <c r="H109" s="317">
        <v>64.916666666666671</v>
      </c>
      <c r="I109" s="317">
        <v>67.816666666666677</v>
      </c>
      <c r="J109" s="317">
        <v>68.63333333333334</v>
      </c>
      <c r="K109" s="317">
        <v>69.26666666666668</v>
      </c>
      <c r="L109" s="304">
        <v>68</v>
      </c>
      <c r="M109" s="304">
        <v>66.55</v>
      </c>
      <c r="N109" s="319">
        <v>54415900</v>
      </c>
      <c r="O109" s="320">
        <v>2.6285216381063025E-2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20252.7</v>
      </c>
      <c r="E110" s="316">
        <v>20267</v>
      </c>
      <c r="F110" s="317">
        <v>20036.05</v>
      </c>
      <c r="G110" s="317">
        <v>19819.399999999998</v>
      </c>
      <c r="H110" s="317">
        <v>19588.449999999997</v>
      </c>
      <c r="I110" s="317">
        <v>20483.650000000001</v>
      </c>
      <c r="J110" s="317">
        <v>20714.599999999999</v>
      </c>
      <c r="K110" s="317">
        <v>20931.250000000004</v>
      </c>
      <c r="L110" s="304">
        <v>20497.95</v>
      </c>
      <c r="M110" s="304">
        <v>20050.349999999999</v>
      </c>
      <c r="N110" s="319">
        <v>89250</v>
      </c>
      <c r="O110" s="320">
        <v>-1.6203703703703703E-2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1301.8</v>
      </c>
      <c r="E111" s="316">
        <v>1298.4166666666667</v>
      </c>
      <c r="F111" s="317">
        <v>1281.7833333333335</v>
      </c>
      <c r="G111" s="317">
        <v>1261.7666666666669</v>
      </c>
      <c r="H111" s="317">
        <v>1245.1333333333337</v>
      </c>
      <c r="I111" s="317">
        <v>1318.4333333333334</v>
      </c>
      <c r="J111" s="317">
        <v>1335.0666666666666</v>
      </c>
      <c r="K111" s="317">
        <v>1355.0833333333333</v>
      </c>
      <c r="L111" s="304">
        <v>1315.05</v>
      </c>
      <c r="M111" s="304">
        <v>1278.4000000000001</v>
      </c>
      <c r="N111" s="319">
        <v>2971100</v>
      </c>
      <c r="O111" s="320">
        <v>1.4650638617580767E-2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234.85</v>
      </c>
      <c r="E112" s="316">
        <v>233</v>
      </c>
      <c r="F112" s="317">
        <v>229.1</v>
      </c>
      <c r="G112" s="317">
        <v>223.35</v>
      </c>
      <c r="H112" s="317">
        <v>219.45</v>
      </c>
      <c r="I112" s="317">
        <v>238.75</v>
      </c>
      <c r="J112" s="317">
        <v>242.64999999999998</v>
      </c>
      <c r="K112" s="317">
        <v>248.4</v>
      </c>
      <c r="L112" s="304">
        <v>236.9</v>
      </c>
      <c r="M112" s="304">
        <v>227.25</v>
      </c>
      <c r="N112" s="319">
        <v>11775000</v>
      </c>
      <c r="O112" s="320">
        <v>4.3882978723404256E-2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88.7</v>
      </c>
      <c r="E113" s="316">
        <v>87.866666666666674</v>
      </c>
      <c r="F113" s="317">
        <v>86.633333333333354</v>
      </c>
      <c r="G113" s="317">
        <v>84.566666666666677</v>
      </c>
      <c r="H113" s="317">
        <v>83.333333333333357</v>
      </c>
      <c r="I113" s="317">
        <v>89.933333333333351</v>
      </c>
      <c r="J113" s="317">
        <v>91.166666666666671</v>
      </c>
      <c r="K113" s="317">
        <v>93.233333333333348</v>
      </c>
      <c r="L113" s="304">
        <v>89.1</v>
      </c>
      <c r="M113" s="304">
        <v>85.8</v>
      </c>
      <c r="N113" s="319">
        <v>47671800</v>
      </c>
      <c r="O113" s="320">
        <v>1.2509876218066896E-2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1523.6</v>
      </c>
      <c r="E114" s="316">
        <v>1508.6666666666667</v>
      </c>
      <c r="F114" s="317">
        <v>1489.5333333333335</v>
      </c>
      <c r="G114" s="317">
        <v>1455.4666666666667</v>
      </c>
      <c r="H114" s="317">
        <v>1436.3333333333335</v>
      </c>
      <c r="I114" s="317">
        <v>1542.7333333333336</v>
      </c>
      <c r="J114" s="317">
        <v>1561.8666666666668</v>
      </c>
      <c r="K114" s="317">
        <v>1595.9333333333336</v>
      </c>
      <c r="L114" s="304">
        <v>1527.8</v>
      </c>
      <c r="M114" s="304">
        <v>1474.6</v>
      </c>
      <c r="N114" s="319">
        <v>3517000</v>
      </c>
      <c r="O114" s="320">
        <v>-4.4293478260869566E-2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27.4</v>
      </c>
      <c r="E115" s="316">
        <v>27.533333333333331</v>
      </c>
      <c r="F115" s="317">
        <v>26.916666666666664</v>
      </c>
      <c r="G115" s="317">
        <v>26.433333333333334</v>
      </c>
      <c r="H115" s="317">
        <v>25.816666666666666</v>
      </c>
      <c r="I115" s="317">
        <v>28.016666666666662</v>
      </c>
      <c r="J115" s="317">
        <v>28.633333333333329</v>
      </c>
      <c r="K115" s="317">
        <v>29.11666666666666</v>
      </c>
      <c r="L115" s="304">
        <v>28.15</v>
      </c>
      <c r="M115" s="304">
        <v>27.05</v>
      </c>
      <c r="N115" s="319">
        <v>65842000</v>
      </c>
      <c r="O115" s="320">
        <v>8.5391183937225945E-2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173.5</v>
      </c>
      <c r="E116" s="316">
        <v>173.33333333333334</v>
      </c>
      <c r="F116" s="317">
        <v>171.4666666666667</v>
      </c>
      <c r="G116" s="317">
        <v>169.43333333333337</v>
      </c>
      <c r="H116" s="317">
        <v>167.56666666666672</v>
      </c>
      <c r="I116" s="317">
        <v>175.36666666666667</v>
      </c>
      <c r="J116" s="317">
        <v>177.23333333333329</v>
      </c>
      <c r="K116" s="317">
        <v>179.26666666666665</v>
      </c>
      <c r="L116" s="304">
        <v>175.2</v>
      </c>
      <c r="M116" s="304">
        <v>171.3</v>
      </c>
      <c r="N116" s="319">
        <v>17584000</v>
      </c>
      <c r="O116" s="320">
        <v>2.2563386834147475E-2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1093.5</v>
      </c>
      <c r="E117" s="316">
        <v>1100.5166666666667</v>
      </c>
      <c r="F117" s="317">
        <v>1073.9833333333333</v>
      </c>
      <c r="G117" s="317">
        <v>1054.4666666666667</v>
      </c>
      <c r="H117" s="317">
        <v>1027.9333333333334</v>
      </c>
      <c r="I117" s="317">
        <v>1120.0333333333333</v>
      </c>
      <c r="J117" s="317">
        <v>1146.5666666666666</v>
      </c>
      <c r="K117" s="317">
        <v>1166.0833333333333</v>
      </c>
      <c r="L117" s="304">
        <v>1127.05</v>
      </c>
      <c r="M117" s="304">
        <v>1081</v>
      </c>
      <c r="N117" s="319">
        <v>1784288</v>
      </c>
      <c r="O117" s="320">
        <v>2.3103850641773629E-2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779.95</v>
      </c>
      <c r="E118" s="316">
        <v>771.6</v>
      </c>
      <c r="F118" s="317">
        <v>761.55000000000007</v>
      </c>
      <c r="G118" s="317">
        <v>743.15000000000009</v>
      </c>
      <c r="H118" s="317">
        <v>733.10000000000014</v>
      </c>
      <c r="I118" s="317">
        <v>790</v>
      </c>
      <c r="J118" s="317">
        <v>800.05</v>
      </c>
      <c r="K118" s="317">
        <v>818.44999999999993</v>
      </c>
      <c r="L118" s="304">
        <v>781.65</v>
      </c>
      <c r="M118" s="304">
        <v>753.2</v>
      </c>
      <c r="N118" s="319">
        <v>1600550</v>
      </c>
      <c r="O118" s="320">
        <v>-1.3619696176008382E-2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175.35</v>
      </c>
      <c r="E119" s="316">
        <v>173.51666666666665</v>
      </c>
      <c r="F119" s="317">
        <v>170.23333333333329</v>
      </c>
      <c r="G119" s="317">
        <v>165.11666666666665</v>
      </c>
      <c r="H119" s="317">
        <v>161.83333333333329</v>
      </c>
      <c r="I119" s="317">
        <v>178.6333333333333</v>
      </c>
      <c r="J119" s="317">
        <v>181.91666666666666</v>
      </c>
      <c r="K119" s="317">
        <v>187.0333333333333</v>
      </c>
      <c r="L119" s="304">
        <v>176.8</v>
      </c>
      <c r="M119" s="304">
        <v>168.4</v>
      </c>
      <c r="N119" s="319">
        <v>16892200</v>
      </c>
      <c r="O119" s="320">
        <v>-1.3363705391040244E-2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102.45</v>
      </c>
      <c r="E120" s="316">
        <v>101.11666666666667</v>
      </c>
      <c r="F120" s="317">
        <v>99.433333333333351</v>
      </c>
      <c r="G120" s="317">
        <v>96.416666666666671</v>
      </c>
      <c r="H120" s="317">
        <v>94.733333333333348</v>
      </c>
      <c r="I120" s="317">
        <v>104.13333333333335</v>
      </c>
      <c r="J120" s="317">
        <v>105.81666666666669</v>
      </c>
      <c r="K120" s="317">
        <v>108.83333333333336</v>
      </c>
      <c r="L120" s="304">
        <v>102.8</v>
      </c>
      <c r="M120" s="304">
        <v>98.1</v>
      </c>
      <c r="N120" s="319">
        <v>29064000</v>
      </c>
      <c r="O120" s="320">
        <v>0.10417141554593116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2040.1</v>
      </c>
      <c r="E121" s="316">
        <v>2037.7833333333335</v>
      </c>
      <c r="F121" s="317">
        <v>2010.5666666666671</v>
      </c>
      <c r="G121" s="317">
        <v>1981.0333333333335</v>
      </c>
      <c r="H121" s="317">
        <v>1953.8166666666671</v>
      </c>
      <c r="I121" s="317">
        <v>2067.3166666666671</v>
      </c>
      <c r="J121" s="317">
        <v>2094.5333333333338</v>
      </c>
      <c r="K121" s="317">
        <v>2124.0666666666671</v>
      </c>
      <c r="L121" s="304">
        <v>2065</v>
      </c>
      <c r="M121" s="304">
        <v>2008.25</v>
      </c>
      <c r="N121" s="319">
        <v>37507865</v>
      </c>
      <c r="O121" s="320">
        <v>3.7288940407524826E-2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34.15</v>
      </c>
      <c r="E122" s="316">
        <v>34.466666666666661</v>
      </c>
      <c r="F122" s="317">
        <v>33.633333333333326</v>
      </c>
      <c r="G122" s="317">
        <v>33.116666666666667</v>
      </c>
      <c r="H122" s="317">
        <v>32.283333333333331</v>
      </c>
      <c r="I122" s="317">
        <v>34.98333333333332</v>
      </c>
      <c r="J122" s="317">
        <v>35.816666666666649</v>
      </c>
      <c r="K122" s="317">
        <v>36.333333333333314</v>
      </c>
      <c r="L122" s="304">
        <v>35.299999999999997</v>
      </c>
      <c r="M122" s="304">
        <v>33.950000000000003</v>
      </c>
      <c r="N122" s="319">
        <v>55347000</v>
      </c>
      <c r="O122" s="320">
        <v>-3.8931045859452326E-2</v>
      </c>
    </row>
    <row r="123" spans="1:15" ht="15">
      <c r="A123" s="277">
        <v>113</v>
      </c>
      <c r="B123" s="423" t="s">
        <v>57</v>
      </c>
      <c r="C123" s="277" t="s">
        <v>280</v>
      </c>
      <c r="D123" s="316">
        <v>775.2</v>
      </c>
      <c r="E123" s="316">
        <v>779.25</v>
      </c>
      <c r="F123" s="317">
        <v>767.5</v>
      </c>
      <c r="G123" s="317">
        <v>759.8</v>
      </c>
      <c r="H123" s="317">
        <v>748.05</v>
      </c>
      <c r="I123" s="317">
        <v>786.95</v>
      </c>
      <c r="J123" s="317">
        <v>798.7</v>
      </c>
      <c r="K123" s="317">
        <v>806.40000000000009</v>
      </c>
      <c r="L123" s="304">
        <v>791</v>
      </c>
      <c r="M123" s="304">
        <v>771.55</v>
      </c>
      <c r="N123" s="319">
        <v>6252000</v>
      </c>
      <c r="O123" s="320">
        <v>3.6001440057602306E-4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194.8</v>
      </c>
      <c r="E124" s="316">
        <v>194.9</v>
      </c>
      <c r="F124" s="317">
        <v>192.3</v>
      </c>
      <c r="G124" s="317">
        <v>189.8</v>
      </c>
      <c r="H124" s="317">
        <v>187.20000000000002</v>
      </c>
      <c r="I124" s="317">
        <v>197.4</v>
      </c>
      <c r="J124" s="317">
        <v>199.99999999999997</v>
      </c>
      <c r="K124" s="317">
        <v>202.5</v>
      </c>
      <c r="L124" s="304">
        <v>197.5</v>
      </c>
      <c r="M124" s="304">
        <v>192.4</v>
      </c>
      <c r="N124" s="319">
        <v>118428000</v>
      </c>
      <c r="O124" s="320">
        <v>2.9763923307682273E-2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21790.5</v>
      </c>
      <c r="E125" s="316">
        <v>21399.716666666664</v>
      </c>
      <c r="F125" s="317">
        <v>20869.733333333326</v>
      </c>
      <c r="G125" s="317">
        <v>19948.966666666664</v>
      </c>
      <c r="H125" s="317">
        <v>19418.983333333326</v>
      </c>
      <c r="I125" s="317">
        <v>22320.483333333326</v>
      </c>
      <c r="J125" s="317">
        <v>22850.466666666664</v>
      </c>
      <c r="K125" s="317">
        <v>23771.233333333326</v>
      </c>
      <c r="L125" s="304">
        <v>21929.7</v>
      </c>
      <c r="M125" s="304">
        <v>20478.95</v>
      </c>
      <c r="N125" s="319">
        <v>145600</v>
      </c>
      <c r="O125" s="320">
        <v>-8.9146074444791987E-2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1261.8499999999999</v>
      </c>
      <c r="E126" s="316">
        <v>1262.1000000000001</v>
      </c>
      <c r="F126" s="317">
        <v>1248.8000000000002</v>
      </c>
      <c r="G126" s="317">
        <v>1235.75</v>
      </c>
      <c r="H126" s="317">
        <v>1222.45</v>
      </c>
      <c r="I126" s="317">
        <v>1275.1500000000003</v>
      </c>
      <c r="J126" s="317">
        <v>1288.45</v>
      </c>
      <c r="K126" s="317">
        <v>1301.5000000000005</v>
      </c>
      <c r="L126" s="304">
        <v>1275.4000000000001</v>
      </c>
      <c r="M126" s="304">
        <v>1249.05</v>
      </c>
      <c r="N126" s="319">
        <v>2013000</v>
      </c>
      <c r="O126" s="320">
        <v>8.6053412462908013E-2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4390.5</v>
      </c>
      <c r="E127" s="316">
        <v>4365.583333333333</v>
      </c>
      <c r="F127" s="317">
        <v>4328.8666666666659</v>
      </c>
      <c r="G127" s="317">
        <v>4267.2333333333327</v>
      </c>
      <c r="H127" s="317">
        <v>4230.5166666666655</v>
      </c>
      <c r="I127" s="317">
        <v>4427.2166666666662</v>
      </c>
      <c r="J127" s="317">
        <v>4463.9333333333334</v>
      </c>
      <c r="K127" s="317">
        <v>4525.5666666666666</v>
      </c>
      <c r="L127" s="304">
        <v>4402.3</v>
      </c>
      <c r="M127" s="304">
        <v>4303.95</v>
      </c>
      <c r="N127" s="319">
        <v>561750</v>
      </c>
      <c r="O127" s="320">
        <v>4.4523597506678539E-4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736.05</v>
      </c>
      <c r="E128" s="316">
        <v>722.46666666666658</v>
      </c>
      <c r="F128" s="317">
        <v>696.63333333333321</v>
      </c>
      <c r="G128" s="317">
        <v>657.21666666666658</v>
      </c>
      <c r="H128" s="317">
        <v>631.38333333333321</v>
      </c>
      <c r="I128" s="317">
        <v>761.88333333333321</v>
      </c>
      <c r="J128" s="317">
        <v>787.71666666666647</v>
      </c>
      <c r="K128" s="317">
        <v>827.13333333333321</v>
      </c>
      <c r="L128" s="304">
        <v>748.3</v>
      </c>
      <c r="M128" s="304">
        <v>683.05</v>
      </c>
      <c r="N128" s="319">
        <v>4472235</v>
      </c>
      <c r="O128" s="320">
        <v>-7.5172413793103451E-2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471.15</v>
      </c>
      <c r="E129" s="316">
        <v>471.83333333333331</v>
      </c>
      <c r="F129" s="317">
        <v>466.96666666666664</v>
      </c>
      <c r="G129" s="317">
        <v>462.7833333333333</v>
      </c>
      <c r="H129" s="317">
        <v>457.91666666666663</v>
      </c>
      <c r="I129" s="317">
        <v>476.01666666666665</v>
      </c>
      <c r="J129" s="317">
        <v>480.88333333333333</v>
      </c>
      <c r="K129" s="317">
        <v>485.06666666666666</v>
      </c>
      <c r="L129" s="304">
        <v>476.7</v>
      </c>
      <c r="M129" s="304">
        <v>467.65</v>
      </c>
      <c r="N129" s="319">
        <v>42012600</v>
      </c>
      <c r="O129" s="320">
        <v>1.4023112793133743E-2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426.75</v>
      </c>
      <c r="E130" s="316">
        <v>423.2166666666667</v>
      </c>
      <c r="F130" s="317">
        <v>416.88333333333338</v>
      </c>
      <c r="G130" s="317">
        <v>407.01666666666671</v>
      </c>
      <c r="H130" s="317">
        <v>400.68333333333339</v>
      </c>
      <c r="I130" s="317">
        <v>433.08333333333337</v>
      </c>
      <c r="J130" s="317">
        <v>439.41666666666663</v>
      </c>
      <c r="K130" s="317">
        <v>449.28333333333336</v>
      </c>
      <c r="L130" s="304">
        <v>429.55</v>
      </c>
      <c r="M130" s="304">
        <v>413.35</v>
      </c>
      <c r="N130" s="319">
        <v>5019000</v>
      </c>
      <c r="O130" s="320">
        <v>-2.9877502240812666E-4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322.25</v>
      </c>
      <c r="E131" s="316">
        <v>321.46666666666664</v>
      </c>
      <c r="F131" s="317">
        <v>317.93333333333328</v>
      </c>
      <c r="G131" s="317">
        <v>313.61666666666662</v>
      </c>
      <c r="H131" s="317">
        <v>310.08333333333326</v>
      </c>
      <c r="I131" s="317">
        <v>325.7833333333333</v>
      </c>
      <c r="J131" s="317">
        <v>329.31666666666672</v>
      </c>
      <c r="K131" s="317">
        <v>333.63333333333333</v>
      </c>
      <c r="L131" s="304">
        <v>325</v>
      </c>
      <c r="M131" s="304">
        <v>317.14999999999998</v>
      </c>
      <c r="N131" s="319">
        <v>5114000</v>
      </c>
      <c r="O131" s="320">
        <v>6.5416666666666665E-2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498</v>
      </c>
      <c r="E132" s="316">
        <v>491.88333333333338</v>
      </c>
      <c r="F132" s="317">
        <v>483.11666666666679</v>
      </c>
      <c r="G132" s="317">
        <v>468.23333333333341</v>
      </c>
      <c r="H132" s="317">
        <v>459.46666666666681</v>
      </c>
      <c r="I132" s="317">
        <v>506.76666666666677</v>
      </c>
      <c r="J132" s="317">
        <v>515.5333333333333</v>
      </c>
      <c r="K132" s="317">
        <v>530.41666666666674</v>
      </c>
      <c r="L132" s="304">
        <v>500.65</v>
      </c>
      <c r="M132" s="304">
        <v>477</v>
      </c>
      <c r="N132" s="319">
        <v>21759300</v>
      </c>
      <c r="O132" s="320">
        <v>-2.0301483102358377E-2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136</v>
      </c>
      <c r="E133" s="316">
        <v>134.70000000000002</v>
      </c>
      <c r="F133" s="317">
        <v>132.35000000000002</v>
      </c>
      <c r="G133" s="317">
        <v>128.70000000000002</v>
      </c>
      <c r="H133" s="317">
        <v>126.35000000000002</v>
      </c>
      <c r="I133" s="317">
        <v>138.35000000000002</v>
      </c>
      <c r="J133" s="317">
        <v>140.69999999999999</v>
      </c>
      <c r="K133" s="317">
        <v>144.35000000000002</v>
      </c>
      <c r="L133" s="304">
        <v>137.05000000000001</v>
      </c>
      <c r="M133" s="304">
        <v>131.05000000000001</v>
      </c>
      <c r="N133" s="319">
        <v>78221100</v>
      </c>
      <c r="O133" s="320">
        <v>4.4845439317801127E-2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53.8</v>
      </c>
      <c r="E134" s="316">
        <v>53.699999999999996</v>
      </c>
      <c r="F134" s="317">
        <v>53.199999999999989</v>
      </c>
      <c r="G134" s="317">
        <v>52.599999999999994</v>
      </c>
      <c r="H134" s="317">
        <v>52.099999999999987</v>
      </c>
      <c r="I134" s="317">
        <v>54.29999999999999</v>
      </c>
      <c r="J134" s="317">
        <v>54.800000000000004</v>
      </c>
      <c r="K134" s="317">
        <v>55.399999999999991</v>
      </c>
      <c r="L134" s="304">
        <v>54.2</v>
      </c>
      <c r="M134" s="304">
        <v>53.1</v>
      </c>
      <c r="N134" s="319">
        <v>75991500</v>
      </c>
      <c r="O134" s="320">
        <v>3.8752537368518178E-2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411.2</v>
      </c>
      <c r="E135" s="316">
        <v>410.88333333333327</v>
      </c>
      <c r="F135" s="317">
        <v>404.36666666666656</v>
      </c>
      <c r="G135" s="317">
        <v>397.5333333333333</v>
      </c>
      <c r="H135" s="317">
        <v>391.01666666666659</v>
      </c>
      <c r="I135" s="317">
        <v>417.71666666666653</v>
      </c>
      <c r="J135" s="317">
        <v>424.23333333333329</v>
      </c>
      <c r="K135" s="317">
        <v>431.06666666666649</v>
      </c>
      <c r="L135" s="304">
        <v>417.4</v>
      </c>
      <c r="M135" s="304">
        <v>404.05</v>
      </c>
      <c r="N135" s="319">
        <v>27878300</v>
      </c>
      <c r="O135" s="320">
        <v>3.3072949477132421E-2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2635.65</v>
      </c>
      <c r="E136" s="316">
        <v>2660.5166666666669</v>
      </c>
      <c r="F136" s="317">
        <v>2603.6333333333337</v>
      </c>
      <c r="G136" s="317">
        <v>2571.6166666666668</v>
      </c>
      <c r="H136" s="317">
        <v>2514.7333333333336</v>
      </c>
      <c r="I136" s="317">
        <v>2692.5333333333338</v>
      </c>
      <c r="J136" s="317">
        <v>2749.416666666667</v>
      </c>
      <c r="K136" s="317">
        <v>2781.4333333333338</v>
      </c>
      <c r="L136" s="304">
        <v>2717.4</v>
      </c>
      <c r="M136" s="304">
        <v>2628.5</v>
      </c>
      <c r="N136" s="319">
        <v>8439000</v>
      </c>
      <c r="O136" s="320">
        <v>-1.6680271143130923E-3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814.6</v>
      </c>
      <c r="E137" s="316">
        <v>811.83333333333337</v>
      </c>
      <c r="F137" s="317">
        <v>804.66666666666674</v>
      </c>
      <c r="G137" s="317">
        <v>794.73333333333335</v>
      </c>
      <c r="H137" s="317">
        <v>787.56666666666672</v>
      </c>
      <c r="I137" s="317">
        <v>821.76666666666677</v>
      </c>
      <c r="J137" s="317">
        <v>828.93333333333351</v>
      </c>
      <c r="K137" s="317">
        <v>838.86666666666679</v>
      </c>
      <c r="L137" s="304">
        <v>819</v>
      </c>
      <c r="M137" s="304">
        <v>801.9</v>
      </c>
      <c r="N137" s="319">
        <v>11680800</v>
      </c>
      <c r="O137" s="320">
        <v>-2.8682646998565869E-3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1234.4000000000001</v>
      </c>
      <c r="E138" s="316">
        <v>1229.3</v>
      </c>
      <c r="F138" s="317">
        <v>1220.3499999999999</v>
      </c>
      <c r="G138" s="317">
        <v>1206.3</v>
      </c>
      <c r="H138" s="317">
        <v>1197.3499999999999</v>
      </c>
      <c r="I138" s="317">
        <v>1243.3499999999999</v>
      </c>
      <c r="J138" s="317">
        <v>1252.3000000000002</v>
      </c>
      <c r="K138" s="317">
        <v>1266.3499999999999</v>
      </c>
      <c r="L138" s="304">
        <v>1238.25</v>
      </c>
      <c r="M138" s="304">
        <v>1215.25</v>
      </c>
      <c r="N138" s="319">
        <v>5321250</v>
      </c>
      <c r="O138" s="320">
        <v>2.0716443677168753E-2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2597.4499999999998</v>
      </c>
      <c r="E139" s="316">
        <v>2599.15</v>
      </c>
      <c r="F139" s="317">
        <v>2551.3500000000004</v>
      </c>
      <c r="G139" s="317">
        <v>2505.2500000000005</v>
      </c>
      <c r="H139" s="317">
        <v>2457.4500000000007</v>
      </c>
      <c r="I139" s="317">
        <v>2645.25</v>
      </c>
      <c r="J139" s="317">
        <v>2693.05</v>
      </c>
      <c r="K139" s="317">
        <v>2739.1499999999996</v>
      </c>
      <c r="L139" s="304">
        <v>2646.95</v>
      </c>
      <c r="M139" s="304">
        <v>2553.0500000000002</v>
      </c>
      <c r="N139" s="319">
        <v>1171500</v>
      </c>
      <c r="O139" s="320">
        <v>7.2311212814645309E-2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315.89999999999998</v>
      </c>
      <c r="E140" s="316">
        <v>313.2</v>
      </c>
      <c r="F140" s="317">
        <v>308.34999999999997</v>
      </c>
      <c r="G140" s="317">
        <v>300.79999999999995</v>
      </c>
      <c r="H140" s="317">
        <v>295.94999999999993</v>
      </c>
      <c r="I140" s="317">
        <v>320.75</v>
      </c>
      <c r="J140" s="317">
        <v>325.60000000000002</v>
      </c>
      <c r="K140" s="317">
        <v>333.15000000000003</v>
      </c>
      <c r="L140" s="304">
        <v>318.05</v>
      </c>
      <c r="M140" s="304">
        <v>305.64999999999998</v>
      </c>
      <c r="N140" s="319">
        <v>2391000</v>
      </c>
      <c r="O140" s="320">
        <v>7.4123989218328842E-2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432.65</v>
      </c>
      <c r="E141" s="316">
        <v>431</v>
      </c>
      <c r="F141" s="317">
        <v>422.85</v>
      </c>
      <c r="G141" s="317">
        <v>413.05</v>
      </c>
      <c r="H141" s="317">
        <v>404.90000000000003</v>
      </c>
      <c r="I141" s="317">
        <v>440.8</v>
      </c>
      <c r="J141" s="317">
        <v>448.95</v>
      </c>
      <c r="K141" s="317">
        <v>458.75</v>
      </c>
      <c r="L141" s="304">
        <v>439.15</v>
      </c>
      <c r="M141" s="304">
        <v>421.2</v>
      </c>
      <c r="N141" s="319">
        <v>5947200</v>
      </c>
      <c r="O141" s="320">
        <v>-9.6170212765957441E-2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920.3</v>
      </c>
      <c r="E142" s="316">
        <v>924.68333333333339</v>
      </c>
      <c r="F142" s="317">
        <v>913.11666666666679</v>
      </c>
      <c r="G142" s="317">
        <v>905.93333333333339</v>
      </c>
      <c r="H142" s="317">
        <v>894.36666666666679</v>
      </c>
      <c r="I142" s="317">
        <v>931.86666666666679</v>
      </c>
      <c r="J142" s="317">
        <v>943.43333333333339</v>
      </c>
      <c r="K142" s="317">
        <v>950.61666666666679</v>
      </c>
      <c r="L142" s="304">
        <v>936.25</v>
      </c>
      <c r="M142" s="304">
        <v>917.5</v>
      </c>
      <c r="N142" s="319">
        <v>1862000</v>
      </c>
      <c r="O142" s="320">
        <v>0.14605773373545886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4562.5</v>
      </c>
      <c r="E143" s="316">
        <v>4556.416666666667</v>
      </c>
      <c r="F143" s="317">
        <v>4492.8333333333339</v>
      </c>
      <c r="G143" s="317">
        <v>4423.166666666667</v>
      </c>
      <c r="H143" s="317">
        <v>4359.5833333333339</v>
      </c>
      <c r="I143" s="317">
        <v>4626.0833333333339</v>
      </c>
      <c r="J143" s="317">
        <v>4689.6666666666679</v>
      </c>
      <c r="K143" s="317">
        <v>4759.3333333333339</v>
      </c>
      <c r="L143" s="304">
        <v>4620</v>
      </c>
      <c r="M143" s="304">
        <v>4486.75</v>
      </c>
      <c r="N143" s="319">
        <v>2059000</v>
      </c>
      <c r="O143" s="320">
        <v>9.8087297694948502E-3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439.35</v>
      </c>
      <c r="E144" s="316">
        <v>437.11666666666673</v>
      </c>
      <c r="F144" s="317">
        <v>432.43333333333345</v>
      </c>
      <c r="G144" s="317">
        <v>425.51666666666671</v>
      </c>
      <c r="H144" s="317">
        <v>420.83333333333343</v>
      </c>
      <c r="I144" s="317">
        <v>444.03333333333347</v>
      </c>
      <c r="J144" s="317">
        <v>448.71666666666675</v>
      </c>
      <c r="K144" s="317">
        <v>455.6333333333335</v>
      </c>
      <c r="L144" s="304">
        <v>441.8</v>
      </c>
      <c r="M144" s="304">
        <v>430.2</v>
      </c>
      <c r="N144" s="319">
        <v>18630300</v>
      </c>
      <c r="O144" s="320">
        <v>2.247431506849315E-2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103.25</v>
      </c>
      <c r="E145" s="316">
        <v>103.73333333333333</v>
      </c>
      <c r="F145" s="317">
        <v>102.21666666666667</v>
      </c>
      <c r="G145" s="317">
        <v>101.18333333333334</v>
      </c>
      <c r="H145" s="317">
        <v>99.666666666666671</v>
      </c>
      <c r="I145" s="317">
        <v>104.76666666666667</v>
      </c>
      <c r="J145" s="317">
        <v>106.28333333333335</v>
      </c>
      <c r="K145" s="317">
        <v>107.31666666666666</v>
      </c>
      <c r="L145" s="304">
        <v>105.25</v>
      </c>
      <c r="M145" s="304">
        <v>102.7</v>
      </c>
      <c r="N145" s="319">
        <v>65949400</v>
      </c>
      <c r="O145" s="320">
        <v>-0.13379478827361563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702</v>
      </c>
      <c r="E146" s="316">
        <v>699.56666666666661</v>
      </c>
      <c r="F146" s="317">
        <v>694.23333333333323</v>
      </c>
      <c r="G146" s="317">
        <v>686.46666666666658</v>
      </c>
      <c r="H146" s="317">
        <v>681.13333333333321</v>
      </c>
      <c r="I146" s="317">
        <v>707.33333333333326</v>
      </c>
      <c r="J146" s="317">
        <v>712.66666666666674</v>
      </c>
      <c r="K146" s="317">
        <v>720.43333333333328</v>
      </c>
      <c r="L146" s="304">
        <v>704.9</v>
      </c>
      <c r="M146" s="304">
        <v>691.8</v>
      </c>
      <c r="N146" s="319">
        <v>2396000</v>
      </c>
      <c r="O146" s="320">
        <v>-9.9248120300751877E-2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334.75</v>
      </c>
      <c r="E147" s="316">
        <v>335.3</v>
      </c>
      <c r="F147" s="317">
        <v>331.40000000000003</v>
      </c>
      <c r="G147" s="317">
        <v>328.05</v>
      </c>
      <c r="H147" s="317">
        <v>324.15000000000003</v>
      </c>
      <c r="I147" s="317">
        <v>338.65000000000003</v>
      </c>
      <c r="J147" s="317">
        <v>342.55</v>
      </c>
      <c r="K147" s="317">
        <v>345.90000000000003</v>
      </c>
      <c r="L147" s="304">
        <v>339.2</v>
      </c>
      <c r="M147" s="304">
        <v>331.95</v>
      </c>
      <c r="N147" s="319">
        <v>35225600</v>
      </c>
      <c r="O147" s="320">
        <v>-3.0046700149792934E-2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187.45</v>
      </c>
      <c r="E148" s="316">
        <v>184.76666666666665</v>
      </c>
      <c r="F148" s="317">
        <v>180.2833333333333</v>
      </c>
      <c r="G148" s="317">
        <v>173.11666666666665</v>
      </c>
      <c r="H148" s="317">
        <v>168.6333333333333</v>
      </c>
      <c r="I148" s="317">
        <v>191.93333333333331</v>
      </c>
      <c r="J148" s="317">
        <v>196.41666666666666</v>
      </c>
      <c r="K148" s="317">
        <v>203.58333333333331</v>
      </c>
      <c r="L148" s="304">
        <v>189.25</v>
      </c>
      <c r="M148" s="304">
        <v>177.6</v>
      </c>
      <c r="N148" s="319">
        <v>30936000</v>
      </c>
      <c r="O148" s="320">
        <v>-4.341372912801484E-2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5" sqref="E2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44132</v>
      </c>
    </row>
    <row r="7" spans="1:15">
      <c r="A7"/>
    </row>
    <row r="8" spans="1:15" ht="28.5" customHeight="1">
      <c r="A8" s="570" t="s">
        <v>16</v>
      </c>
      <c r="B8" s="571" t="s">
        <v>18</v>
      </c>
      <c r="C8" s="569" t="s">
        <v>19</v>
      </c>
      <c r="D8" s="569" t="s">
        <v>20</v>
      </c>
      <c r="E8" s="569" t="s">
        <v>21</v>
      </c>
      <c r="F8" s="569"/>
      <c r="G8" s="569"/>
      <c r="H8" s="569" t="s">
        <v>22</v>
      </c>
      <c r="I8" s="569"/>
      <c r="J8" s="569"/>
      <c r="K8" s="274"/>
      <c r="L8" s="282"/>
      <c r="M8" s="282"/>
    </row>
    <row r="9" spans="1:15" ht="36" customHeight="1">
      <c r="A9" s="565"/>
      <c r="B9" s="567"/>
      <c r="C9" s="572" t="s">
        <v>23</v>
      </c>
      <c r="D9" s="572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11889.4</v>
      </c>
      <c r="D10" s="303">
        <v>11837.15</v>
      </c>
      <c r="E10" s="303">
        <v>11775.25</v>
      </c>
      <c r="F10" s="303">
        <v>11661.1</v>
      </c>
      <c r="G10" s="303">
        <v>11599.2</v>
      </c>
      <c r="H10" s="303">
        <v>11951.3</v>
      </c>
      <c r="I10" s="303">
        <v>12013.199999999997</v>
      </c>
      <c r="J10" s="303">
        <v>12127.349999999999</v>
      </c>
      <c r="K10" s="302">
        <v>11899.05</v>
      </c>
      <c r="L10" s="302">
        <v>11723</v>
      </c>
      <c r="M10" s="307"/>
    </row>
    <row r="11" spans="1:15">
      <c r="A11" s="301">
        <v>2</v>
      </c>
      <c r="B11" s="277" t="s">
        <v>220</v>
      </c>
      <c r="C11" s="304">
        <v>24769.5</v>
      </c>
      <c r="D11" s="279">
        <v>24501.116666666669</v>
      </c>
      <c r="E11" s="279">
        <v>24192.583333333336</v>
      </c>
      <c r="F11" s="279">
        <v>23615.666666666668</v>
      </c>
      <c r="G11" s="279">
        <v>23307.133333333335</v>
      </c>
      <c r="H11" s="279">
        <v>25078.033333333336</v>
      </c>
      <c r="I11" s="279">
        <v>25386.566666666669</v>
      </c>
      <c r="J11" s="279">
        <v>25963.483333333337</v>
      </c>
      <c r="K11" s="304">
        <v>24809.65</v>
      </c>
      <c r="L11" s="304">
        <v>23924.2</v>
      </c>
      <c r="M11" s="307"/>
    </row>
    <row r="12" spans="1:15">
      <c r="A12" s="301">
        <v>3</v>
      </c>
      <c r="B12" s="285" t="s">
        <v>221</v>
      </c>
      <c r="C12" s="304">
        <v>1334.25</v>
      </c>
      <c r="D12" s="279">
        <v>1331.85</v>
      </c>
      <c r="E12" s="279">
        <v>1323.2499999999998</v>
      </c>
      <c r="F12" s="279">
        <v>1312.2499999999998</v>
      </c>
      <c r="G12" s="279">
        <v>1303.6499999999996</v>
      </c>
      <c r="H12" s="279">
        <v>1342.85</v>
      </c>
      <c r="I12" s="279">
        <v>1351.4500000000003</v>
      </c>
      <c r="J12" s="279">
        <v>1362.45</v>
      </c>
      <c r="K12" s="304">
        <v>1340.45</v>
      </c>
      <c r="L12" s="304">
        <v>1320.85</v>
      </c>
      <c r="M12" s="307"/>
    </row>
    <row r="13" spans="1:15">
      <c r="A13" s="301">
        <v>4</v>
      </c>
      <c r="B13" s="277" t="s">
        <v>222</v>
      </c>
      <c r="C13" s="304">
        <v>3157.75</v>
      </c>
      <c r="D13" s="279">
        <v>3141.6333333333332</v>
      </c>
      <c r="E13" s="279">
        <v>3120.2666666666664</v>
      </c>
      <c r="F13" s="279">
        <v>3082.7833333333333</v>
      </c>
      <c r="G13" s="279">
        <v>3061.4166666666665</v>
      </c>
      <c r="H13" s="279">
        <v>3179.1166666666663</v>
      </c>
      <c r="I13" s="279">
        <v>3200.4833333333331</v>
      </c>
      <c r="J13" s="279">
        <v>3237.9666666666662</v>
      </c>
      <c r="K13" s="304">
        <v>3163</v>
      </c>
      <c r="L13" s="304">
        <v>3104.15</v>
      </c>
      <c r="M13" s="307"/>
    </row>
    <row r="14" spans="1:15">
      <c r="A14" s="301">
        <v>5</v>
      </c>
      <c r="B14" s="277" t="s">
        <v>223</v>
      </c>
      <c r="C14" s="304">
        <v>21023.4</v>
      </c>
      <c r="D14" s="279">
        <v>21109.233333333334</v>
      </c>
      <c r="E14" s="279">
        <v>20846.866666666669</v>
      </c>
      <c r="F14" s="279">
        <v>20670.333333333336</v>
      </c>
      <c r="G14" s="279">
        <v>20407.966666666671</v>
      </c>
      <c r="H14" s="279">
        <v>21285.766666666666</v>
      </c>
      <c r="I14" s="279">
        <v>21548.133333333328</v>
      </c>
      <c r="J14" s="279">
        <v>21724.666666666664</v>
      </c>
      <c r="K14" s="304">
        <v>21371.599999999999</v>
      </c>
      <c r="L14" s="304">
        <v>20932.7</v>
      </c>
      <c r="M14" s="307"/>
    </row>
    <row r="15" spans="1:15">
      <c r="A15" s="301">
        <v>6</v>
      </c>
      <c r="B15" s="277" t="s">
        <v>224</v>
      </c>
      <c r="C15" s="304">
        <v>2291.5500000000002</v>
      </c>
      <c r="D15" s="279">
        <v>2282.15</v>
      </c>
      <c r="E15" s="279">
        <v>2269.4500000000003</v>
      </c>
      <c r="F15" s="279">
        <v>2247.3500000000004</v>
      </c>
      <c r="G15" s="279">
        <v>2234.6500000000005</v>
      </c>
      <c r="H15" s="279">
        <v>2304.25</v>
      </c>
      <c r="I15" s="279">
        <v>2316.9499999999998</v>
      </c>
      <c r="J15" s="279">
        <v>2339.0499999999997</v>
      </c>
      <c r="K15" s="304">
        <v>2294.85</v>
      </c>
      <c r="L15" s="304">
        <v>2260.0500000000002</v>
      </c>
      <c r="M15" s="307"/>
    </row>
    <row r="16" spans="1:15">
      <c r="A16" s="301">
        <v>7</v>
      </c>
      <c r="B16" s="277" t="s">
        <v>225</v>
      </c>
      <c r="C16" s="304">
        <v>4713.1499999999996</v>
      </c>
      <c r="D16" s="279">
        <v>4680</v>
      </c>
      <c r="E16" s="279">
        <v>4635</v>
      </c>
      <c r="F16" s="279">
        <v>4556.8500000000004</v>
      </c>
      <c r="G16" s="279">
        <v>4511.8500000000004</v>
      </c>
      <c r="H16" s="279">
        <v>4758.1499999999996</v>
      </c>
      <c r="I16" s="279">
        <v>4803.1499999999996</v>
      </c>
      <c r="J16" s="279">
        <v>4881.2999999999993</v>
      </c>
      <c r="K16" s="304">
        <v>4725</v>
      </c>
      <c r="L16" s="304">
        <v>4601.8500000000004</v>
      </c>
      <c r="M16" s="307"/>
    </row>
    <row r="17" spans="1:13">
      <c r="A17" s="301">
        <v>8</v>
      </c>
      <c r="B17" s="277" t="s">
        <v>802</v>
      </c>
      <c r="C17" s="277">
        <v>994.55</v>
      </c>
      <c r="D17" s="279">
        <v>990.35</v>
      </c>
      <c r="E17" s="279">
        <v>979.2</v>
      </c>
      <c r="F17" s="279">
        <v>963.85</v>
      </c>
      <c r="G17" s="279">
        <v>952.7</v>
      </c>
      <c r="H17" s="279">
        <v>1005.7</v>
      </c>
      <c r="I17" s="279">
        <v>1016.8499999999999</v>
      </c>
      <c r="J17" s="279">
        <v>1032.2</v>
      </c>
      <c r="K17" s="277">
        <v>1001.5</v>
      </c>
      <c r="L17" s="277">
        <v>975</v>
      </c>
      <c r="M17" s="277">
        <v>1.61998</v>
      </c>
    </row>
    <row r="18" spans="1:13">
      <c r="A18" s="301">
        <v>9</v>
      </c>
      <c r="B18" s="277" t="s">
        <v>295</v>
      </c>
      <c r="C18" s="277">
        <v>15552.4</v>
      </c>
      <c r="D18" s="279">
        <v>15580.566666666666</v>
      </c>
      <c r="E18" s="279">
        <v>15481.833333333332</v>
      </c>
      <c r="F18" s="279">
        <v>15411.266666666666</v>
      </c>
      <c r="G18" s="279">
        <v>15312.533333333333</v>
      </c>
      <c r="H18" s="279">
        <v>15651.133333333331</v>
      </c>
      <c r="I18" s="279">
        <v>15749.866666666665</v>
      </c>
      <c r="J18" s="279">
        <v>15820.433333333331</v>
      </c>
      <c r="K18" s="277">
        <v>15679.3</v>
      </c>
      <c r="L18" s="277">
        <v>15510</v>
      </c>
      <c r="M18" s="277">
        <v>0.10467</v>
      </c>
    </row>
    <row r="19" spans="1:13">
      <c r="A19" s="301">
        <v>10</v>
      </c>
      <c r="B19" s="277" t="s">
        <v>227</v>
      </c>
      <c r="C19" s="277">
        <v>65.2</v>
      </c>
      <c r="D19" s="279">
        <v>65.45</v>
      </c>
      <c r="E19" s="279">
        <v>64.150000000000006</v>
      </c>
      <c r="F19" s="279">
        <v>63.100000000000009</v>
      </c>
      <c r="G19" s="279">
        <v>61.800000000000011</v>
      </c>
      <c r="H19" s="279">
        <v>66.5</v>
      </c>
      <c r="I19" s="279">
        <v>67.799999999999983</v>
      </c>
      <c r="J19" s="279">
        <v>68.849999999999994</v>
      </c>
      <c r="K19" s="277">
        <v>66.75</v>
      </c>
      <c r="L19" s="277">
        <v>64.400000000000006</v>
      </c>
      <c r="M19" s="277">
        <v>22.541029999999999</v>
      </c>
    </row>
    <row r="20" spans="1:13">
      <c r="A20" s="301">
        <v>11</v>
      </c>
      <c r="B20" s="277" t="s">
        <v>228</v>
      </c>
      <c r="C20" s="277">
        <v>165.2</v>
      </c>
      <c r="D20" s="279">
        <v>162.96666666666667</v>
      </c>
      <c r="E20" s="279">
        <v>159.03333333333333</v>
      </c>
      <c r="F20" s="279">
        <v>152.86666666666667</v>
      </c>
      <c r="G20" s="279">
        <v>148.93333333333334</v>
      </c>
      <c r="H20" s="279">
        <v>169.13333333333333</v>
      </c>
      <c r="I20" s="279">
        <v>173.06666666666666</v>
      </c>
      <c r="J20" s="279">
        <v>179.23333333333332</v>
      </c>
      <c r="K20" s="277">
        <v>166.9</v>
      </c>
      <c r="L20" s="277">
        <v>156.80000000000001</v>
      </c>
      <c r="M20" s="277">
        <v>59.333689999999997</v>
      </c>
    </row>
    <row r="21" spans="1:13">
      <c r="A21" s="301">
        <v>12</v>
      </c>
      <c r="B21" s="277" t="s">
        <v>38</v>
      </c>
      <c r="C21" s="277">
        <v>1683.85</v>
      </c>
      <c r="D21" s="279">
        <v>1654.55</v>
      </c>
      <c r="E21" s="279">
        <v>1609.1</v>
      </c>
      <c r="F21" s="279">
        <v>1534.35</v>
      </c>
      <c r="G21" s="279">
        <v>1488.8999999999999</v>
      </c>
      <c r="H21" s="279">
        <v>1729.3</v>
      </c>
      <c r="I21" s="279">
        <v>1774.7500000000002</v>
      </c>
      <c r="J21" s="279">
        <v>1849.5</v>
      </c>
      <c r="K21" s="277">
        <v>1700</v>
      </c>
      <c r="L21" s="277">
        <v>1579.8</v>
      </c>
      <c r="M21" s="277">
        <v>39.538789999999999</v>
      </c>
    </row>
    <row r="22" spans="1:13">
      <c r="A22" s="301">
        <v>13</v>
      </c>
      <c r="B22" s="277" t="s">
        <v>296</v>
      </c>
      <c r="C22" s="277">
        <v>197.35</v>
      </c>
      <c r="D22" s="279">
        <v>196.08333333333334</v>
      </c>
      <c r="E22" s="279">
        <v>193.76666666666668</v>
      </c>
      <c r="F22" s="279">
        <v>190.18333333333334</v>
      </c>
      <c r="G22" s="279">
        <v>187.86666666666667</v>
      </c>
      <c r="H22" s="279">
        <v>199.66666666666669</v>
      </c>
      <c r="I22" s="279">
        <v>201.98333333333335</v>
      </c>
      <c r="J22" s="279">
        <v>205.56666666666669</v>
      </c>
      <c r="K22" s="277">
        <v>198.4</v>
      </c>
      <c r="L22" s="277">
        <v>192.5</v>
      </c>
      <c r="M22" s="277">
        <v>12.08489</v>
      </c>
    </row>
    <row r="23" spans="1:13">
      <c r="A23" s="301">
        <v>14</v>
      </c>
      <c r="B23" s="277" t="s">
        <v>41</v>
      </c>
      <c r="C23" s="277">
        <v>364.4</v>
      </c>
      <c r="D23" s="279">
        <v>360.5333333333333</v>
      </c>
      <c r="E23" s="279">
        <v>354.86666666666662</v>
      </c>
      <c r="F23" s="279">
        <v>345.33333333333331</v>
      </c>
      <c r="G23" s="279">
        <v>339.66666666666663</v>
      </c>
      <c r="H23" s="279">
        <v>370.06666666666661</v>
      </c>
      <c r="I23" s="279">
        <v>375.73333333333335</v>
      </c>
      <c r="J23" s="279">
        <v>385.26666666666659</v>
      </c>
      <c r="K23" s="277">
        <v>366.2</v>
      </c>
      <c r="L23" s="277">
        <v>351</v>
      </c>
      <c r="M23" s="277">
        <v>58.695810000000002</v>
      </c>
    </row>
    <row r="24" spans="1:13">
      <c r="A24" s="301">
        <v>15</v>
      </c>
      <c r="B24" s="277" t="s">
        <v>43</v>
      </c>
      <c r="C24" s="277">
        <v>35.4</v>
      </c>
      <c r="D24" s="279">
        <v>35.266666666666659</v>
      </c>
      <c r="E24" s="279">
        <v>34.98333333333332</v>
      </c>
      <c r="F24" s="279">
        <v>34.566666666666663</v>
      </c>
      <c r="G24" s="279">
        <v>34.283333333333324</v>
      </c>
      <c r="H24" s="279">
        <v>35.683333333333316</v>
      </c>
      <c r="I24" s="279">
        <v>35.966666666666661</v>
      </c>
      <c r="J24" s="279">
        <v>36.383333333333312</v>
      </c>
      <c r="K24" s="277">
        <v>35.549999999999997</v>
      </c>
      <c r="L24" s="277">
        <v>34.85</v>
      </c>
      <c r="M24" s="277">
        <v>11.590199999999999</v>
      </c>
    </row>
    <row r="25" spans="1:13">
      <c r="A25" s="301">
        <v>16</v>
      </c>
      <c r="B25" s="277" t="s">
        <v>298</v>
      </c>
      <c r="C25" s="277">
        <v>288.89999999999998</v>
      </c>
      <c r="D25" s="279">
        <v>288.21666666666664</v>
      </c>
      <c r="E25" s="279">
        <v>284.68333333333328</v>
      </c>
      <c r="F25" s="279">
        <v>280.46666666666664</v>
      </c>
      <c r="G25" s="279">
        <v>276.93333333333328</v>
      </c>
      <c r="H25" s="279">
        <v>292.43333333333328</v>
      </c>
      <c r="I25" s="279">
        <v>295.9666666666667</v>
      </c>
      <c r="J25" s="279">
        <v>300.18333333333328</v>
      </c>
      <c r="K25" s="277">
        <v>291.75</v>
      </c>
      <c r="L25" s="277">
        <v>284</v>
      </c>
      <c r="M25" s="277">
        <v>1.0549299999999999</v>
      </c>
    </row>
    <row r="26" spans="1:13">
      <c r="A26" s="301">
        <v>17</v>
      </c>
      <c r="B26" s="277" t="s">
        <v>229</v>
      </c>
      <c r="C26" s="277">
        <v>1569.6</v>
      </c>
      <c r="D26" s="279">
        <v>1573</v>
      </c>
      <c r="E26" s="279">
        <v>1556.8</v>
      </c>
      <c r="F26" s="279">
        <v>1544</v>
      </c>
      <c r="G26" s="279">
        <v>1527.8</v>
      </c>
      <c r="H26" s="279">
        <v>1585.8</v>
      </c>
      <c r="I26" s="279">
        <v>1601.9999999999998</v>
      </c>
      <c r="J26" s="279">
        <v>1614.8</v>
      </c>
      <c r="K26" s="277">
        <v>1589.2</v>
      </c>
      <c r="L26" s="277">
        <v>1560.2</v>
      </c>
      <c r="M26" s="277">
        <v>0.72184000000000004</v>
      </c>
    </row>
    <row r="27" spans="1:13">
      <c r="A27" s="301">
        <v>18</v>
      </c>
      <c r="B27" s="277" t="s">
        <v>230</v>
      </c>
      <c r="C27" s="277">
        <v>2679.3</v>
      </c>
      <c r="D27" s="279">
        <v>2653.4833333333336</v>
      </c>
      <c r="E27" s="279">
        <v>2608.9666666666672</v>
      </c>
      <c r="F27" s="279">
        <v>2538.6333333333337</v>
      </c>
      <c r="G27" s="279">
        <v>2494.1166666666672</v>
      </c>
      <c r="H27" s="279">
        <v>2723.8166666666671</v>
      </c>
      <c r="I27" s="279">
        <v>2768.3333333333335</v>
      </c>
      <c r="J27" s="279">
        <v>2838.666666666667</v>
      </c>
      <c r="K27" s="277">
        <v>2698</v>
      </c>
      <c r="L27" s="277">
        <v>2583.15</v>
      </c>
      <c r="M27" s="277">
        <v>1.97211</v>
      </c>
    </row>
    <row r="28" spans="1:13">
      <c r="A28" s="301">
        <v>19</v>
      </c>
      <c r="B28" s="277" t="s">
        <v>45</v>
      </c>
      <c r="C28" s="277">
        <v>786.75</v>
      </c>
      <c r="D28" s="279">
        <v>776.75</v>
      </c>
      <c r="E28" s="279">
        <v>752.05</v>
      </c>
      <c r="F28" s="279">
        <v>717.34999999999991</v>
      </c>
      <c r="G28" s="279">
        <v>692.64999999999986</v>
      </c>
      <c r="H28" s="279">
        <v>811.45</v>
      </c>
      <c r="I28" s="279">
        <v>836.15000000000009</v>
      </c>
      <c r="J28" s="279">
        <v>870.85000000000014</v>
      </c>
      <c r="K28" s="277">
        <v>801.45</v>
      </c>
      <c r="L28" s="277">
        <v>742.05</v>
      </c>
      <c r="M28" s="277">
        <v>14.211830000000001</v>
      </c>
    </row>
    <row r="29" spans="1:13">
      <c r="A29" s="301">
        <v>20</v>
      </c>
      <c r="B29" s="277" t="s">
        <v>46</v>
      </c>
      <c r="C29" s="277">
        <v>255.85</v>
      </c>
      <c r="D29" s="279">
        <v>252.16666666666666</v>
      </c>
      <c r="E29" s="279">
        <v>247.33333333333331</v>
      </c>
      <c r="F29" s="279">
        <v>238.81666666666666</v>
      </c>
      <c r="G29" s="279">
        <v>233.98333333333332</v>
      </c>
      <c r="H29" s="279">
        <v>260.68333333333328</v>
      </c>
      <c r="I29" s="279">
        <v>265.51666666666665</v>
      </c>
      <c r="J29" s="279">
        <v>274.0333333333333</v>
      </c>
      <c r="K29" s="277">
        <v>257</v>
      </c>
      <c r="L29" s="277">
        <v>243.65</v>
      </c>
      <c r="M29" s="277">
        <v>132.07219000000001</v>
      </c>
    </row>
    <row r="30" spans="1:13">
      <c r="A30" s="301">
        <v>21</v>
      </c>
      <c r="B30" s="277" t="s">
        <v>47</v>
      </c>
      <c r="C30" s="277">
        <v>2118.65</v>
      </c>
      <c r="D30" s="279">
        <v>2100.0833333333335</v>
      </c>
      <c r="E30" s="279">
        <v>2053.166666666667</v>
      </c>
      <c r="F30" s="279">
        <v>1987.6833333333334</v>
      </c>
      <c r="G30" s="279">
        <v>1940.7666666666669</v>
      </c>
      <c r="H30" s="279">
        <v>2165.5666666666671</v>
      </c>
      <c r="I30" s="279">
        <v>2212.483333333334</v>
      </c>
      <c r="J30" s="279">
        <v>2277.9666666666672</v>
      </c>
      <c r="K30" s="277">
        <v>2147</v>
      </c>
      <c r="L30" s="277">
        <v>2034.6</v>
      </c>
      <c r="M30" s="277">
        <v>14.29731</v>
      </c>
    </row>
    <row r="31" spans="1:13">
      <c r="A31" s="301">
        <v>22</v>
      </c>
      <c r="B31" s="277" t="s">
        <v>48</v>
      </c>
      <c r="C31" s="277">
        <v>149.6</v>
      </c>
      <c r="D31" s="279">
        <v>148.41666666666666</v>
      </c>
      <c r="E31" s="279">
        <v>144.18333333333331</v>
      </c>
      <c r="F31" s="279">
        <v>138.76666666666665</v>
      </c>
      <c r="G31" s="279">
        <v>134.5333333333333</v>
      </c>
      <c r="H31" s="279">
        <v>153.83333333333331</v>
      </c>
      <c r="I31" s="279">
        <v>158.06666666666666</v>
      </c>
      <c r="J31" s="279">
        <v>163.48333333333332</v>
      </c>
      <c r="K31" s="277">
        <v>152.65</v>
      </c>
      <c r="L31" s="277">
        <v>143</v>
      </c>
      <c r="M31" s="277">
        <v>98.197519999999997</v>
      </c>
    </row>
    <row r="32" spans="1:13">
      <c r="A32" s="301">
        <v>23</v>
      </c>
      <c r="B32" s="277" t="s">
        <v>49</v>
      </c>
      <c r="C32" s="277">
        <v>81.75</v>
      </c>
      <c r="D32" s="279">
        <v>80.083333333333329</v>
      </c>
      <c r="E32" s="279">
        <v>77.966666666666654</v>
      </c>
      <c r="F32" s="279">
        <v>74.183333333333323</v>
      </c>
      <c r="G32" s="279">
        <v>72.066666666666649</v>
      </c>
      <c r="H32" s="279">
        <v>83.86666666666666</v>
      </c>
      <c r="I32" s="279">
        <v>85.983333333333334</v>
      </c>
      <c r="J32" s="279">
        <v>89.766666666666666</v>
      </c>
      <c r="K32" s="277">
        <v>82.2</v>
      </c>
      <c r="L32" s="277">
        <v>76.3</v>
      </c>
      <c r="M32" s="277">
        <v>613.71442999999999</v>
      </c>
    </row>
    <row r="33" spans="1:13">
      <c r="A33" s="301">
        <v>24</v>
      </c>
      <c r="B33" s="277" t="s">
        <v>51</v>
      </c>
      <c r="C33" s="277">
        <v>2197.8000000000002</v>
      </c>
      <c r="D33" s="279">
        <v>2163.3833333333332</v>
      </c>
      <c r="E33" s="279">
        <v>2119.4166666666665</v>
      </c>
      <c r="F33" s="279">
        <v>2041.0333333333333</v>
      </c>
      <c r="G33" s="279">
        <v>1997.0666666666666</v>
      </c>
      <c r="H33" s="279">
        <v>2241.7666666666664</v>
      </c>
      <c r="I33" s="279">
        <v>2285.7333333333336</v>
      </c>
      <c r="J33" s="279">
        <v>2364.1166666666663</v>
      </c>
      <c r="K33" s="277">
        <v>2207.35</v>
      </c>
      <c r="L33" s="277">
        <v>2085</v>
      </c>
      <c r="M33" s="277">
        <v>49.649039999999999</v>
      </c>
    </row>
    <row r="34" spans="1:13">
      <c r="A34" s="301">
        <v>25</v>
      </c>
      <c r="B34" s="277" t="s">
        <v>226</v>
      </c>
      <c r="C34" s="277">
        <v>789.65</v>
      </c>
      <c r="D34" s="279">
        <v>778.4</v>
      </c>
      <c r="E34" s="279">
        <v>763.75</v>
      </c>
      <c r="F34" s="279">
        <v>737.85</v>
      </c>
      <c r="G34" s="279">
        <v>723.2</v>
      </c>
      <c r="H34" s="279">
        <v>804.3</v>
      </c>
      <c r="I34" s="279">
        <v>818.94999999999982</v>
      </c>
      <c r="J34" s="279">
        <v>844.84999999999991</v>
      </c>
      <c r="K34" s="277">
        <v>793.05</v>
      </c>
      <c r="L34" s="277">
        <v>752.5</v>
      </c>
      <c r="M34" s="277">
        <v>3.1840899999999999</v>
      </c>
    </row>
    <row r="35" spans="1:13">
      <c r="A35" s="301">
        <v>26</v>
      </c>
      <c r="B35" s="277" t="s">
        <v>53</v>
      </c>
      <c r="C35" s="277">
        <v>794.1</v>
      </c>
      <c r="D35" s="279">
        <v>790</v>
      </c>
      <c r="E35" s="279">
        <v>782.4</v>
      </c>
      <c r="F35" s="279">
        <v>770.69999999999993</v>
      </c>
      <c r="G35" s="279">
        <v>763.09999999999991</v>
      </c>
      <c r="H35" s="279">
        <v>801.7</v>
      </c>
      <c r="I35" s="279">
        <v>809.3</v>
      </c>
      <c r="J35" s="279">
        <v>821.00000000000011</v>
      </c>
      <c r="K35" s="277">
        <v>797.6</v>
      </c>
      <c r="L35" s="277">
        <v>778.3</v>
      </c>
      <c r="M35" s="277">
        <v>29.523599999999998</v>
      </c>
    </row>
    <row r="36" spans="1:13">
      <c r="A36" s="301">
        <v>27</v>
      </c>
      <c r="B36" s="277" t="s">
        <v>55</v>
      </c>
      <c r="C36" s="277">
        <v>508.1</v>
      </c>
      <c r="D36" s="279">
        <v>501</v>
      </c>
      <c r="E36" s="279">
        <v>489.75</v>
      </c>
      <c r="F36" s="279">
        <v>471.4</v>
      </c>
      <c r="G36" s="279">
        <v>460.15</v>
      </c>
      <c r="H36" s="279">
        <v>519.35</v>
      </c>
      <c r="I36" s="279">
        <v>530.6</v>
      </c>
      <c r="J36" s="279">
        <v>548.95000000000005</v>
      </c>
      <c r="K36" s="277">
        <v>512.25</v>
      </c>
      <c r="L36" s="277">
        <v>482.65</v>
      </c>
      <c r="M36" s="277">
        <v>242.40216000000001</v>
      </c>
    </row>
    <row r="37" spans="1:13">
      <c r="A37" s="301">
        <v>28</v>
      </c>
      <c r="B37" s="277" t="s">
        <v>56</v>
      </c>
      <c r="C37" s="277">
        <v>2947.35</v>
      </c>
      <c r="D37" s="279">
        <v>2924.2166666666672</v>
      </c>
      <c r="E37" s="279">
        <v>2876.1833333333343</v>
      </c>
      <c r="F37" s="279">
        <v>2805.0166666666673</v>
      </c>
      <c r="G37" s="279">
        <v>2756.9833333333345</v>
      </c>
      <c r="H37" s="279">
        <v>2995.3833333333341</v>
      </c>
      <c r="I37" s="279">
        <v>3043.416666666667</v>
      </c>
      <c r="J37" s="279">
        <v>3114.5833333333339</v>
      </c>
      <c r="K37" s="277">
        <v>2972.25</v>
      </c>
      <c r="L37" s="277">
        <v>2853.05</v>
      </c>
      <c r="M37" s="277">
        <v>18.1233</v>
      </c>
    </row>
    <row r="38" spans="1:13">
      <c r="A38" s="301">
        <v>29</v>
      </c>
      <c r="B38" s="277" t="s">
        <v>58</v>
      </c>
      <c r="C38" s="277">
        <v>5667.25</v>
      </c>
      <c r="D38" s="279">
        <v>5701.916666666667</v>
      </c>
      <c r="E38" s="279">
        <v>5597.3333333333339</v>
      </c>
      <c r="F38" s="279">
        <v>5527.416666666667</v>
      </c>
      <c r="G38" s="279">
        <v>5422.8333333333339</v>
      </c>
      <c r="H38" s="279">
        <v>5771.8333333333339</v>
      </c>
      <c r="I38" s="279">
        <v>5876.4166666666679</v>
      </c>
      <c r="J38" s="279">
        <v>5946.3333333333339</v>
      </c>
      <c r="K38" s="277">
        <v>5806.5</v>
      </c>
      <c r="L38" s="277">
        <v>5632</v>
      </c>
      <c r="M38" s="277">
        <v>15.507619999999999</v>
      </c>
    </row>
    <row r="39" spans="1:13">
      <c r="A39" s="301">
        <v>30</v>
      </c>
      <c r="B39" s="277" t="s">
        <v>232</v>
      </c>
      <c r="C39" s="277">
        <v>2265.1999999999998</v>
      </c>
      <c r="D39" s="279">
        <v>2263.6166666666668</v>
      </c>
      <c r="E39" s="279">
        <v>2214.2333333333336</v>
      </c>
      <c r="F39" s="279">
        <v>2163.2666666666669</v>
      </c>
      <c r="G39" s="279">
        <v>2113.8833333333337</v>
      </c>
      <c r="H39" s="279">
        <v>2314.5833333333335</v>
      </c>
      <c r="I39" s="279">
        <v>2363.9666666666667</v>
      </c>
      <c r="J39" s="279">
        <v>2414.9333333333334</v>
      </c>
      <c r="K39" s="277">
        <v>2313</v>
      </c>
      <c r="L39" s="277">
        <v>2212.65</v>
      </c>
      <c r="M39" s="277">
        <v>1.55124</v>
      </c>
    </row>
    <row r="40" spans="1:13">
      <c r="A40" s="301">
        <v>31</v>
      </c>
      <c r="B40" s="277" t="s">
        <v>59</v>
      </c>
      <c r="C40" s="277">
        <v>3453.25</v>
      </c>
      <c r="D40" s="279">
        <v>3398.75</v>
      </c>
      <c r="E40" s="279">
        <v>3332.5</v>
      </c>
      <c r="F40" s="279">
        <v>3211.75</v>
      </c>
      <c r="G40" s="279">
        <v>3145.5</v>
      </c>
      <c r="H40" s="279">
        <v>3519.5</v>
      </c>
      <c r="I40" s="279">
        <v>3585.75</v>
      </c>
      <c r="J40" s="279">
        <v>3706.5</v>
      </c>
      <c r="K40" s="277">
        <v>3465</v>
      </c>
      <c r="L40" s="277">
        <v>3278</v>
      </c>
      <c r="M40" s="277">
        <v>60.209499999999998</v>
      </c>
    </row>
    <row r="41" spans="1:13">
      <c r="A41" s="301">
        <v>32</v>
      </c>
      <c r="B41" s="277" t="s">
        <v>60</v>
      </c>
      <c r="C41" s="277">
        <v>1343.75</v>
      </c>
      <c r="D41" s="279">
        <v>1348.25</v>
      </c>
      <c r="E41" s="279">
        <v>1327.5</v>
      </c>
      <c r="F41" s="279">
        <v>1311.25</v>
      </c>
      <c r="G41" s="279">
        <v>1290.5</v>
      </c>
      <c r="H41" s="279">
        <v>1364.5</v>
      </c>
      <c r="I41" s="279">
        <v>1385.25</v>
      </c>
      <c r="J41" s="279">
        <v>1401.5</v>
      </c>
      <c r="K41" s="277">
        <v>1369</v>
      </c>
      <c r="L41" s="277">
        <v>1332</v>
      </c>
      <c r="M41" s="277">
        <v>7.1377100000000002</v>
      </c>
    </row>
    <row r="42" spans="1:13">
      <c r="A42" s="301">
        <v>33</v>
      </c>
      <c r="B42" s="277" t="s">
        <v>233</v>
      </c>
      <c r="C42" s="277">
        <v>296.2</v>
      </c>
      <c r="D42" s="279">
        <v>294.73333333333329</v>
      </c>
      <c r="E42" s="279">
        <v>290.56666666666661</v>
      </c>
      <c r="F42" s="279">
        <v>284.93333333333334</v>
      </c>
      <c r="G42" s="279">
        <v>280.76666666666665</v>
      </c>
      <c r="H42" s="279">
        <v>300.36666666666656</v>
      </c>
      <c r="I42" s="279">
        <v>304.53333333333319</v>
      </c>
      <c r="J42" s="279">
        <v>310.16666666666652</v>
      </c>
      <c r="K42" s="277">
        <v>298.89999999999998</v>
      </c>
      <c r="L42" s="277">
        <v>289.10000000000002</v>
      </c>
      <c r="M42" s="277">
        <v>79.706230000000005</v>
      </c>
    </row>
    <row r="43" spans="1:13">
      <c r="A43" s="301">
        <v>34</v>
      </c>
      <c r="B43" s="277" t="s">
        <v>61</v>
      </c>
      <c r="C43" s="277">
        <v>42.9</v>
      </c>
      <c r="D43" s="279">
        <v>42.5</v>
      </c>
      <c r="E43" s="279">
        <v>41.9</v>
      </c>
      <c r="F43" s="279">
        <v>40.9</v>
      </c>
      <c r="G43" s="279">
        <v>40.299999999999997</v>
      </c>
      <c r="H43" s="279">
        <v>43.5</v>
      </c>
      <c r="I43" s="279">
        <v>44.099999999999994</v>
      </c>
      <c r="J43" s="279">
        <v>45.1</v>
      </c>
      <c r="K43" s="277">
        <v>43.1</v>
      </c>
      <c r="L43" s="277">
        <v>41.5</v>
      </c>
      <c r="M43" s="277">
        <v>219.32534999999999</v>
      </c>
    </row>
    <row r="44" spans="1:13">
      <c r="A44" s="301">
        <v>35</v>
      </c>
      <c r="B44" s="277" t="s">
        <v>62</v>
      </c>
      <c r="C44" s="277">
        <v>39.799999999999997</v>
      </c>
      <c r="D44" s="279">
        <v>39.81666666666667</v>
      </c>
      <c r="E44" s="279">
        <v>39.433333333333337</v>
      </c>
      <c r="F44" s="279">
        <v>39.06666666666667</v>
      </c>
      <c r="G44" s="279">
        <v>38.683333333333337</v>
      </c>
      <c r="H44" s="279">
        <v>40.183333333333337</v>
      </c>
      <c r="I44" s="279">
        <v>40.566666666666677</v>
      </c>
      <c r="J44" s="279">
        <v>40.933333333333337</v>
      </c>
      <c r="K44" s="277">
        <v>40.200000000000003</v>
      </c>
      <c r="L44" s="277">
        <v>39.450000000000003</v>
      </c>
      <c r="M44" s="277">
        <v>8.2052499999999995</v>
      </c>
    </row>
    <row r="45" spans="1:13">
      <c r="A45" s="301">
        <v>36</v>
      </c>
      <c r="B45" s="277" t="s">
        <v>63</v>
      </c>
      <c r="C45" s="277">
        <v>1325.75</v>
      </c>
      <c r="D45" s="279">
        <v>1317.8</v>
      </c>
      <c r="E45" s="279">
        <v>1303.6499999999999</v>
      </c>
      <c r="F45" s="279">
        <v>1281.55</v>
      </c>
      <c r="G45" s="279">
        <v>1267.3999999999999</v>
      </c>
      <c r="H45" s="279">
        <v>1339.8999999999999</v>
      </c>
      <c r="I45" s="279">
        <v>1354.05</v>
      </c>
      <c r="J45" s="279">
        <v>1376.1499999999999</v>
      </c>
      <c r="K45" s="277">
        <v>1331.95</v>
      </c>
      <c r="L45" s="277">
        <v>1295.7</v>
      </c>
      <c r="M45" s="277">
        <v>5.6388999999999996</v>
      </c>
    </row>
    <row r="46" spans="1:13">
      <c r="A46" s="301">
        <v>37</v>
      </c>
      <c r="B46" s="277" t="s">
        <v>234</v>
      </c>
      <c r="C46" s="277">
        <v>1230.25</v>
      </c>
      <c r="D46" s="279">
        <v>1223.7333333333333</v>
      </c>
      <c r="E46" s="279">
        <v>1187.5166666666667</v>
      </c>
      <c r="F46" s="279">
        <v>1144.7833333333333</v>
      </c>
      <c r="G46" s="279">
        <v>1108.5666666666666</v>
      </c>
      <c r="H46" s="279">
        <v>1266.4666666666667</v>
      </c>
      <c r="I46" s="279">
        <v>1302.6833333333334</v>
      </c>
      <c r="J46" s="279">
        <v>1345.4166666666667</v>
      </c>
      <c r="K46" s="277">
        <v>1259.95</v>
      </c>
      <c r="L46" s="277">
        <v>1181</v>
      </c>
      <c r="M46" s="277">
        <v>2.2384400000000002</v>
      </c>
    </row>
    <row r="47" spans="1:13">
      <c r="A47" s="301">
        <v>38</v>
      </c>
      <c r="B47" s="277" t="s">
        <v>65</v>
      </c>
      <c r="C47" s="277">
        <v>89.7</v>
      </c>
      <c r="D47" s="279">
        <v>89.616666666666674</v>
      </c>
      <c r="E47" s="279">
        <v>88.783333333333346</v>
      </c>
      <c r="F47" s="279">
        <v>87.866666666666674</v>
      </c>
      <c r="G47" s="279">
        <v>87.033333333333346</v>
      </c>
      <c r="H47" s="279">
        <v>90.533333333333346</v>
      </c>
      <c r="I47" s="279">
        <v>91.36666666666666</v>
      </c>
      <c r="J47" s="279">
        <v>92.283333333333346</v>
      </c>
      <c r="K47" s="277">
        <v>90.45</v>
      </c>
      <c r="L47" s="277">
        <v>88.7</v>
      </c>
      <c r="M47" s="277">
        <v>41.100389999999997</v>
      </c>
    </row>
    <row r="48" spans="1:13">
      <c r="A48" s="301">
        <v>39</v>
      </c>
      <c r="B48" s="277" t="s">
        <v>66</v>
      </c>
      <c r="C48" s="277">
        <v>608.35</v>
      </c>
      <c r="D48" s="279">
        <v>602.63333333333333</v>
      </c>
      <c r="E48" s="279">
        <v>593.86666666666667</v>
      </c>
      <c r="F48" s="279">
        <v>579.38333333333333</v>
      </c>
      <c r="G48" s="279">
        <v>570.61666666666667</v>
      </c>
      <c r="H48" s="279">
        <v>617.11666666666667</v>
      </c>
      <c r="I48" s="279">
        <v>625.88333333333333</v>
      </c>
      <c r="J48" s="279">
        <v>640.36666666666667</v>
      </c>
      <c r="K48" s="277">
        <v>611.4</v>
      </c>
      <c r="L48" s="277">
        <v>588.15</v>
      </c>
      <c r="M48" s="277">
        <v>10.1577</v>
      </c>
    </row>
    <row r="49" spans="1:13">
      <c r="A49" s="301">
        <v>40</v>
      </c>
      <c r="B49" s="277" t="s">
        <v>67</v>
      </c>
      <c r="C49" s="277">
        <v>468.55</v>
      </c>
      <c r="D49" s="279">
        <v>472.2166666666667</v>
      </c>
      <c r="E49" s="279">
        <v>461.93333333333339</v>
      </c>
      <c r="F49" s="279">
        <v>455.31666666666672</v>
      </c>
      <c r="G49" s="279">
        <v>445.03333333333342</v>
      </c>
      <c r="H49" s="279">
        <v>478.83333333333337</v>
      </c>
      <c r="I49" s="279">
        <v>489.11666666666667</v>
      </c>
      <c r="J49" s="279">
        <v>495.73333333333335</v>
      </c>
      <c r="K49" s="277">
        <v>482.5</v>
      </c>
      <c r="L49" s="277">
        <v>465.6</v>
      </c>
      <c r="M49" s="277">
        <v>16.208729999999999</v>
      </c>
    </row>
    <row r="50" spans="1:13">
      <c r="A50" s="301">
        <v>41</v>
      </c>
      <c r="B50" s="277" t="s">
        <v>69</v>
      </c>
      <c r="C50" s="277">
        <v>433.35</v>
      </c>
      <c r="D50" s="279">
        <v>433.25</v>
      </c>
      <c r="E50" s="279">
        <v>427.6</v>
      </c>
      <c r="F50" s="279">
        <v>421.85</v>
      </c>
      <c r="G50" s="279">
        <v>416.20000000000005</v>
      </c>
      <c r="H50" s="279">
        <v>439</v>
      </c>
      <c r="I50" s="279">
        <v>444.65</v>
      </c>
      <c r="J50" s="279">
        <v>450.4</v>
      </c>
      <c r="K50" s="277">
        <v>438.9</v>
      </c>
      <c r="L50" s="277">
        <v>427.5</v>
      </c>
      <c r="M50" s="277">
        <v>127.81318</v>
      </c>
    </row>
    <row r="51" spans="1:13">
      <c r="A51" s="301">
        <v>42</v>
      </c>
      <c r="B51" s="277" t="s">
        <v>70</v>
      </c>
      <c r="C51" s="277">
        <v>29.65</v>
      </c>
      <c r="D51" s="279">
        <v>29.566666666666663</v>
      </c>
      <c r="E51" s="279">
        <v>28.733333333333327</v>
      </c>
      <c r="F51" s="279">
        <v>27.816666666666663</v>
      </c>
      <c r="G51" s="279">
        <v>26.983333333333327</v>
      </c>
      <c r="H51" s="279">
        <v>30.483333333333327</v>
      </c>
      <c r="I51" s="279">
        <v>31.316666666666663</v>
      </c>
      <c r="J51" s="279">
        <v>32.233333333333327</v>
      </c>
      <c r="K51" s="277">
        <v>30.4</v>
      </c>
      <c r="L51" s="277">
        <v>28.65</v>
      </c>
      <c r="M51" s="277">
        <v>405.76215999999999</v>
      </c>
    </row>
    <row r="52" spans="1:13">
      <c r="A52" s="301">
        <v>43</v>
      </c>
      <c r="B52" s="277" t="s">
        <v>71</v>
      </c>
      <c r="C52" s="277">
        <v>413.6</v>
      </c>
      <c r="D52" s="279">
        <v>409.95</v>
      </c>
      <c r="E52" s="279">
        <v>404.9</v>
      </c>
      <c r="F52" s="279">
        <v>396.2</v>
      </c>
      <c r="G52" s="279">
        <v>391.15</v>
      </c>
      <c r="H52" s="279">
        <v>418.65</v>
      </c>
      <c r="I52" s="279">
        <v>423.70000000000005</v>
      </c>
      <c r="J52" s="279">
        <v>432.4</v>
      </c>
      <c r="K52" s="277">
        <v>415</v>
      </c>
      <c r="L52" s="277">
        <v>401.25</v>
      </c>
      <c r="M52" s="277">
        <v>63.374769999999998</v>
      </c>
    </row>
    <row r="53" spans="1:13">
      <c r="A53" s="301">
        <v>44</v>
      </c>
      <c r="B53" s="277" t="s">
        <v>72</v>
      </c>
      <c r="C53" s="277">
        <v>11942.8</v>
      </c>
      <c r="D53" s="279">
        <v>11934.733333333332</v>
      </c>
      <c r="E53" s="279">
        <v>11669.616666666663</v>
      </c>
      <c r="F53" s="279">
        <v>11396.433333333331</v>
      </c>
      <c r="G53" s="279">
        <v>11131.316666666662</v>
      </c>
      <c r="H53" s="279">
        <v>12207.916666666664</v>
      </c>
      <c r="I53" s="279">
        <v>12473.033333333333</v>
      </c>
      <c r="J53" s="279">
        <v>12746.216666666665</v>
      </c>
      <c r="K53" s="277">
        <v>12199.85</v>
      </c>
      <c r="L53" s="277">
        <v>11661.55</v>
      </c>
      <c r="M53" s="277">
        <v>0.54635999999999996</v>
      </c>
    </row>
    <row r="54" spans="1:13">
      <c r="A54" s="301">
        <v>45</v>
      </c>
      <c r="B54" s="277" t="s">
        <v>74</v>
      </c>
      <c r="C54" s="277">
        <v>348.65</v>
      </c>
      <c r="D54" s="279">
        <v>346.86666666666662</v>
      </c>
      <c r="E54" s="279">
        <v>343.83333333333326</v>
      </c>
      <c r="F54" s="279">
        <v>339.01666666666665</v>
      </c>
      <c r="G54" s="279">
        <v>335.98333333333329</v>
      </c>
      <c r="H54" s="279">
        <v>351.68333333333322</v>
      </c>
      <c r="I54" s="279">
        <v>354.71666666666664</v>
      </c>
      <c r="J54" s="279">
        <v>359.53333333333319</v>
      </c>
      <c r="K54" s="277">
        <v>349.9</v>
      </c>
      <c r="L54" s="277">
        <v>342.05</v>
      </c>
      <c r="M54" s="277">
        <v>43.587229999999998</v>
      </c>
    </row>
    <row r="55" spans="1:13">
      <c r="A55" s="301">
        <v>46</v>
      </c>
      <c r="B55" s="277" t="s">
        <v>75</v>
      </c>
      <c r="C55" s="277">
        <v>3572.25</v>
      </c>
      <c r="D55" s="279">
        <v>3546.75</v>
      </c>
      <c r="E55" s="279">
        <v>3505.5</v>
      </c>
      <c r="F55" s="279">
        <v>3438.75</v>
      </c>
      <c r="G55" s="279">
        <v>3397.5</v>
      </c>
      <c r="H55" s="279">
        <v>3613.5</v>
      </c>
      <c r="I55" s="279">
        <v>3654.75</v>
      </c>
      <c r="J55" s="279">
        <v>3721.5</v>
      </c>
      <c r="K55" s="277">
        <v>3588</v>
      </c>
      <c r="L55" s="277">
        <v>3480</v>
      </c>
      <c r="M55" s="277">
        <v>17.539629999999999</v>
      </c>
    </row>
    <row r="56" spans="1:13">
      <c r="A56" s="301">
        <v>47</v>
      </c>
      <c r="B56" s="277" t="s">
        <v>76</v>
      </c>
      <c r="C56" s="277">
        <v>423.5</v>
      </c>
      <c r="D56" s="279">
        <v>421.45</v>
      </c>
      <c r="E56" s="279">
        <v>418.2</v>
      </c>
      <c r="F56" s="279">
        <v>412.9</v>
      </c>
      <c r="G56" s="279">
        <v>409.65</v>
      </c>
      <c r="H56" s="279">
        <v>426.75</v>
      </c>
      <c r="I56" s="279">
        <v>430</v>
      </c>
      <c r="J56" s="279">
        <v>435.3</v>
      </c>
      <c r="K56" s="277">
        <v>424.7</v>
      </c>
      <c r="L56" s="277">
        <v>416.15</v>
      </c>
      <c r="M56" s="277">
        <v>24.107949999999999</v>
      </c>
    </row>
    <row r="57" spans="1:13">
      <c r="A57" s="301">
        <v>48</v>
      </c>
      <c r="B57" s="277" t="s">
        <v>77</v>
      </c>
      <c r="C57" s="277">
        <v>88.15</v>
      </c>
      <c r="D57" s="279">
        <v>88.383333333333326</v>
      </c>
      <c r="E57" s="279">
        <v>86.966666666666654</v>
      </c>
      <c r="F57" s="279">
        <v>85.783333333333331</v>
      </c>
      <c r="G57" s="279">
        <v>84.36666666666666</v>
      </c>
      <c r="H57" s="279">
        <v>89.566666666666649</v>
      </c>
      <c r="I57" s="279">
        <v>90.983333333333334</v>
      </c>
      <c r="J57" s="279">
        <v>92.166666666666643</v>
      </c>
      <c r="K57" s="277">
        <v>89.8</v>
      </c>
      <c r="L57" s="277">
        <v>87.2</v>
      </c>
      <c r="M57" s="277">
        <v>59.206400000000002</v>
      </c>
    </row>
    <row r="58" spans="1:13">
      <c r="A58" s="301">
        <v>49</v>
      </c>
      <c r="B58" s="277" t="s">
        <v>78</v>
      </c>
      <c r="C58" s="277">
        <v>108.7</v>
      </c>
      <c r="D58" s="279">
        <v>109.33333333333333</v>
      </c>
      <c r="E58" s="279">
        <v>107.36666666666666</v>
      </c>
      <c r="F58" s="279">
        <v>106.03333333333333</v>
      </c>
      <c r="G58" s="279">
        <v>104.06666666666666</v>
      </c>
      <c r="H58" s="279">
        <v>110.66666666666666</v>
      </c>
      <c r="I58" s="279">
        <v>112.63333333333333</v>
      </c>
      <c r="J58" s="279">
        <v>113.96666666666665</v>
      </c>
      <c r="K58" s="277">
        <v>111.3</v>
      </c>
      <c r="L58" s="277">
        <v>108</v>
      </c>
      <c r="M58" s="277">
        <v>12.263820000000001</v>
      </c>
    </row>
    <row r="59" spans="1:13">
      <c r="A59" s="301">
        <v>50</v>
      </c>
      <c r="B59" s="277" t="s">
        <v>81</v>
      </c>
      <c r="C59" s="277">
        <v>582.35</v>
      </c>
      <c r="D59" s="279">
        <v>578.08333333333337</v>
      </c>
      <c r="E59" s="279">
        <v>569.81666666666672</v>
      </c>
      <c r="F59" s="279">
        <v>557.2833333333333</v>
      </c>
      <c r="G59" s="279">
        <v>549.01666666666665</v>
      </c>
      <c r="H59" s="279">
        <v>590.61666666666679</v>
      </c>
      <c r="I59" s="279">
        <v>598.88333333333344</v>
      </c>
      <c r="J59" s="279">
        <v>611.41666666666686</v>
      </c>
      <c r="K59" s="277">
        <v>586.35</v>
      </c>
      <c r="L59" s="277">
        <v>565.54999999999995</v>
      </c>
      <c r="M59" s="277">
        <v>2.13618</v>
      </c>
    </row>
    <row r="60" spans="1:13">
      <c r="A60" s="301">
        <v>51</v>
      </c>
      <c r="B60" s="277" t="s">
        <v>82</v>
      </c>
      <c r="C60" s="277">
        <v>248.75</v>
      </c>
      <c r="D60" s="279">
        <v>247.51666666666665</v>
      </c>
      <c r="E60" s="279">
        <v>244.3833333333333</v>
      </c>
      <c r="F60" s="279">
        <v>240.01666666666665</v>
      </c>
      <c r="G60" s="279">
        <v>236.8833333333333</v>
      </c>
      <c r="H60" s="279">
        <v>251.8833333333333</v>
      </c>
      <c r="I60" s="279">
        <v>255.01666666666662</v>
      </c>
      <c r="J60" s="279">
        <v>259.38333333333333</v>
      </c>
      <c r="K60" s="277">
        <v>250.65</v>
      </c>
      <c r="L60" s="277">
        <v>243.15</v>
      </c>
      <c r="M60" s="277">
        <v>29.193429999999999</v>
      </c>
    </row>
    <row r="61" spans="1:13">
      <c r="A61" s="301">
        <v>52</v>
      </c>
      <c r="B61" s="277" t="s">
        <v>83</v>
      </c>
      <c r="C61" s="277">
        <v>770.25</v>
      </c>
      <c r="D61" s="279">
        <v>763.6</v>
      </c>
      <c r="E61" s="279">
        <v>753.65000000000009</v>
      </c>
      <c r="F61" s="279">
        <v>737.05000000000007</v>
      </c>
      <c r="G61" s="279">
        <v>727.10000000000014</v>
      </c>
      <c r="H61" s="279">
        <v>780.2</v>
      </c>
      <c r="I61" s="279">
        <v>790.15000000000009</v>
      </c>
      <c r="J61" s="279">
        <v>806.75</v>
      </c>
      <c r="K61" s="277">
        <v>773.55</v>
      </c>
      <c r="L61" s="277">
        <v>747</v>
      </c>
      <c r="M61" s="277">
        <v>70.041150000000002</v>
      </c>
    </row>
    <row r="62" spans="1:13">
      <c r="A62" s="301">
        <v>53</v>
      </c>
      <c r="B62" s="277" t="s">
        <v>84</v>
      </c>
      <c r="C62" s="277">
        <v>113.95</v>
      </c>
      <c r="D62" s="279">
        <v>113.98333333333335</v>
      </c>
      <c r="E62" s="279">
        <v>112.81666666666669</v>
      </c>
      <c r="F62" s="279">
        <v>111.68333333333334</v>
      </c>
      <c r="G62" s="279">
        <v>110.51666666666668</v>
      </c>
      <c r="H62" s="279">
        <v>115.1166666666667</v>
      </c>
      <c r="I62" s="279">
        <v>116.28333333333336</v>
      </c>
      <c r="J62" s="279">
        <v>117.41666666666671</v>
      </c>
      <c r="K62" s="277">
        <v>115.15</v>
      </c>
      <c r="L62" s="277">
        <v>112.85</v>
      </c>
      <c r="M62" s="277">
        <v>109.85481</v>
      </c>
    </row>
    <row r="63" spans="1:13">
      <c r="A63" s="301">
        <v>54</v>
      </c>
      <c r="B63" s="277" t="s">
        <v>3634</v>
      </c>
      <c r="C63" s="277">
        <v>2228.6999999999998</v>
      </c>
      <c r="D63" s="279">
        <v>2226.7000000000003</v>
      </c>
      <c r="E63" s="279">
        <v>2180.4000000000005</v>
      </c>
      <c r="F63" s="279">
        <v>2132.1000000000004</v>
      </c>
      <c r="G63" s="279">
        <v>2085.8000000000006</v>
      </c>
      <c r="H63" s="279">
        <v>2275.0000000000005</v>
      </c>
      <c r="I63" s="279">
        <v>2321.3000000000006</v>
      </c>
      <c r="J63" s="279">
        <v>2369.6000000000004</v>
      </c>
      <c r="K63" s="277">
        <v>2273</v>
      </c>
      <c r="L63" s="277">
        <v>2178.4</v>
      </c>
      <c r="M63" s="277">
        <v>10.04134</v>
      </c>
    </row>
    <row r="64" spans="1:13">
      <c r="A64" s="301">
        <v>55</v>
      </c>
      <c r="B64" s="277" t="s">
        <v>85</v>
      </c>
      <c r="C64" s="277">
        <v>1542.55</v>
      </c>
      <c r="D64" s="279">
        <v>1517.8833333333332</v>
      </c>
      <c r="E64" s="279">
        <v>1489.2666666666664</v>
      </c>
      <c r="F64" s="279">
        <v>1435.9833333333331</v>
      </c>
      <c r="G64" s="279">
        <v>1407.3666666666663</v>
      </c>
      <c r="H64" s="279">
        <v>1571.1666666666665</v>
      </c>
      <c r="I64" s="279">
        <v>1599.7833333333333</v>
      </c>
      <c r="J64" s="279">
        <v>1653.0666666666666</v>
      </c>
      <c r="K64" s="277">
        <v>1546.5</v>
      </c>
      <c r="L64" s="277">
        <v>1464.6</v>
      </c>
      <c r="M64" s="277">
        <v>24.26078</v>
      </c>
    </row>
    <row r="65" spans="1:13">
      <c r="A65" s="301">
        <v>56</v>
      </c>
      <c r="B65" s="277" t="s">
        <v>86</v>
      </c>
      <c r="C65" s="277">
        <v>397.2</v>
      </c>
      <c r="D65" s="279">
        <v>392.45</v>
      </c>
      <c r="E65" s="279">
        <v>384.09999999999997</v>
      </c>
      <c r="F65" s="279">
        <v>371</v>
      </c>
      <c r="G65" s="279">
        <v>362.65</v>
      </c>
      <c r="H65" s="279">
        <v>405.54999999999995</v>
      </c>
      <c r="I65" s="279">
        <v>413.9</v>
      </c>
      <c r="J65" s="279">
        <v>426.99999999999994</v>
      </c>
      <c r="K65" s="277">
        <v>400.8</v>
      </c>
      <c r="L65" s="277">
        <v>379.35</v>
      </c>
      <c r="M65" s="277">
        <v>23.812470000000001</v>
      </c>
    </row>
    <row r="66" spans="1:13">
      <c r="A66" s="301">
        <v>57</v>
      </c>
      <c r="B66" s="277" t="s">
        <v>236</v>
      </c>
      <c r="C66" s="277">
        <v>708.6</v>
      </c>
      <c r="D66" s="279">
        <v>713.06666666666661</v>
      </c>
      <c r="E66" s="279">
        <v>698.58333333333326</v>
      </c>
      <c r="F66" s="279">
        <v>688.56666666666661</v>
      </c>
      <c r="G66" s="279">
        <v>674.08333333333326</v>
      </c>
      <c r="H66" s="279">
        <v>723.08333333333326</v>
      </c>
      <c r="I66" s="279">
        <v>737.56666666666661</v>
      </c>
      <c r="J66" s="279">
        <v>747.58333333333326</v>
      </c>
      <c r="K66" s="277">
        <v>727.55</v>
      </c>
      <c r="L66" s="277">
        <v>703.05</v>
      </c>
      <c r="M66" s="277">
        <v>3.6166100000000001</v>
      </c>
    </row>
    <row r="67" spans="1:13">
      <c r="A67" s="301">
        <v>58</v>
      </c>
      <c r="B67" s="277" t="s">
        <v>237</v>
      </c>
      <c r="C67" s="277">
        <v>300.85000000000002</v>
      </c>
      <c r="D67" s="279">
        <v>303.26666666666665</v>
      </c>
      <c r="E67" s="279">
        <v>296.58333333333331</v>
      </c>
      <c r="F67" s="279">
        <v>292.31666666666666</v>
      </c>
      <c r="G67" s="279">
        <v>285.63333333333333</v>
      </c>
      <c r="H67" s="279">
        <v>307.5333333333333</v>
      </c>
      <c r="I67" s="279">
        <v>314.2166666666667</v>
      </c>
      <c r="J67" s="279">
        <v>318.48333333333329</v>
      </c>
      <c r="K67" s="277">
        <v>309.95</v>
      </c>
      <c r="L67" s="277">
        <v>299</v>
      </c>
      <c r="M67" s="277">
        <v>29.048290000000001</v>
      </c>
    </row>
    <row r="68" spans="1:13">
      <c r="A68" s="301">
        <v>59</v>
      </c>
      <c r="B68" s="277" t="s">
        <v>235</v>
      </c>
      <c r="C68" s="277">
        <v>155.30000000000001</v>
      </c>
      <c r="D68" s="279">
        <v>153.05000000000001</v>
      </c>
      <c r="E68" s="279">
        <v>150.20000000000002</v>
      </c>
      <c r="F68" s="279">
        <v>145.1</v>
      </c>
      <c r="G68" s="279">
        <v>142.25</v>
      </c>
      <c r="H68" s="279">
        <v>158.15000000000003</v>
      </c>
      <c r="I68" s="279">
        <v>161.00000000000006</v>
      </c>
      <c r="J68" s="279">
        <v>166.10000000000005</v>
      </c>
      <c r="K68" s="277">
        <v>155.9</v>
      </c>
      <c r="L68" s="277">
        <v>147.94999999999999</v>
      </c>
      <c r="M68" s="277">
        <v>18.08107</v>
      </c>
    </row>
    <row r="69" spans="1:13">
      <c r="A69" s="301">
        <v>60</v>
      </c>
      <c r="B69" s="277" t="s">
        <v>87</v>
      </c>
      <c r="C69" s="277">
        <v>457.6</v>
      </c>
      <c r="D69" s="279">
        <v>454.38333333333338</v>
      </c>
      <c r="E69" s="279">
        <v>449.21666666666675</v>
      </c>
      <c r="F69" s="279">
        <v>440.83333333333337</v>
      </c>
      <c r="G69" s="279">
        <v>435.66666666666674</v>
      </c>
      <c r="H69" s="279">
        <v>462.76666666666677</v>
      </c>
      <c r="I69" s="279">
        <v>467.93333333333339</v>
      </c>
      <c r="J69" s="279">
        <v>476.31666666666678</v>
      </c>
      <c r="K69" s="277">
        <v>459.55</v>
      </c>
      <c r="L69" s="277">
        <v>446</v>
      </c>
      <c r="M69" s="277">
        <v>5.45017</v>
      </c>
    </row>
    <row r="70" spans="1:13">
      <c r="A70" s="301">
        <v>61</v>
      </c>
      <c r="B70" s="277" t="s">
        <v>88</v>
      </c>
      <c r="C70" s="277">
        <v>523.20000000000005</v>
      </c>
      <c r="D70" s="279">
        <v>520.61666666666667</v>
      </c>
      <c r="E70" s="279">
        <v>514.83333333333337</v>
      </c>
      <c r="F70" s="279">
        <v>506.4666666666667</v>
      </c>
      <c r="G70" s="279">
        <v>500.68333333333339</v>
      </c>
      <c r="H70" s="279">
        <v>528.98333333333335</v>
      </c>
      <c r="I70" s="279">
        <v>534.76666666666665</v>
      </c>
      <c r="J70" s="279">
        <v>543.13333333333333</v>
      </c>
      <c r="K70" s="277">
        <v>526.4</v>
      </c>
      <c r="L70" s="277">
        <v>512.25</v>
      </c>
      <c r="M70" s="277">
        <v>32.842849999999999</v>
      </c>
    </row>
    <row r="71" spans="1:13">
      <c r="A71" s="301">
        <v>62</v>
      </c>
      <c r="B71" s="277" t="s">
        <v>238</v>
      </c>
      <c r="C71" s="277">
        <v>823.25</v>
      </c>
      <c r="D71" s="279">
        <v>828.08333333333337</v>
      </c>
      <c r="E71" s="279">
        <v>815.16666666666674</v>
      </c>
      <c r="F71" s="279">
        <v>807.08333333333337</v>
      </c>
      <c r="G71" s="279">
        <v>794.16666666666674</v>
      </c>
      <c r="H71" s="279">
        <v>836.16666666666674</v>
      </c>
      <c r="I71" s="279">
        <v>849.08333333333348</v>
      </c>
      <c r="J71" s="279">
        <v>857.16666666666674</v>
      </c>
      <c r="K71" s="277">
        <v>841</v>
      </c>
      <c r="L71" s="277">
        <v>820</v>
      </c>
      <c r="M71" s="277">
        <v>1.5372399999999999</v>
      </c>
    </row>
    <row r="72" spans="1:13">
      <c r="A72" s="301">
        <v>63</v>
      </c>
      <c r="B72" s="277" t="s">
        <v>91</v>
      </c>
      <c r="C72" s="277">
        <v>3156.85</v>
      </c>
      <c r="D72" s="279">
        <v>3126.4666666666667</v>
      </c>
      <c r="E72" s="279">
        <v>3074.3833333333332</v>
      </c>
      <c r="F72" s="279">
        <v>2991.9166666666665</v>
      </c>
      <c r="G72" s="279">
        <v>2939.833333333333</v>
      </c>
      <c r="H72" s="279">
        <v>3208.9333333333334</v>
      </c>
      <c r="I72" s="279">
        <v>3261.0166666666664</v>
      </c>
      <c r="J72" s="279">
        <v>3343.4833333333336</v>
      </c>
      <c r="K72" s="277">
        <v>3178.55</v>
      </c>
      <c r="L72" s="277">
        <v>3044</v>
      </c>
      <c r="M72" s="277">
        <v>16.027010000000001</v>
      </c>
    </row>
    <row r="73" spans="1:13">
      <c r="A73" s="301">
        <v>64</v>
      </c>
      <c r="B73" s="277" t="s">
        <v>93</v>
      </c>
      <c r="C73" s="277">
        <v>165.1</v>
      </c>
      <c r="D73" s="279">
        <v>165.35</v>
      </c>
      <c r="E73" s="279">
        <v>163.5</v>
      </c>
      <c r="F73" s="279">
        <v>161.9</v>
      </c>
      <c r="G73" s="279">
        <v>160.05000000000001</v>
      </c>
      <c r="H73" s="279">
        <v>166.95</v>
      </c>
      <c r="I73" s="279">
        <v>168.79999999999995</v>
      </c>
      <c r="J73" s="279">
        <v>170.39999999999998</v>
      </c>
      <c r="K73" s="277">
        <v>167.2</v>
      </c>
      <c r="L73" s="277">
        <v>163.75</v>
      </c>
      <c r="M73" s="277">
        <v>84.396590000000003</v>
      </c>
    </row>
    <row r="74" spans="1:13">
      <c r="A74" s="301">
        <v>65</v>
      </c>
      <c r="B74" s="277" t="s">
        <v>231</v>
      </c>
      <c r="C74" s="277">
        <v>2176.1999999999998</v>
      </c>
      <c r="D74" s="279">
        <v>2158.6833333333329</v>
      </c>
      <c r="E74" s="279">
        <v>2129.3666666666659</v>
      </c>
      <c r="F74" s="279">
        <v>2082.5333333333328</v>
      </c>
      <c r="G74" s="279">
        <v>2053.2166666666658</v>
      </c>
      <c r="H74" s="279">
        <v>2205.516666666666</v>
      </c>
      <c r="I74" s="279">
        <v>2234.8333333333326</v>
      </c>
      <c r="J74" s="279">
        <v>2281.6666666666661</v>
      </c>
      <c r="K74" s="277">
        <v>2188</v>
      </c>
      <c r="L74" s="277">
        <v>2111.85</v>
      </c>
      <c r="M74" s="277">
        <v>6.2136899999999997</v>
      </c>
    </row>
    <row r="75" spans="1:13">
      <c r="A75" s="301">
        <v>66</v>
      </c>
      <c r="B75" s="277" t="s">
        <v>94</v>
      </c>
      <c r="C75" s="277">
        <v>5099.3999999999996</v>
      </c>
      <c r="D75" s="279">
        <v>5062.3</v>
      </c>
      <c r="E75" s="279">
        <v>4997.6000000000004</v>
      </c>
      <c r="F75" s="279">
        <v>4895.8</v>
      </c>
      <c r="G75" s="279">
        <v>4831.1000000000004</v>
      </c>
      <c r="H75" s="279">
        <v>5164.1000000000004</v>
      </c>
      <c r="I75" s="279">
        <v>5228.7999999999993</v>
      </c>
      <c r="J75" s="279">
        <v>5330.6</v>
      </c>
      <c r="K75" s="277">
        <v>5127</v>
      </c>
      <c r="L75" s="277">
        <v>4960.5</v>
      </c>
      <c r="M75" s="277">
        <v>18.435469999999999</v>
      </c>
    </row>
    <row r="76" spans="1:13">
      <c r="A76" s="301">
        <v>67</v>
      </c>
      <c r="B76" s="277" t="s">
        <v>239</v>
      </c>
      <c r="C76" s="277">
        <v>57.45</v>
      </c>
      <c r="D76" s="279">
        <v>57.25</v>
      </c>
      <c r="E76" s="279">
        <v>56.25</v>
      </c>
      <c r="F76" s="279">
        <v>55.05</v>
      </c>
      <c r="G76" s="279">
        <v>54.05</v>
      </c>
      <c r="H76" s="279">
        <v>58.45</v>
      </c>
      <c r="I76" s="279">
        <v>59.45</v>
      </c>
      <c r="J76" s="279">
        <v>60.650000000000006</v>
      </c>
      <c r="K76" s="277">
        <v>58.25</v>
      </c>
      <c r="L76" s="277">
        <v>56.05</v>
      </c>
      <c r="M76" s="277">
        <v>8.5332799999999995</v>
      </c>
    </row>
    <row r="77" spans="1:13">
      <c r="A77" s="301">
        <v>68</v>
      </c>
      <c r="B77" s="277" t="s">
        <v>95</v>
      </c>
      <c r="C77" s="277">
        <v>2118.25</v>
      </c>
      <c r="D77" s="279">
        <v>2111.3833333333332</v>
      </c>
      <c r="E77" s="279">
        <v>2087.8666666666663</v>
      </c>
      <c r="F77" s="279">
        <v>2057.4833333333331</v>
      </c>
      <c r="G77" s="279">
        <v>2033.9666666666662</v>
      </c>
      <c r="H77" s="279">
        <v>2141.7666666666664</v>
      </c>
      <c r="I77" s="279">
        <v>2165.2833333333328</v>
      </c>
      <c r="J77" s="279">
        <v>2195.6666666666665</v>
      </c>
      <c r="K77" s="277">
        <v>2134.9</v>
      </c>
      <c r="L77" s="277">
        <v>2081</v>
      </c>
      <c r="M77" s="277">
        <v>10.19769</v>
      </c>
    </row>
    <row r="78" spans="1:13">
      <c r="A78" s="301">
        <v>69</v>
      </c>
      <c r="B78" s="277" t="s">
        <v>240</v>
      </c>
      <c r="C78" s="277">
        <v>370.3</v>
      </c>
      <c r="D78" s="279">
        <v>367.2166666666667</v>
      </c>
      <c r="E78" s="279">
        <v>361.13333333333338</v>
      </c>
      <c r="F78" s="279">
        <v>351.9666666666667</v>
      </c>
      <c r="G78" s="279">
        <v>345.88333333333338</v>
      </c>
      <c r="H78" s="279">
        <v>376.38333333333338</v>
      </c>
      <c r="I78" s="279">
        <v>382.46666666666664</v>
      </c>
      <c r="J78" s="279">
        <v>391.63333333333338</v>
      </c>
      <c r="K78" s="277">
        <v>373.3</v>
      </c>
      <c r="L78" s="277">
        <v>358.05</v>
      </c>
      <c r="M78" s="277">
        <v>7.2597899999999997</v>
      </c>
    </row>
    <row r="79" spans="1:13">
      <c r="A79" s="301">
        <v>70</v>
      </c>
      <c r="B79" s="277" t="s">
        <v>241</v>
      </c>
      <c r="C79" s="277">
        <v>989.85</v>
      </c>
      <c r="D79" s="279">
        <v>990.66666666666663</v>
      </c>
      <c r="E79" s="279">
        <v>974.13333333333321</v>
      </c>
      <c r="F79" s="279">
        <v>958.41666666666663</v>
      </c>
      <c r="G79" s="279">
        <v>941.88333333333321</v>
      </c>
      <c r="H79" s="279">
        <v>1006.3833333333332</v>
      </c>
      <c r="I79" s="279">
        <v>1022.9166666666667</v>
      </c>
      <c r="J79" s="279">
        <v>1038.6333333333332</v>
      </c>
      <c r="K79" s="277">
        <v>1007.2</v>
      </c>
      <c r="L79" s="277">
        <v>974.95</v>
      </c>
      <c r="M79" s="277">
        <v>1.39341</v>
      </c>
    </row>
    <row r="80" spans="1:13">
      <c r="A80" s="301">
        <v>71</v>
      </c>
      <c r="B80" s="277" t="s">
        <v>97</v>
      </c>
      <c r="C80" s="277">
        <v>1220.25</v>
      </c>
      <c r="D80" s="279">
        <v>1208.2</v>
      </c>
      <c r="E80" s="279">
        <v>1192.6500000000001</v>
      </c>
      <c r="F80" s="279">
        <v>1165.05</v>
      </c>
      <c r="G80" s="279">
        <v>1149.5</v>
      </c>
      <c r="H80" s="279">
        <v>1235.8000000000002</v>
      </c>
      <c r="I80" s="279">
        <v>1251.3499999999999</v>
      </c>
      <c r="J80" s="279">
        <v>1278.9500000000003</v>
      </c>
      <c r="K80" s="277">
        <v>1223.75</v>
      </c>
      <c r="L80" s="277">
        <v>1180.5999999999999</v>
      </c>
      <c r="M80" s="277">
        <v>14.63593</v>
      </c>
    </row>
    <row r="81" spans="1:13">
      <c r="A81" s="301">
        <v>72</v>
      </c>
      <c r="B81" s="277" t="s">
        <v>98</v>
      </c>
      <c r="C81" s="277">
        <v>162.35</v>
      </c>
      <c r="D81" s="279">
        <v>161.38333333333333</v>
      </c>
      <c r="E81" s="279">
        <v>158.96666666666664</v>
      </c>
      <c r="F81" s="279">
        <v>155.58333333333331</v>
      </c>
      <c r="G81" s="279">
        <v>153.16666666666663</v>
      </c>
      <c r="H81" s="279">
        <v>164.76666666666665</v>
      </c>
      <c r="I81" s="279">
        <v>167.18333333333334</v>
      </c>
      <c r="J81" s="279">
        <v>170.56666666666666</v>
      </c>
      <c r="K81" s="277">
        <v>163.80000000000001</v>
      </c>
      <c r="L81" s="277">
        <v>158</v>
      </c>
      <c r="M81" s="277">
        <v>34.055540000000001</v>
      </c>
    </row>
    <row r="82" spans="1:13">
      <c r="A82" s="301">
        <v>73</v>
      </c>
      <c r="B82" s="277" t="s">
        <v>99</v>
      </c>
      <c r="C82" s="277">
        <v>54.05</v>
      </c>
      <c r="D82" s="279">
        <v>53.949999999999996</v>
      </c>
      <c r="E82" s="279">
        <v>53.199999999999989</v>
      </c>
      <c r="F82" s="279">
        <v>52.349999999999994</v>
      </c>
      <c r="G82" s="279">
        <v>51.599999999999987</v>
      </c>
      <c r="H82" s="279">
        <v>54.79999999999999</v>
      </c>
      <c r="I82" s="279">
        <v>55.550000000000004</v>
      </c>
      <c r="J82" s="279">
        <v>56.399999999999991</v>
      </c>
      <c r="K82" s="277">
        <v>54.7</v>
      </c>
      <c r="L82" s="277">
        <v>53.1</v>
      </c>
      <c r="M82" s="277">
        <v>373.31777</v>
      </c>
    </row>
    <row r="83" spans="1:13">
      <c r="A83" s="301">
        <v>74</v>
      </c>
      <c r="B83" s="277" t="s">
        <v>370</v>
      </c>
      <c r="C83" s="277">
        <v>123.9</v>
      </c>
      <c r="D83" s="279">
        <v>124.53333333333335</v>
      </c>
      <c r="E83" s="279">
        <v>122.61666666666669</v>
      </c>
      <c r="F83" s="279">
        <v>121.33333333333334</v>
      </c>
      <c r="G83" s="279">
        <v>119.41666666666669</v>
      </c>
      <c r="H83" s="279">
        <v>125.81666666666669</v>
      </c>
      <c r="I83" s="279">
        <v>127.73333333333335</v>
      </c>
      <c r="J83" s="279">
        <v>129.01666666666671</v>
      </c>
      <c r="K83" s="277">
        <v>126.45</v>
      </c>
      <c r="L83" s="277">
        <v>123.25</v>
      </c>
      <c r="M83" s="277">
        <v>10.7195</v>
      </c>
    </row>
    <row r="84" spans="1:13">
      <c r="A84" s="301">
        <v>75</v>
      </c>
      <c r="B84" s="277" t="s">
        <v>244</v>
      </c>
      <c r="C84" s="277">
        <v>72.099999999999994</v>
      </c>
      <c r="D84" s="279">
        <v>72.533333333333331</v>
      </c>
      <c r="E84" s="279">
        <v>71.066666666666663</v>
      </c>
      <c r="F84" s="279">
        <v>70.033333333333331</v>
      </c>
      <c r="G84" s="279">
        <v>68.566666666666663</v>
      </c>
      <c r="H84" s="279">
        <v>73.566666666666663</v>
      </c>
      <c r="I84" s="279">
        <v>75.033333333333331</v>
      </c>
      <c r="J84" s="279">
        <v>76.066666666666663</v>
      </c>
      <c r="K84" s="277">
        <v>74</v>
      </c>
      <c r="L84" s="277">
        <v>71.5</v>
      </c>
      <c r="M84" s="277">
        <v>23.725850000000001</v>
      </c>
    </row>
    <row r="85" spans="1:13">
      <c r="A85" s="301">
        <v>76</v>
      </c>
      <c r="B85" s="277" t="s">
        <v>100</v>
      </c>
      <c r="C85" s="277">
        <v>84.2</v>
      </c>
      <c r="D85" s="279">
        <v>84.466666666666669</v>
      </c>
      <c r="E85" s="279">
        <v>83.333333333333343</v>
      </c>
      <c r="F85" s="279">
        <v>82.466666666666669</v>
      </c>
      <c r="G85" s="279">
        <v>81.333333333333343</v>
      </c>
      <c r="H85" s="279">
        <v>85.333333333333343</v>
      </c>
      <c r="I85" s="279">
        <v>86.466666666666669</v>
      </c>
      <c r="J85" s="279">
        <v>87.333333333333343</v>
      </c>
      <c r="K85" s="277">
        <v>85.6</v>
      </c>
      <c r="L85" s="277">
        <v>83.6</v>
      </c>
      <c r="M85" s="277">
        <v>118.04674</v>
      </c>
    </row>
    <row r="86" spans="1:13">
      <c r="A86" s="301">
        <v>77</v>
      </c>
      <c r="B86" s="277" t="s">
        <v>245</v>
      </c>
      <c r="C86" s="277">
        <v>120.65</v>
      </c>
      <c r="D86" s="279">
        <v>120.5</v>
      </c>
      <c r="E86" s="279">
        <v>119.3</v>
      </c>
      <c r="F86" s="279">
        <v>117.95</v>
      </c>
      <c r="G86" s="279">
        <v>116.75</v>
      </c>
      <c r="H86" s="279">
        <v>121.85</v>
      </c>
      <c r="I86" s="279">
        <v>123.04999999999998</v>
      </c>
      <c r="J86" s="279">
        <v>124.39999999999999</v>
      </c>
      <c r="K86" s="277">
        <v>121.7</v>
      </c>
      <c r="L86" s="277">
        <v>119.15</v>
      </c>
      <c r="M86" s="277">
        <v>1.16771</v>
      </c>
    </row>
    <row r="87" spans="1:13">
      <c r="A87" s="301">
        <v>78</v>
      </c>
      <c r="B87" s="277" t="s">
        <v>101</v>
      </c>
      <c r="C87" s="277">
        <v>485.2</v>
      </c>
      <c r="D87" s="279">
        <v>482.43333333333339</v>
      </c>
      <c r="E87" s="279">
        <v>478.36666666666679</v>
      </c>
      <c r="F87" s="279">
        <v>471.53333333333342</v>
      </c>
      <c r="G87" s="279">
        <v>467.46666666666681</v>
      </c>
      <c r="H87" s="279">
        <v>489.26666666666677</v>
      </c>
      <c r="I87" s="279">
        <v>493.33333333333337</v>
      </c>
      <c r="J87" s="279">
        <v>500.16666666666674</v>
      </c>
      <c r="K87" s="277">
        <v>486.5</v>
      </c>
      <c r="L87" s="277">
        <v>475.6</v>
      </c>
      <c r="M87" s="277">
        <v>13.868410000000001</v>
      </c>
    </row>
    <row r="88" spans="1:13">
      <c r="A88" s="301">
        <v>79</v>
      </c>
      <c r="B88" s="277" t="s">
        <v>103</v>
      </c>
      <c r="C88" s="277">
        <v>24.05</v>
      </c>
      <c r="D88" s="279">
        <v>23.849999999999998</v>
      </c>
      <c r="E88" s="279">
        <v>23.449999999999996</v>
      </c>
      <c r="F88" s="279">
        <v>22.849999999999998</v>
      </c>
      <c r="G88" s="279">
        <v>22.449999999999996</v>
      </c>
      <c r="H88" s="279">
        <v>24.449999999999996</v>
      </c>
      <c r="I88" s="279">
        <v>24.849999999999994</v>
      </c>
      <c r="J88" s="279">
        <v>25.449999999999996</v>
      </c>
      <c r="K88" s="277">
        <v>24.25</v>
      </c>
      <c r="L88" s="277">
        <v>23.25</v>
      </c>
      <c r="M88" s="277">
        <v>96.047179999999997</v>
      </c>
    </row>
    <row r="89" spans="1:13">
      <c r="A89" s="301">
        <v>80</v>
      </c>
      <c r="B89" s="277" t="s">
        <v>246</v>
      </c>
      <c r="C89" s="277">
        <v>521.15</v>
      </c>
      <c r="D89" s="279">
        <v>518.9666666666667</v>
      </c>
      <c r="E89" s="279">
        <v>512.93333333333339</v>
      </c>
      <c r="F89" s="279">
        <v>504.7166666666667</v>
      </c>
      <c r="G89" s="279">
        <v>498.68333333333339</v>
      </c>
      <c r="H89" s="279">
        <v>527.18333333333339</v>
      </c>
      <c r="I89" s="279">
        <v>533.2166666666667</v>
      </c>
      <c r="J89" s="279">
        <v>541.43333333333339</v>
      </c>
      <c r="K89" s="277">
        <v>525</v>
      </c>
      <c r="L89" s="277">
        <v>510.75</v>
      </c>
      <c r="M89" s="277">
        <v>0.99541999999999997</v>
      </c>
    </row>
    <row r="90" spans="1:13">
      <c r="A90" s="301">
        <v>81</v>
      </c>
      <c r="B90" s="277" t="s">
        <v>104</v>
      </c>
      <c r="C90" s="277">
        <v>685.35</v>
      </c>
      <c r="D90" s="279">
        <v>682.58333333333337</v>
      </c>
      <c r="E90" s="279">
        <v>676.76666666666677</v>
      </c>
      <c r="F90" s="279">
        <v>668.18333333333339</v>
      </c>
      <c r="G90" s="279">
        <v>662.36666666666679</v>
      </c>
      <c r="H90" s="279">
        <v>691.16666666666674</v>
      </c>
      <c r="I90" s="279">
        <v>696.98333333333335</v>
      </c>
      <c r="J90" s="279">
        <v>705.56666666666672</v>
      </c>
      <c r="K90" s="277">
        <v>688.4</v>
      </c>
      <c r="L90" s="277">
        <v>674</v>
      </c>
      <c r="M90" s="277">
        <v>13.78308</v>
      </c>
    </row>
    <row r="91" spans="1:13">
      <c r="A91" s="301">
        <v>82</v>
      </c>
      <c r="B91" s="277" t="s">
        <v>247</v>
      </c>
      <c r="C91" s="277">
        <v>376.75</v>
      </c>
      <c r="D91" s="279">
        <v>377.58333333333331</v>
      </c>
      <c r="E91" s="279">
        <v>371.21666666666664</v>
      </c>
      <c r="F91" s="279">
        <v>365.68333333333334</v>
      </c>
      <c r="G91" s="279">
        <v>359.31666666666666</v>
      </c>
      <c r="H91" s="279">
        <v>383.11666666666662</v>
      </c>
      <c r="I91" s="279">
        <v>389.48333333333329</v>
      </c>
      <c r="J91" s="279">
        <v>395.01666666666659</v>
      </c>
      <c r="K91" s="277">
        <v>383.95</v>
      </c>
      <c r="L91" s="277">
        <v>372.05</v>
      </c>
      <c r="M91" s="277">
        <v>0.33184000000000002</v>
      </c>
    </row>
    <row r="92" spans="1:13">
      <c r="A92" s="301">
        <v>83</v>
      </c>
      <c r="B92" s="277" t="s">
        <v>248</v>
      </c>
      <c r="C92" s="277">
        <v>1020</v>
      </c>
      <c r="D92" s="279">
        <v>1013.6166666666667</v>
      </c>
      <c r="E92" s="279">
        <v>997.23333333333335</v>
      </c>
      <c r="F92" s="279">
        <v>974.4666666666667</v>
      </c>
      <c r="G92" s="279">
        <v>958.08333333333337</v>
      </c>
      <c r="H92" s="279">
        <v>1036.3833333333332</v>
      </c>
      <c r="I92" s="279">
        <v>1052.7666666666669</v>
      </c>
      <c r="J92" s="279">
        <v>1075.5333333333333</v>
      </c>
      <c r="K92" s="277">
        <v>1030</v>
      </c>
      <c r="L92" s="277">
        <v>990.85</v>
      </c>
      <c r="M92" s="277">
        <v>7.6849100000000004</v>
      </c>
    </row>
    <row r="93" spans="1:13">
      <c r="A93" s="301">
        <v>84</v>
      </c>
      <c r="B93" s="277" t="s">
        <v>105</v>
      </c>
      <c r="C93" s="277">
        <v>779.1</v>
      </c>
      <c r="D93" s="279">
        <v>780.65</v>
      </c>
      <c r="E93" s="279">
        <v>771.3</v>
      </c>
      <c r="F93" s="279">
        <v>763.5</v>
      </c>
      <c r="G93" s="279">
        <v>754.15</v>
      </c>
      <c r="H93" s="279">
        <v>788.44999999999993</v>
      </c>
      <c r="I93" s="279">
        <v>797.80000000000007</v>
      </c>
      <c r="J93" s="279">
        <v>805.59999999999991</v>
      </c>
      <c r="K93" s="277">
        <v>790</v>
      </c>
      <c r="L93" s="277">
        <v>772.85</v>
      </c>
      <c r="M93" s="277">
        <v>15.308020000000001</v>
      </c>
    </row>
    <row r="94" spans="1:13">
      <c r="A94" s="301">
        <v>85</v>
      </c>
      <c r="B94" s="277" t="s">
        <v>250</v>
      </c>
      <c r="C94" s="277">
        <v>202.9</v>
      </c>
      <c r="D94" s="279">
        <v>202.15</v>
      </c>
      <c r="E94" s="279">
        <v>199.5</v>
      </c>
      <c r="F94" s="279">
        <v>196.1</v>
      </c>
      <c r="G94" s="279">
        <v>193.45</v>
      </c>
      <c r="H94" s="279">
        <v>205.55</v>
      </c>
      <c r="I94" s="279">
        <v>208.20000000000005</v>
      </c>
      <c r="J94" s="279">
        <v>211.60000000000002</v>
      </c>
      <c r="K94" s="277">
        <v>204.8</v>
      </c>
      <c r="L94" s="277">
        <v>198.75</v>
      </c>
      <c r="M94" s="277">
        <v>8.9459199999999992</v>
      </c>
    </row>
    <row r="95" spans="1:13">
      <c r="A95" s="301">
        <v>86</v>
      </c>
      <c r="B95" s="277" t="s">
        <v>386</v>
      </c>
      <c r="C95" s="277">
        <v>295.2</v>
      </c>
      <c r="D95" s="279">
        <v>293.63333333333333</v>
      </c>
      <c r="E95" s="279">
        <v>291.06666666666666</v>
      </c>
      <c r="F95" s="279">
        <v>286.93333333333334</v>
      </c>
      <c r="G95" s="279">
        <v>284.36666666666667</v>
      </c>
      <c r="H95" s="279">
        <v>297.76666666666665</v>
      </c>
      <c r="I95" s="279">
        <v>300.33333333333326</v>
      </c>
      <c r="J95" s="279">
        <v>304.46666666666664</v>
      </c>
      <c r="K95" s="277">
        <v>296.2</v>
      </c>
      <c r="L95" s="277">
        <v>289.5</v>
      </c>
      <c r="M95" s="277">
        <v>5.7021100000000002</v>
      </c>
    </row>
    <row r="96" spans="1:13">
      <c r="A96" s="301">
        <v>87</v>
      </c>
      <c r="B96" s="277" t="s">
        <v>106</v>
      </c>
      <c r="C96" s="277">
        <v>724.45</v>
      </c>
      <c r="D96" s="279">
        <v>722.05000000000007</v>
      </c>
      <c r="E96" s="279">
        <v>714.75000000000011</v>
      </c>
      <c r="F96" s="279">
        <v>705.05000000000007</v>
      </c>
      <c r="G96" s="279">
        <v>697.75000000000011</v>
      </c>
      <c r="H96" s="279">
        <v>731.75000000000011</v>
      </c>
      <c r="I96" s="279">
        <v>739.05000000000007</v>
      </c>
      <c r="J96" s="279">
        <v>748.75000000000011</v>
      </c>
      <c r="K96" s="277">
        <v>729.35</v>
      </c>
      <c r="L96" s="277">
        <v>712.35</v>
      </c>
      <c r="M96" s="277">
        <v>19.53876</v>
      </c>
    </row>
    <row r="97" spans="1:13">
      <c r="A97" s="301">
        <v>88</v>
      </c>
      <c r="B97" s="277" t="s">
        <v>108</v>
      </c>
      <c r="C97" s="277">
        <v>847.25</v>
      </c>
      <c r="D97" s="279">
        <v>847.80000000000007</v>
      </c>
      <c r="E97" s="279">
        <v>838.15000000000009</v>
      </c>
      <c r="F97" s="279">
        <v>829.05000000000007</v>
      </c>
      <c r="G97" s="279">
        <v>819.40000000000009</v>
      </c>
      <c r="H97" s="279">
        <v>856.90000000000009</v>
      </c>
      <c r="I97" s="279">
        <v>866.55</v>
      </c>
      <c r="J97" s="279">
        <v>875.65000000000009</v>
      </c>
      <c r="K97" s="277">
        <v>857.45</v>
      </c>
      <c r="L97" s="277">
        <v>838.7</v>
      </c>
      <c r="M97" s="277">
        <v>58.079050000000002</v>
      </c>
    </row>
    <row r="98" spans="1:13">
      <c r="A98" s="301">
        <v>89</v>
      </c>
      <c r="B98" s="277" t="s">
        <v>109</v>
      </c>
      <c r="C98" s="277">
        <v>2041.35</v>
      </c>
      <c r="D98" s="279">
        <v>2044.3833333333332</v>
      </c>
      <c r="E98" s="279">
        <v>2023.9666666666662</v>
      </c>
      <c r="F98" s="279">
        <v>2006.583333333333</v>
      </c>
      <c r="G98" s="279">
        <v>1986.1666666666661</v>
      </c>
      <c r="H98" s="279">
        <v>2061.7666666666664</v>
      </c>
      <c r="I98" s="279">
        <v>2082.1833333333334</v>
      </c>
      <c r="J98" s="279">
        <v>2099.5666666666666</v>
      </c>
      <c r="K98" s="277">
        <v>2064.8000000000002</v>
      </c>
      <c r="L98" s="277">
        <v>2027</v>
      </c>
      <c r="M98" s="277">
        <v>44.689480000000003</v>
      </c>
    </row>
    <row r="99" spans="1:13">
      <c r="A99" s="301">
        <v>90</v>
      </c>
      <c r="B99" s="277" t="s">
        <v>252</v>
      </c>
      <c r="C99" s="277">
        <v>2295.4</v>
      </c>
      <c r="D99" s="279">
        <v>2297.1333333333332</v>
      </c>
      <c r="E99" s="279">
        <v>2264.2666666666664</v>
      </c>
      <c r="F99" s="279">
        <v>2233.1333333333332</v>
      </c>
      <c r="G99" s="279">
        <v>2200.2666666666664</v>
      </c>
      <c r="H99" s="279">
        <v>2328.2666666666664</v>
      </c>
      <c r="I99" s="279">
        <v>2361.1333333333332</v>
      </c>
      <c r="J99" s="279">
        <v>2392.2666666666664</v>
      </c>
      <c r="K99" s="277">
        <v>2330</v>
      </c>
      <c r="L99" s="277">
        <v>2266</v>
      </c>
      <c r="M99" s="277">
        <v>3.2114400000000001</v>
      </c>
    </row>
    <row r="100" spans="1:13">
      <c r="A100" s="301">
        <v>91</v>
      </c>
      <c r="B100" s="277" t="s">
        <v>110</v>
      </c>
      <c r="C100" s="277">
        <v>1233.0999999999999</v>
      </c>
      <c r="D100" s="279">
        <v>1222.3166666666666</v>
      </c>
      <c r="E100" s="279">
        <v>1208.6333333333332</v>
      </c>
      <c r="F100" s="279">
        <v>1184.1666666666665</v>
      </c>
      <c r="G100" s="279">
        <v>1170.4833333333331</v>
      </c>
      <c r="H100" s="279">
        <v>1246.7833333333333</v>
      </c>
      <c r="I100" s="279">
        <v>1260.4666666666667</v>
      </c>
      <c r="J100" s="279">
        <v>1284.9333333333334</v>
      </c>
      <c r="K100" s="277">
        <v>1236</v>
      </c>
      <c r="L100" s="277">
        <v>1197.8499999999999</v>
      </c>
      <c r="M100" s="277">
        <v>121.58922</v>
      </c>
    </row>
    <row r="101" spans="1:13">
      <c r="A101" s="301">
        <v>92</v>
      </c>
      <c r="B101" s="277" t="s">
        <v>253</v>
      </c>
      <c r="C101" s="277">
        <v>587.29999999999995</v>
      </c>
      <c r="D101" s="279">
        <v>586.26666666666665</v>
      </c>
      <c r="E101" s="279">
        <v>581.0333333333333</v>
      </c>
      <c r="F101" s="279">
        <v>574.76666666666665</v>
      </c>
      <c r="G101" s="279">
        <v>569.5333333333333</v>
      </c>
      <c r="H101" s="279">
        <v>592.5333333333333</v>
      </c>
      <c r="I101" s="279">
        <v>597.76666666666665</v>
      </c>
      <c r="J101" s="279">
        <v>604.0333333333333</v>
      </c>
      <c r="K101" s="277">
        <v>591.5</v>
      </c>
      <c r="L101" s="277">
        <v>580</v>
      </c>
      <c r="M101" s="277">
        <v>59.598080000000003</v>
      </c>
    </row>
    <row r="102" spans="1:13">
      <c r="A102" s="301">
        <v>93</v>
      </c>
      <c r="B102" s="277" t="s">
        <v>111</v>
      </c>
      <c r="C102" s="277">
        <v>2911.95</v>
      </c>
      <c r="D102" s="279">
        <v>2915.1333333333337</v>
      </c>
      <c r="E102" s="279">
        <v>2852.3666666666672</v>
      </c>
      <c r="F102" s="279">
        <v>2792.7833333333338</v>
      </c>
      <c r="G102" s="279">
        <v>2730.0166666666673</v>
      </c>
      <c r="H102" s="279">
        <v>2974.7166666666672</v>
      </c>
      <c r="I102" s="279">
        <v>3037.4833333333336</v>
      </c>
      <c r="J102" s="279">
        <v>3097.0666666666671</v>
      </c>
      <c r="K102" s="277">
        <v>2977.9</v>
      </c>
      <c r="L102" s="277">
        <v>2855.55</v>
      </c>
      <c r="M102" s="277">
        <v>30.895869999999999</v>
      </c>
    </row>
    <row r="103" spans="1:13">
      <c r="A103" s="301">
        <v>94</v>
      </c>
      <c r="B103" s="277" t="s">
        <v>112</v>
      </c>
      <c r="C103" s="277">
        <v>470.3</v>
      </c>
      <c r="D103" s="279">
        <v>470.41666666666669</v>
      </c>
      <c r="E103" s="279">
        <v>469.93333333333339</v>
      </c>
      <c r="F103" s="279">
        <v>469.56666666666672</v>
      </c>
      <c r="G103" s="279">
        <v>469.08333333333343</v>
      </c>
      <c r="H103" s="279">
        <v>470.78333333333336</v>
      </c>
      <c r="I103" s="279">
        <v>471.26666666666659</v>
      </c>
      <c r="J103" s="279">
        <v>471.63333333333333</v>
      </c>
      <c r="K103" s="277">
        <v>470.9</v>
      </c>
      <c r="L103" s="277">
        <v>470.05</v>
      </c>
      <c r="M103" s="277">
        <v>2.0207700000000002</v>
      </c>
    </row>
    <row r="104" spans="1:13">
      <c r="A104" s="301">
        <v>95</v>
      </c>
      <c r="B104" s="277" t="s">
        <v>114</v>
      </c>
      <c r="C104" s="277">
        <v>174.45</v>
      </c>
      <c r="D104" s="279">
        <v>173.63333333333335</v>
      </c>
      <c r="E104" s="279">
        <v>171.8666666666667</v>
      </c>
      <c r="F104" s="279">
        <v>169.28333333333336</v>
      </c>
      <c r="G104" s="279">
        <v>167.51666666666671</v>
      </c>
      <c r="H104" s="279">
        <v>176.2166666666667</v>
      </c>
      <c r="I104" s="279">
        <v>177.98333333333335</v>
      </c>
      <c r="J104" s="279">
        <v>180.56666666666669</v>
      </c>
      <c r="K104" s="277">
        <v>175.4</v>
      </c>
      <c r="L104" s="277">
        <v>171.05</v>
      </c>
      <c r="M104" s="277">
        <v>154.37839</v>
      </c>
    </row>
    <row r="105" spans="1:13">
      <c r="A105" s="301">
        <v>96</v>
      </c>
      <c r="B105" s="277" t="s">
        <v>115</v>
      </c>
      <c r="C105" s="277">
        <v>173.55</v>
      </c>
      <c r="D105" s="279">
        <v>173.15</v>
      </c>
      <c r="E105" s="279">
        <v>170.70000000000002</v>
      </c>
      <c r="F105" s="279">
        <v>167.85000000000002</v>
      </c>
      <c r="G105" s="279">
        <v>165.40000000000003</v>
      </c>
      <c r="H105" s="279">
        <v>176</v>
      </c>
      <c r="I105" s="279">
        <v>178.45</v>
      </c>
      <c r="J105" s="279">
        <v>181.29999999999998</v>
      </c>
      <c r="K105" s="277">
        <v>175.6</v>
      </c>
      <c r="L105" s="277">
        <v>170.3</v>
      </c>
      <c r="M105" s="277">
        <v>60.244410000000002</v>
      </c>
    </row>
    <row r="106" spans="1:13">
      <c r="A106" s="301">
        <v>97</v>
      </c>
      <c r="B106" s="277" t="s">
        <v>116</v>
      </c>
      <c r="C106" s="277">
        <v>2176.6999999999998</v>
      </c>
      <c r="D106" s="279">
        <v>2172.7166666666667</v>
      </c>
      <c r="E106" s="279">
        <v>2156.4333333333334</v>
      </c>
      <c r="F106" s="279">
        <v>2136.1666666666665</v>
      </c>
      <c r="G106" s="279">
        <v>2119.8833333333332</v>
      </c>
      <c r="H106" s="279">
        <v>2192.9833333333336</v>
      </c>
      <c r="I106" s="279">
        <v>2209.2666666666673</v>
      </c>
      <c r="J106" s="279">
        <v>2229.5333333333338</v>
      </c>
      <c r="K106" s="277">
        <v>2189</v>
      </c>
      <c r="L106" s="277">
        <v>2152.4499999999998</v>
      </c>
      <c r="M106" s="277">
        <v>23.349080000000001</v>
      </c>
    </row>
    <row r="107" spans="1:13">
      <c r="A107" s="301">
        <v>98</v>
      </c>
      <c r="B107" s="277" t="s">
        <v>254</v>
      </c>
      <c r="C107" s="277">
        <v>214.7</v>
      </c>
      <c r="D107" s="279">
        <v>215.25</v>
      </c>
      <c r="E107" s="279">
        <v>210.8</v>
      </c>
      <c r="F107" s="279">
        <v>206.9</v>
      </c>
      <c r="G107" s="279">
        <v>202.45000000000002</v>
      </c>
      <c r="H107" s="279">
        <v>219.15</v>
      </c>
      <c r="I107" s="279">
        <v>223.6</v>
      </c>
      <c r="J107" s="279">
        <v>227.5</v>
      </c>
      <c r="K107" s="277">
        <v>219.7</v>
      </c>
      <c r="L107" s="277">
        <v>211.35</v>
      </c>
      <c r="M107" s="277">
        <v>34.742800000000003</v>
      </c>
    </row>
    <row r="108" spans="1:13">
      <c r="A108" s="301">
        <v>99</v>
      </c>
      <c r="B108" s="277" t="s">
        <v>255</v>
      </c>
      <c r="C108" s="277">
        <v>32.200000000000003</v>
      </c>
      <c r="D108" s="279">
        <v>32.199999999999996</v>
      </c>
      <c r="E108" s="279">
        <v>31.899999999999991</v>
      </c>
      <c r="F108" s="279">
        <v>31.599999999999994</v>
      </c>
      <c r="G108" s="279">
        <v>31.29999999999999</v>
      </c>
      <c r="H108" s="279">
        <v>32.499999999999993</v>
      </c>
      <c r="I108" s="279">
        <v>32.79999999999999</v>
      </c>
      <c r="J108" s="279">
        <v>33.099999999999994</v>
      </c>
      <c r="K108" s="277">
        <v>32.5</v>
      </c>
      <c r="L108" s="277">
        <v>31.9</v>
      </c>
      <c r="M108" s="277">
        <v>3.2107600000000001</v>
      </c>
    </row>
    <row r="109" spans="1:13">
      <c r="A109" s="301">
        <v>100</v>
      </c>
      <c r="B109" s="277" t="s">
        <v>117</v>
      </c>
      <c r="C109" s="277">
        <v>147.9</v>
      </c>
      <c r="D109" s="279">
        <v>148.21666666666667</v>
      </c>
      <c r="E109" s="279">
        <v>144.83333333333334</v>
      </c>
      <c r="F109" s="279">
        <v>141.76666666666668</v>
      </c>
      <c r="G109" s="279">
        <v>138.38333333333335</v>
      </c>
      <c r="H109" s="279">
        <v>151.28333333333333</v>
      </c>
      <c r="I109" s="279">
        <v>154.66666666666666</v>
      </c>
      <c r="J109" s="279">
        <v>157.73333333333332</v>
      </c>
      <c r="K109" s="277">
        <v>151.6</v>
      </c>
      <c r="L109" s="277">
        <v>145.15</v>
      </c>
      <c r="M109" s="277">
        <v>104.45201</v>
      </c>
    </row>
    <row r="110" spans="1:13">
      <c r="A110" s="301">
        <v>101</v>
      </c>
      <c r="B110" s="277" t="s">
        <v>258</v>
      </c>
      <c r="C110" s="277">
        <v>190.9</v>
      </c>
      <c r="D110" s="279">
        <v>195.5</v>
      </c>
      <c r="E110" s="279">
        <v>179.1</v>
      </c>
      <c r="F110" s="279">
        <v>167.29999999999998</v>
      </c>
      <c r="G110" s="279">
        <v>150.89999999999998</v>
      </c>
      <c r="H110" s="279">
        <v>207.3</v>
      </c>
      <c r="I110" s="279">
        <v>223.7</v>
      </c>
      <c r="J110" s="279">
        <v>235.50000000000003</v>
      </c>
      <c r="K110" s="277">
        <v>211.9</v>
      </c>
      <c r="L110" s="277">
        <v>183.7</v>
      </c>
      <c r="M110" s="277">
        <v>12.85642</v>
      </c>
    </row>
    <row r="111" spans="1:13">
      <c r="A111" s="301">
        <v>102</v>
      </c>
      <c r="B111" s="277" t="s">
        <v>118</v>
      </c>
      <c r="C111" s="277">
        <v>409.95</v>
      </c>
      <c r="D111" s="279">
        <v>405.2</v>
      </c>
      <c r="E111" s="279">
        <v>398</v>
      </c>
      <c r="F111" s="279">
        <v>386.05</v>
      </c>
      <c r="G111" s="279">
        <v>378.85</v>
      </c>
      <c r="H111" s="279">
        <v>417.15</v>
      </c>
      <c r="I111" s="279">
        <v>424.34999999999991</v>
      </c>
      <c r="J111" s="279">
        <v>436.29999999999995</v>
      </c>
      <c r="K111" s="277">
        <v>412.4</v>
      </c>
      <c r="L111" s="277">
        <v>393.25</v>
      </c>
      <c r="M111" s="277">
        <v>335.71188000000001</v>
      </c>
    </row>
    <row r="112" spans="1:13">
      <c r="A112" s="301">
        <v>103</v>
      </c>
      <c r="B112" s="277" t="s">
        <v>256</v>
      </c>
      <c r="C112" s="277">
        <v>1248.9000000000001</v>
      </c>
      <c r="D112" s="279">
        <v>1256.4666666666669</v>
      </c>
      <c r="E112" s="279">
        <v>1235.9833333333338</v>
      </c>
      <c r="F112" s="279">
        <v>1223.0666666666668</v>
      </c>
      <c r="G112" s="279">
        <v>1202.5833333333337</v>
      </c>
      <c r="H112" s="279">
        <v>1269.3833333333339</v>
      </c>
      <c r="I112" s="279">
        <v>1289.866666666667</v>
      </c>
      <c r="J112" s="279">
        <v>1302.783333333334</v>
      </c>
      <c r="K112" s="277">
        <v>1276.95</v>
      </c>
      <c r="L112" s="277">
        <v>1243.55</v>
      </c>
      <c r="M112" s="277">
        <v>3.0849600000000001</v>
      </c>
    </row>
    <row r="113" spans="1:13">
      <c r="A113" s="301">
        <v>104</v>
      </c>
      <c r="B113" s="277" t="s">
        <v>119</v>
      </c>
      <c r="C113" s="277">
        <v>412.2</v>
      </c>
      <c r="D113" s="279">
        <v>410.43333333333339</v>
      </c>
      <c r="E113" s="279">
        <v>405.86666666666679</v>
      </c>
      <c r="F113" s="279">
        <v>399.53333333333342</v>
      </c>
      <c r="G113" s="279">
        <v>394.96666666666681</v>
      </c>
      <c r="H113" s="279">
        <v>416.76666666666677</v>
      </c>
      <c r="I113" s="279">
        <v>421.33333333333337</v>
      </c>
      <c r="J113" s="279">
        <v>427.66666666666674</v>
      </c>
      <c r="K113" s="277">
        <v>415</v>
      </c>
      <c r="L113" s="277">
        <v>404.1</v>
      </c>
      <c r="M113" s="277">
        <v>20.335429999999999</v>
      </c>
    </row>
    <row r="114" spans="1:13">
      <c r="A114" s="301">
        <v>105</v>
      </c>
      <c r="B114" s="277" t="s">
        <v>257</v>
      </c>
      <c r="C114" s="277">
        <v>37.85</v>
      </c>
      <c r="D114" s="279">
        <v>38.083333333333336</v>
      </c>
      <c r="E114" s="279">
        <v>37.266666666666673</v>
      </c>
      <c r="F114" s="279">
        <v>36.683333333333337</v>
      </c>
      <c r="G114" s="279">
        <v>35.866666666666674</v>
      </c>
      <c r="H114" s="279">
        <v>38.666666666666671</v>
      </c>
      <c r="I114" s="279">
        <v>39.483333333333334</v>
      </c>
      <c r="J114" s="279">
        <v>40.06666666666667</v>
      </c>
      <c r="K114" s="277">
        <v>38.9</v>
      </c>
      <c r="L114" s="277">
        <v>37.5</v>
      </c>
      <c r="M114" s="277">
        <v>14.896850000000001</v>
      </c>
    </row>
    <row r="115" spans="1:13">
      <c r="A115" s="301">
        <v>106</v>
      </c>
      <c r="B115" s="277" t="s">
        <v>120</v>
      </c>
      <c r="C115" s="277">
        <v>8.6999999999999993</v>
      </c>
      <c r="D115" s="279">
        <v>8.7333333333333325</v>
      </c>
      <c r="E115" s="279">
        <v>8.6166666666666654</v>
      </c>
      <c r="F115" s="279">
        <v>8.5333333333333332</v>
      </c>
      <c r="G115" s="279">
        <v>8.4166666666666661</v>
      </c>
      <c r="H115" s="279">
        <v>8.8166666666666647</v>
      </c>
      <c r="I115" s="279">
        <v>8.9333333333333318</v>
      </c>
      <c r="J115" s="279">
        <v>9.0166666666666639</v>
      </c>
      <c r="K115" s="277">
        <v>8.85</v>
      </c>
      <c r="L115" s="277">
        <v>8.65</v>
      </c>
      <c r="M115" s="277">
        <v>753.75415999999996</v>
      </c>
    </row>
    <row r="116" spans="1:13">
      <c r="A116" s="301">
        <v>107</v>
      </c>
      <c r="B116" s="277" t="s">
        <v>121</v>
      </c>
      <c r="C116" s="277">
        <v>31.1</v>
      </c>
      <c r="D116" s="279">
        <v>30.8</v>
      </c>
      <c r="E116" s="279">
        <v>30.1</v>
      </c>
      <c r="F116" s="279">
        <v>29.1</v>
      </c>
      <c r="G116" s="279">
        <v>28.400000000000002</v>
      </c>
      <c r="H116" s="279">
        <v>31.8</v>
      </c>
      <c r="I116" s="279">
        <v>32.5</v>
      </c>
      <c r="J116" s="279">
        <v>33.5</v>
      </c>
      <c r="K116" s="277">
        <v>31.5</v>
      </c>
      <c r="L116" s="277">
        <v>29.8</v>
      </c>
      <c r="M116" s="277">
        <v>236.97054</v>
      </c>
    </row>
    <row r="117" spans="1:13">
      <c r="A117" s="301">
        <v>108</v>
      </c>
      <c r="B117" s="277" t="s">
        <v>122</v>
      </c>
      <c r="C117" s="277">
        <v>409.2</v>
      </c>
      <c r="D117" s="279">
        <v>403.91666666666669</v>
      </c>
      <c r="E117" s="279">
        <v>395.83333333333337</v>
      </c>
      <c r="F117" s="279">
        <v>382.4666666666667</v>
      </c>
      <c r="G117" s="279">
        <v>374.38333333333338</v>
      </c>
      <c r="H117" s="279">
        <v>417.28333333333336</v>
      </c>
      <c r="I117" s="279">
        <v>425.36666666666673</v>
      </c>
      <c r="J117" s="279">
        <v>438.73333333333335</v>
      </c>
      <c r="K117" s="277">
        <v>412</v>
      </c>
      <c r="L117" s="277">
        <v>390.55</v>
      </c>
      <c r="M117" s="277">
        <v>46.790619999999997</v>
      </c>
    </row>
    <row r="118" spans="1:13">
      <c r="A118" s="301">
        <v>109</v>
      </c>
      <c r="B118" s="277" t="s">
        <v>260</v>
      </c>
      <c r="C118" s="277">
        <v>97.4</v>
      </c>
      <c r="D118" s="279">
        <v>96.983333333333334</v>
      </c>
      <c r="E118" s="279">
        <v>96.116666666666674</v>
      </c>
      <c r="F118" s="279">
        <v>94.833333333333343</v>
      </c>
      <c r="G118" s="279">
        <v>93.966666666666683</v>
      </c>
      <c r="H118" s="279">
        <v>98.266666666666666</v>
      </c>
      <c r="I118" s="279">
        <v>99.133333333333312</v>
      </c>
      <c r="J118" s="279">
        <v>100.41666666666666</v>
      </c>
      <c r="K118" s="277">
        <v>97.85</v>
      </c>
      <c r="L118" s="277">
        <v>95.7</v>
      </c>
      <c r="M118" s="277">
        <v>79.952079999999995</v>
      </c>
    </row>
    <row r="119" spans="1:13">
      <c r="A119" s="301">
        <v>110</v>
      </c>
      <c r="B119" s="277" t="s">
        <v>123</v>
      </c>
      <c r="C119" s="277">
        <v>1326.7</v>
      </c>
      <c r="D119" s="279">
        <v>1327.2166666666667</v>
      </c>
      <c r="E119" s="279">
        <v>1293.5833333333335</v>
      </c>
      <c r="F119" s="279">
        <v>1260.4666666666667</v>
      </c>
      <c r="G119" s="279">
        <v>1226.8333333333335</v>
      </c>
      <c r="H119" s="279">
        <v>1360.3333333333335</v>
      </c>
      <c r="I119" s="279">
        <v>1393.9666666666667</v>
      </c>
      <c r="J119" s="279">
        <v>1427.0833333333335</v>
      </c>
      <c r="K119" s="277">
        <v>1360.85</v>
      </c>
      <c r="L119" s="277">
        <v>1294.0999999999999</v>
      </c>
      <c r="M119" s="277">
        <v>12.955719999999999</v>
      </c>
    </row>
    <row r="120" spans="1:13">
      <c r="A120" s="301">
        <v>111</v>
      </c>
      <c r="B120" s="277" t="s">
        <v>124</v>
      </c>
      <c r="C120" s="277">
        <v>614</v>
      </c>
      <c r="D120" s="279">
        <v>610.83333333333337</v>
      </c>
      <c r="E120" s="279">
        <v>598.26666666666677</v>
      </c>
      <c r="F120" s="279">
        <v>582.53333333333342</v>
      </c>
      <c r="G120" s="279">
        <v>569.96666666666681</v>
      </c>
      <c r="H120" s="279">
        <v>626.56666666666672</v>
      </c>
      <c r="I120" s="279">
        <v>639.13333333333333</v>
      </c>
      <c r="J120" s="279">
        <v>654.86666666666667</v>
      </c>
      <c r="K120" s="277">
        <v>623.4</v>
      </c>
      <c r="L120" s="277">
        <v>595.1</v>
      </c>
      <c r="M120" s="277">
        <v>150.12429</v>
      </c>
    </row>
    <row r="121" spans="1:13">
      <c r="A121" s="301">
        <v>112</v>
      </c>
      <c r="B121" s="277" t="s">
        <v>125</v>
      </c>
      <c r="C121" s="277">
        <v>188.85</v>
      </c>
      <c r="D121" s="279">
        <v>190.41666666666666</v>
      </c>
      <c r="E121" s="279">
        <v>185.43333333333331</v>
      </c>
      <c r="F121" s="279">
        <v>182.01666666666665</v>
      </c>
      <c r="G121" s="279">
        <v>177.0333333333333</v>
      </c>
      <c r="H121" s="279">
        <v>193.83333333333331</v>
      </c>
      <c r="I121" s="279">
        <v>198.81666666666666</v>
      </c>
      <c r="J121" s="279">
        <v>202.23333333333332</v>
      </c>
      <c r="K121" s="277">
        <v>195.4</v>
      </c>
      <c r="L121" s="277">
        <v>187</v>
      </c>
      <c r="M121" s="277">
        <v>75.303250000000006</v>
      </c>
    </row>
    <row r="122" spans="1:13">
      <c r="A122" s="301">
        <v>113</v>
      </c>
      <c r="B122" s="277" t="s">
        <v>126</v>
      </c>
      <c r="C122" s="277">
        <v>1090.8499999999999</v>
      </c>
      <c r="D122" s="279">
        <v>1092.5666666666668</v>
      </c>
      <c r="E122" s="279">
        <v>1075.4333333333336</v>
      </c>
      <c r="F122" s="279">
        <v>1060.0166666666669</v>
      </c>
      <c r="G122" s="279">
        <v>1042.8833333333337</v>
      </c>
      <c r="H122" s="279">
        <v>1107.9833333333336</v>
      </c>
      <c r="I122" s="279">
        <v>1125.1166666666668</v>
      </c>
      <c r="J122" s="279">
        <v>1140.5333333333335</v>
      </c>
      <c r="K122" s="277">
        <v>1109.7</v>
      </c>
      <c r="L122" s="277">
        <v>1077.1500000000001</v>
      </c>
      <c r="M122" s="277">
        <v>101.7253</v>
      </c>
    </row>
    <row r="123" spans="1:13">
      <c r="A123" s="301">
        <v>114</v>
      </c>
      <c r="B123" s="277" t="s">
        <v>127</v>
      </c>
      <c r="C123" s="277">
        <v>78.099999999999994</v>
      </c>
      <c r="D123" s="279">
        <v>77.566666666666663</v>
      </c>
      <c r="E123" s="279">
        <v>76.633333333333326</v>
      </c>
      <c r="F123" s="279">
        <v>75.166666666666657</v>
      </c>
      <c r="G123" s="279">
        <v>74.23333333333332</v>
      </c>
      <c r="H123" s="279">
        <v>79.033333333333331</v>
      </c>
      <c r="I123" s="279">
        <v>79.966666666666669</v>
      </c>
      <c r="J123" s="279">
        <v>81.433333333333337</v>
      </c>
      <c r="K123" s="277">
        <v>78.5</v>
      </c>
      <c r="L123" s="277">
        <v>76.099999999999994</v>
      </c>
      <c r="M123" s="277">
        <v>151.57667000000001</v>
      </c>
    </row>
    <row r="124" spans="1:13">
      <c r="A124" s="301">
        <v>115</v>
      </c>
      <c r="B124" s="277" t="s">
        <v>262</v>
      </c>
      <c r="C124" s="277">
        <v>2362.1</v>
      </c>
      <c r="D124" s="279">
        <v>2319.583333333333</v>
      </c>
      <c r="E124" s="279">
        <v>2197.7166666666662</v>
      </c>
      <c r="F124" s="279">
        <v>2033.333333333333</v>
      </c>
      <c r="G124" s="279">
        <v>1911.4666666666662</v>
      </c>
      <c r="H124" s="279">
        <v>2483.9666666666662</v>
      </c>
      <c r="I124" s="279">
        <v>2605.833333333333</v>
      </c>
      <c r="J124" s="279">
        <v>2770.2166666666662</v>
      </c>
      <c r="K124" s="277">
        <v>2441.4499999999998</v>
      </c>
      <c r="L124" s="277">
        <v>2155.1999999999998</v>
      </c>
      <c r="M124" s="277">
        <v>21.743130000000001</v>
      </c>
    </row>
    <row r="125" spans="1:13">
      <c r="A125" s="301">
        <v>116</v>
      </c>
      <c r="B125" s="277" t="s">
        <v>2931</v>
      </c>
      <c r="C125" s="277">
        <v>1326</v>
      </c>
      <c r="D125" s="279">
        <v>1317.3166666666666</v>
      </c>
      <c r="E125" s="279">
        <v>1305.7333333333331</v>
      </c>
      <c r="F125" s="279">
        <v>1285.4666666666665</v>
      </c>
      <c r="G125" s="279">
        <v>1273.883333333333</v>
      </c>
      <c r="H125" s="279">
        <v>1337.5833333333333</v>
      </c>
      <c r="I125" s="279">
        <v>1349.1666666666667</v>
      </c>
      <c r="J125" s="279">
        <v>1369.4333333333334</v>
      </c>
      <c r="K125" s="277">
        <v>1328.9</v>
      </c>
      <c r="L125" s="277">
        <v>1297.05</v>
      </c>
      <c r="M125" s="277">
        <v>2.1418200000000001</v>
      </c>
    </row>
    <row r="126" spans="1:13">
      <c r="A126" s="301">
        <v>117</v>
      </c>
      <c r="B126" s="277" t="s">
        <v>128</v>
      </c>
      <c r="C126" s="277">
        <v>167.2</v>
      </c>
      <c r="D126" s="279">
        <v>167.75</v>
      </c>
      <c r="E126" s="279">
        <v>166.2</v>
      </c>
      <c r="F126" s="279">
        <v>165.2</v>
      </c>
      <c r="G126" s="279">
        <v>163.64999999999998</v>
      </c>
      <c r="H126" s="279">
        <v>168.75</v>
      </c>
      <c r="I126" s="279">
        <v>170.3</v>
      </c>
      <c r="J126" s="279">
        <v>171.3</v>
      </c>
      <c r="K126" s="277">
        <v>169.3</v>
      </c>
      <c r="L126" s="277">
        <v>166.75</v>
      </c>
      <c r="M126" s="277">
        <v>458.85935000000001</v>
      </c>
    </row>
    <row r="127" spans="1:13">
      <c r="A127" s="301">
        <v>118</v>
      </c>
      <c r="B127" s="277" t="s">
        <v>129</v>
      </c>
      <c r="C127" s="277">
        <v>193.05</v>
      </c>
      <c r="D127" s="279">
        <v>192.81666666666669</v>
      </c>
      <c r="E127" s="279">
        <v>189.98333333333338</v>
      </c>
      <c r="F127" s="279">
        <v>186.91666666666669</v>
      </c>
      <c r="G127" s="279">
        <v>184.08333333333337</v>
      </c>
      <c r="H127" s="279">
        <v>195.88333333333338</v>
      </c>
      <c r="I127" s="279">
        <v>198.7166666666667</v>
      </c>
      <c r="J127" s="279">
        <v>201.78333333333339</v>
      </c>
      <c r="K127" s="277">
        <v>195.65</v>
      </c>
      <c r="L127" s="277">
        <v>189.75</v>
      </c>
      <c r="M127" s="277">
        <v>121.60373</v>
      </c>
    </row>
    <row r="128" spans="1:13">
      <c r="A128" s="301">
        <v>119</v>
      </c>
      <c r="B128" s="277" t="s">
        <v>263</v>
      </c>
      <c r="C128" s="277">
        <v>61.1</v>
      </c>
      <c r="D128" s="279">
        <v>60.966666666666669</v>
      </c>
      <c r="E128" s="279">
        <v>60.083333333333336</v>
      </c>
      <c r="F128" s="279">
        <v>59.06666666666667</v>
      </c>
      <c r="G128" s="279">
        <v>58.183333333333337</v>
      </c>
      <c r="H128" s="279">
        <v>61.983333333333334</v>
      </c>
      <c r="I128" s="279">
        <v>62.86666666666666</v>
      </c>
      <c r="J128" s="279">
        <v>63.883333333333333</v>
      </c>
      <c r="K128" s="277">
        <v>61.85</v>
      </c>
      <c r="L128" s="277">
        <v>59.95</v>
      </c>
      <c r="M128" s="277">
        <v>10.289099999999999</v>
      </c>
    </row>
    <row r="129" spans="1:13">
      <c r="A129" s="301">
        <v>120</v>
      </c>
      <c r="B129" s="277" t="s">
        <v>130</v>
      </c>
      <c r="C129" s="277">
        <v>308.95</v>
      </c>
      <c r="D129" s="279">
        <v>308.18333333333334</v>
      </c>
      <c r="E129" s="279">
        <v>303.91666666666669</v>
      </c>
      <c r="F129" s="279">
        <v>298.88333333333333</v>
      </c>
      <c r="G129" s="279">
        <v>294.61666666666667</v>
      </c>
      <c r="H129" s="279">
        <v>313.2166666666667</v>
      </c>
      <c r="I129" s="279">
        <v>317.48333333333335</v>
      </c>
      <c r="J129" s="279">
        <v>322.51666666666671</v>
      </c>
      <c r="K129" s="277">
        <v>312.45</v>
      </c>
      <c r="L129" s="277">
        <v>303.14999999999998</v>
      </c>
      <c r="M129" s="277">
        <v>71.238429999999994</v>
      </c>
    </row>
    <row r="130" spans="1:13">
      <c r="A130" s="301">
        <v>121</v>
      </c>
      <c r="B130" s="277" t="s">
        <v>264</v>
      </c>
      <c r="C130" s="277">
        <v>749.1</v>
      </c>
      <c r="D130" s="279">
        <v>742.35</v>
      </c>
      <c r="E130" s="279">
        <v>727.85</v>
      </c>
      <c r="F130" s="279">
        <v>706.6</v>
      </c>
      <c r="G130" s="279">
        <v>692.1</v>
      </c>
      <c r="H130" s="279">
        <v>763.6</v>
      </c>
      <c r="I130" s="279">
        <v>778.1</v>
      </c>
      <c r="J130" s="279">
        <v>799.35</v>
      </c>
      <c r="K130" s="277">
        <v>756.85</v>
      </c>
      <c r="L130" s="277">
        <v>721.1</v>
      </c>
      <c r="M130" s="277">
        <v>3.0112700000000001</v>
      </c>
    </row>
    <row r="131" spans="1:13">
      <c r="A131" s="301">
        <v>122</v>
      </c>
      <c r="B131" s="277" t="s">
        <v>131</v>
      </c>
      <c r="C131" s="277">
        <v>2174.5500000000002</v>
      </c>
      <c r="D131" s="279">
        <v>2166.9</v>
      </c>
      <c r="E131" s="279">
        <v>2147.65</v>
      </c>
      <c r="F131" s="279">
        <v>2120.75</v>
      </c>
      <c r="G131" s="279">
        <v>2101.5</v>
      </c>
      <c r="H131" s="279">
        <v>2193.8000000000002</v>
      </c>
      <c r="I131" s="279">
        <v>2213.0500000000002</v>
      </c>
      <c r="J131" s="279">
        <v>2239.9500000000003</v>
      </c>
      <c r="K131" s="277">
        <v>2186.15</v>
      </c>
      <c r="L131" s="277">
        <v>2140</v>
      </c>
      <c r="M131" s="277">
        <v>5.4130700000000003</v>
      </c>
    </row>
    <row r="132" spans="1:13">
      <c r="A132" s="301">
        <v>123</v>
      </c>
      <c r="B132" s="277" t="s">
        <v>133</v>
      </c>
      <c r="C132" s="277">
        <v>1587.65</v>
      </c>
      <c r="D132" s="279">
        <v>1547.3833333333332</v>
      </c>
      <c r="E132" s="279">
        <v>1492.7666666666664</v>
      </c>
      <c r="F132" s="279">
        <v>1397.8833333333332</v>
      </c>
      <c r="G132" s="279">
        <v>1343.2666666666664</v>
      </c>
      <c r="H132" s="279">
        <v>1642.2666666666664</v>
      </c>
      <c r="I132" s="279">
        <v>1696.8833333333332</v>
      </c>
      <c r="J132" s="279">
        <v>1791.7666666666664</v>
      </c>
      <c r="K132" s="277">
        <v>1602</v>
      </c>
      <c r="L132" s="277">
        <v>1452.5</v>
      </c>
      <c r="M132" s="277">
        <v>331.67142999999999</v>
      </c>
    </row>
    <row r="133" spans="1:13">
      <c r="A133" s="301">
        <v>124</v>
      </c>
      <c r="B133" s="277" t="s">
        <v>134</v>
      </c>
      <c r="C133" s="277">
        <v>66.55</v>
      </c>
      <c r="D133" s="279">
        <v>65.949999999999989</v>
      </c>
      <c r="E133" s="279">
        <v>64.799999999999983</v>
      </c>
      <c r="F133" s="279">
        <v>63.05</v>
      </c>
      <c r="G133" s="279">
        <v>61.899999999999991</v>
      </c>
      <c r="H133" s="279">
        <v>67.699999999999974</v>
      </c>
      <c r="I133" s="279">
        <v>68.84999999999998</v>
      </c>
      <c r="J133" s="279">
        <v>70.599999999999966</v>
      </c>
      <c r="K133" s="277">
        <v>67.099999999999994</v>
      </c>
      <c r="L133" s="277">
        <v>64.2</v>
      </c>
      <c r="M133" s="277">
        <v>151.17556999999999</v>
      </c>
    </row>
    <row r="134" spans="1:13">
      <c r="A134" s="301">
        <v>125</v>
      </c>
      <c r="B134" s="277" t="s">
        <v>358</v>
      </c>
      <c r="C134" s="277">
        <v>2273.0500000000002</v>
      </c>
      <c r="D134" s="279">
        <v>2267.6833333333334</v>
      </c>
      <c r="E134" s="279">
        <v>2237.3666666666668</v>
      </c>
      <c r="F134" s="279">
        <v>2201.6833333333334</v>
      </c>
      <c r="G134" s="279">
        <v>2171.3666666666668</v>
      </c>
      <c r="H134" s="279">
        <v>2303.3666666666668</v>
      </c>
      <c r="I134" s="279">
        <v>2333.6833333333334</v>
      </c>
      <c r="J134" s="279">
        <v>2369.3666666666668</v>
      </c>
      <c r="K134" s="277">
        <v>2298</v>
      </c>
      <c r="L134" s="277">
        <v>2232</v>
      </c>
      <c r="M134" s="277">
        <v>1.3602099999999999</v>
      </c>
    </row>
    <row r="135" spans="1:13">
      <c r="A135" s="301">
        <v>126</v>
      </c>
      <c r="B135" s="277" t="s">
        <v>135</v>
      </c>
      <c r="C135" s="277">
        <v>298.95</v>
      </c>
      <c r="D135" s="279">
        <v>296.63333333333333</v>
      </c>
      <c r="E135" s="279">
        <v>292.46666666666664</v>
      </c>
      <c r="F135" s="279">
        <v>285.98333333333329</v>
      </c>
      <c r="G135" s="279">
        <v>281.81666666666661</v>
      </c>
      <c r="H135" s="279">
        <v>303.11666666666667</v>
      </c>
      <c r="I135" s="279">
        <v>307.28333333333342</v>
      </c>
      <c r="J135" s="279">
        <v>313.76666666666671</v>
      </c>
      <c r="K135" s="277">
        <v>300.8</v>
      </c>
      <c r="L135" s="277">
        <v>290.14999999999998</v>
      </c>
      <c r="M135" s="277">
        <v>26.29205</v>
      </c>
    </row>
    <row r="136" spans="1:13">
      <c r="A136" s="301">
        <v>127</v>
      </c>
      <c r="B136" s="277" t="s">
        <v>136</v>
      </c>
      <c r="C136" s="277">
        <v>981.95</v>
      </c>
      <c r="D136" s="279">
        <v>974.36666666666667</v>
      </c>
      <c r="E136" s="279">
        <v>962.73333333333335</v>
      </c>
      <c r="F136" s="279">
        <v>943.51666666666665</v>
      </c>
      <c r="G136" s="279">
        <v>931.88333333333333</v>
      </c>
      <c r="H136" s="279">
        <v>993.58333333333337</v>
      </c>
      <c r="I136" s="279">
        <v>1005.2166666666668</v>
      </c>
      <c r="J136" s="279">
        <v>1024.4333333333334</v>
      </c>
      <c r="K136" s="277">
        <v>986</v>
      </c>
      <c r="L136" s="277">
        <v>955.15</v>
      </c>
      <c r="M136" s="277">
        <v>96.385819999999995</v>
      </c>
    </row>
    <row r="137" spans="1:13">
      <c r="A137" s="301">
        <v>128</v>
      </c>
      <c r="B137" s="277" t="s">
        <v>266</v>
      </c>
      <c r="C137" s="277">
        <v>2898.75</v>
      </c>
      <c r="D137" s="279">
        <v>2938.65</v>
      </c>
      <c r="E137" s="279">
        <v>2851.15</v>
      </c>
      <c r="F137" s="279">
        <v>2803.55</v>
      </c>
      <c r="G137" s="279">
        <v>2716.05</v>
      </c>
      <c r="H137" s="279">
        <v>2986.25</v>
      </c>
      <c r="I137" s="279">
        <v>3073.75</v>
      </c>
      <c r="J137" s="279">
        <v>3121.35</v>
      </c>
      <c r="K137" s="277">
        <v>3026.15</v>
      </c>
      <c r="L137" s="277">
        <v>2891.05</v>
      </c>
      <c r="M137" s="277">
        <v>4.7321900000000001</v>
      </c>
    </row>
    <row r="138" spans="1:13">
      <c r="A138" s="301">
        <v>129</v>
      </c>
      <c r="B138" s="277" t="s">
        <v>265</v>
      </c>
      <c r="C138" s="277">
        <v>1754.5</v>
      </c>
      <c r="D138" s="279">
        <v>1747.3999999999999</v>
      </c>
      <c r="E138" s="279">
        <v>1727.0999999999997</v>
      </c>
      <c r="F138" s="279">
        <v>1699.6999999999998</v>
      </c>
      <c r="G138" s="279">
        <v>1679.3999999999996</v>
      </c>
      <c r="H138" s="279">
        <v>1774.7999999999997</v>
      </c>
      <c r="I138" s="279">
        <v>1795.1</v>
      </c>
      <c r="J138" s="279">
        <v>1822.4999999999998</v>
      </c>
      <c r="K138" s="277">
        <v>1767.7</v>
      </c>
      <c r="L138" s="277">
        <v>1720</v>
      </c>
      <c r="M138" s="277">
        <v>0.81742000000000004</v>
      </c>
    </row>
    <row r="139" spans="1:13">
      <c r="A139" s="301">
        <v>130</v>
      </c>
      <c r="B139" s="277" t="s">
        <v>137</v>
      </c>
      <c r="C139" s="277">
        <v>957.25</v>
      </c>
      <c r="D139" s="279">
        <v>961.06666666666661</v>
      </c>
      <c r="E139" s="279">
        <v>946.23333333333323</v>
      </c>
      <c r="F139" s="279">
        <v>935.21666666666658</v>
      </c>
      <c r="G139" s="279">
        <v>920.38333333333321</v>
      </c>
      <c r="H139" s="279">
        <v>972.08333333333326</v>
      </c>
      <c r="I139" s="279">
        <v>986.91666666666674</v>
      </c>
      <c r="J139" s="279">
        <v>997.93333333333328</v>
      </c>
      <c r="K139" s="277">
        <v>975.9</v>
      </c>
      <c r="L139" s="277">
        <v>950.05</v>
      </c>
      <c r="M139" s="277">
        <v>26.684840000000001</v>
      </c>
    </row>
    <row r="140" spans="1:13">
      <c r="A140" s="301">
        <v>131</v>
      </c>
      <c r="B140" s="277" t="s">
        <v>138</v>
      </c>
      <c r="C140" s="277">
        <v>597.15</v>
      </c>
      <c r="D140" s="279">
        <v>598.55000000000007</v>
      </c>
      <c r="E140" s="279">
        <v>592.10000000000014</v>
      </c>
      <c r="F140" s="279">
        <v>587.05000000000007</v>
      </c>
      <c r="G140" s="279">
        <v>580.60000000000014</v>
      </c>
      <c r="H140" s="279">
        <v>603.60000000000014</v>
      </c>
      <c r="I140" s="279">
        <v>610.05000000000018</v>
      </c>
      <c r="J140" s="279">
        <v>615.10000000000014</v>
      </c>
      <c r="K140" s="277">
        <v>605</v>
      </c>
      <c r="L140" s="277">
        <v>593.5</v>
      </c>
      <c r="M140" s="277">
        <v>57.12303</v>
      </c>
    </row>
    <row r="141" spans="1:13">
      <c r="A141" s="301">
        <v>132</v>
      </c>
      <c r="B141" s="277" t="s">
        <v>139</v>
      </c>
      <c r="C141" s="277">
        <v>125.65</v>
      </c>
      <c r="D141" s="279">
        <v>127.68333333333332</v>
      </c>
      <c r="E141" s="279">
        <v>122.86666666666665</v>
      </c>
      <c r="F141" s="279">
        <v>120.08333333333333</v>
      </c>
      <c r="G141" s="279">
        <v>115.26666666666665</v>
      </c>
      <c r="H141" s="279">
        <v>130.46666666666664</v>
      </c>
      <c r="I141" s="279">
        <v>135.28333333333333</v>
      </c>
      <c r="J141" s="279">
        <v>138.06666666666663</v>
      </c>
      <c r="K141" s="277">
        <v>132.5</v>
      </c>
      <c r="L141" s="277">
        <v>124.9</v>
      </c>
      <c r="M141" s="277">
        <v>168.34868</v>
      </c>
    </row>
    <row r="142" spans="1:13">
      <c r="A142" s="301">
        <v>133</v>
      </c>
      <c r="B142" s="277" t="s">
        <v>140</v>
      </c>
      <c r="C142" s="277">
        <v>159.65</v>
      </c>
      <c r="D142" s="279">
        <v>158.70000000000002</v>
      </c>
      <c r="E142" s="279">
        <v>154.75000000000003</v>
      </c>
      <c r="F142" s="279">
        <v>149.85000000000002</v>
      </c>
      <c r="G142" s="279">
        <v>145.90000000000003</v>
      </c>
      <c r="H142" s="279">
        <v>163.60000000000002</v>
      </c>
      <c r="I142" s="279">
        <v>167.55</v>
      </c>
      <c r="J142" s="279">
        <v>172.45000000000002</v>
      </c>
      <c r="K142" s="277">
        <v>162.65</v>
      </c>
      <c r="L142" s="277">
        <v>153.80000000000001</v>
      </c>
      <c r="M142" s="277">
        <v>61.81944</v>
      </c>
    </row>
    <row r="143" spans="1:13">
      <c r="A143" s="301">
        <v>134</v>
      </c>
      <c r="B143" s="277" t="s">
        <v>141</v>
      </c>
      <c r="C143" s="277">
        <v>356.5</v>
      </c>
      <c r="D143" s="279">
        <v>354.93333333333334</v>
      </c>
      <c r="E143" s="279">
        <v>351.56666666666666</v>
      </c>
      <c r="F143" s="279">
        <v>346.63333333333333</v>
      </c>
      <c r="G143" s="279">
        <v>343.26666666666665</v>
      </c>
      <c r="H143" s="279">
        <v>359.86666666666667</v>
      </c>
      <c r="I143" s="279">
        <v>363.23333333333335</v>
      </c>
      <c r="J143" s="279">
        <v>368.16666666666669</v>
      </c>
      <c r="K143" s="277">
        <v>358.3</v>
      </c>
      <c r="L143" s="277">
        <v>350</v>
      </c>
      <c r="M143" s="277">
        <v>42.090380000000003</v>
      </c>
    </row>
    <row r="144" spans="1:13">
      <c r="A144" s="301">
        <v>135</v>
      </c>
      <c r="B144" s="277" t="s">
        <v>142</v>
      </c>
      <c r="C144" s="277">
        <v>7158.4</v>
      </c>
      <c r="D144" s="279">
        <v>7140.3833333333341</v>
      </c>
      <c r="E144" s="279">
        <v>7071.0166666666682</v>
      </c>
      <c r="F144" s="279">
        <v>6983.6333333333341</v>
      </c>
      <c r="G144" s="279">
        <v>6914.2666666666682</v>
      </c>
      <c r="H144" s="279">
        <v>7227.7666666666682</v>
      </c>
      <c r="I144" s="279">
        <v>7297.133333333335</v>
      </c>
      <c r="J144" s="279">
        <v>7384.5166666666682</v>
      </c>
      <c r="K144" s="277">
        <v>7209.75</v>
      </c>
      <c r="L144" s="277">
        <v>7053</v>
      </c>
      <c r="M144" s="277">
        <v>14.61819</v>
      </c>
    </row>
    <row r="145" spans="1:13">
      <c r="A145" s="301">
        <v>136</v>
      </c>
      <c r="B145" s="277" t="s">
        <v>143</v>
      </c>
      <c r="C145" s="277">
        <v>518.4</v>
      </c>
      <c r="D145" s="279">
        <v>516.31666666666672</v>
      </c>
      <c r="E145" s="279">
        <v>512.28333333333342</v>
      </c>
      <c r="F145" s="279">
        <v>506.16666666666669</v>
      </c>
      <c r="G145" s="279">
        <v>502.13333333333338</v>
      </c>
      <c r="H145" s="279">
        <v>522.43333333333339</v>
      </c>
      <c r="I145" s="279">
        <v>526.4666666666667</v>
      </c>
      <c r="J145" s="279">
        <v>532.58333333333348</v>
      </c>
      <c r="K145" s="277">
        <v>520.35</v>
      </c>
      <c r="L145" s="277">
        <v>510.2</v>
      </c>
      <c r="M145" s="277">
        <v>6.8628900000000002</v>
      </c>
    </row>
    <row r="146" spans="1:13">
      <c r="A146" s="301">
        <v>137</v>
      </c>
      <c r="B146" s="277" t="s">
        <v>144</v>
      </c>
      <c r="C146" s="277">
        <v>578.6</v>
      </c>
      <c r="D146" s="279">
        <v>577.56666666666661</v>
      </c>
      <c r="E146" s="279">
        <v>571.13333333333321</v>
      </c>
      <c r="F146" s="279">
        <v>563.66666666666663</v>
      </c>
      <c r="G146" s="279">
        <v>557.23333333333323</v>
      </c>
      <c r="H146" s="279">
        <v>585.03333333333319</v>
      </c>
      <c r="I146" s="279">
        <v>591.46666666666658</v>
      </c>
      <c r="J146" s="279">
        <v>598.93333333333317</v>
      </c>
      <c r="K146" s="277">
        <v>584</v>
      </c>
      <c r="L146" s="277">
        <v>570.1</v>
      </c>
      <c r="M146" s="277">
        <v>10.57794</v>
      </c>
    </row>
    <row r="147" spans="1:13">
      <c r="A147" s="301">
        <v>138</v>
      </c>
      <c r="B147" s="277" t="s">
        <v>145</v>
      </c>
      <c r="C147" s="277">
        <v>842.25</v>
      </c>
      <c r="D147" s="279">
        <v>833.86666666666679</v>
      </c>
      <c r="E147" s="279">
        <v>821.5833333333336</v>
      </c>
      <c r="F147" s="279">
        <v>800.91666666666686</v>
      </c>
      <c r="G147" s="279">
        <v>788.63333333333367</v>
      </c>
      <c r="H147" s="279">
        <v>854.53333333333353</v>
      </c>
      <c r="I147" s="279">
        <v>866.81666666666683</v>
      </c>
      <c r="J147" s="279">
        <v>887.48333333333346</v>
      </c>
      <c r="K147" s="277">
        <v>846.15</v>
      </c>
      <c r="L147" s="277">
        <v>813.2</v>
      </c>
      <c r="M147" s="277">
        <v>9.1870700000000003</v>
      </c>
    </row>
    <row r="148" spans="1:13">
      <c r="A148" s="301">
        <v>139</v>
      </c>
      <c r="B148" s="277" t="s">
        <v>146</v>
      </c>
      <c r="C148" s="277">
        <v>1381.45</v>
      </c>
      <c r="D148" s="279">
        <v>1367.7166666666665</v>
      </c>
      <c r="E148" s="279">
        <v>1335.7333333333329</v>
      </c>
      <c r="F148" s="279">
        <v>1290.0166666666664</v>
      </c>
      <c r="G148" s="279">
        <v>1258.0333333333328</v>
      </c>
      <c r="H148" s="279">
        <v>1413.4333333333329</v>
      </c>
      <c r="I148" s="279">
        <v>1445.4166666666665</v>
      </c>
      <c r="J148" s="279">
        <v>1491.133333333333</v>
      </c>
      <c r="K148" s="277">
        <v>1399.7</v>
      </c>
      <c r="L148" s="277">
        <v>1322</v>
      </c>
      <c r="M148" s="277">
        <v>18.627700000000001</v>
      </c>
    </row>
    <row r="149" spans="1:13">
      <c r="A149" s="301">
        <v>140</v>
      </c>
      <c r="B149" s="277" t="s">
        <v>147</v>
      </c>
      <c r="C149" s="277">
        <v>110.05</v>
      </c>
      <c r="D149" s="279">
        <v>108.93333333333334</v>
      </c>
      <c r="E149" s="279">
        <v>106.86666666666667</v>
      </c>
      <c r="F149" s="279">
        <v>103.68333333333334</v>
      </c>
      <c r="G149" s="279">
        <v>101.61666666666667</v>
      </c>
      <c r="H149" s="279">
        <v>112.11666666666667</v>
      </c>
      <c r="I149" s="279">
        <v>114.18333333333334</v>
      </c>
      <c r="J149" s="279">
        <v>117.36666666666667</v>
      </c>
      <c r="K149" s="277">
        <v>111</v>
      </c>
      <c r="L149" s="277">
        <v>105.75</v>
      </c>
      <c r="M149" s="277">
        <v>124.12228</v>
      </c>
    </row>
    <row r="150" spans="1:13">
      <c r="A150" s="301">
        <v>141</v>
      </c>
      <c r="B150" s="277" t="s">
        <v>268</v>
      </c>
      <c r="C150" s="277">
        <v>1358.75</v>
      </c>
      <c r="D150" s="279">
        <v>1368.7333333333333</v>
      </c>
      <c r="E150" s="279">
        <v>1346.0166666666667</v>
      </c>
      <c r="F150" s="279">
        <v>1333.2833333333333</v>
      </c>
      <c r="G150" s="279">
        <v>1310.5666666666666</v>
      </c>
      <c r="H150" s="279">
        <v>1381.4666666666667</v>
      </c>
      <c r="I150" s="279">
        <v>1404.1833333333334</v>
      </c>
      <c r="J150" s="279">
        <v>1416.9166666666667</v>
      </c>
      <c r="K150" s="277">
        <v>1391.45</v>
      </c>
      <c r="L150" s="277">
        <v>1356</v>
      </c>
      <c r="M150" s="277">
        <v>3.5083899999999999</v>
      </c>
    </row>
    <row r="151" spans="1:13">
      <c r="A151" s="301">
        <v>142</v>
      </c>
      <c r="B151" s="277" t="s">
        <v>148</v>
      </c>
      <c r="C151" s="277">
        <v>68202.600000000006</v>
      </c>
      <c r="D151" s="279">
        <v>67104.383333333331</v>
      </c>
      <c r="E151" s="279">
        <v>64600.316666666666</v>
      </c>
      <c r="F151" s="279">
        <v>60998.033333333333</v>
      </c>
      <c r="G151" s="279">
        <v>58493.966666666667</v>
      </c>
      <c r="H151" s="279">
        <v>70706.666666666657</v>
      </c>
      <c r="I151" s="279">
        <v>73210.733333333308</v>
      </c>
      <c r="J151" s="279">
        <v>76813.016666666663</v>
      </c>
      <c r="K151" s="277">
        <v>69608.45</v>
      </c>
      <c r="L151" s="277">
        <v>63502.1</v>
      </c>
      <c r="M151" s="277">
        <v>0.88721000000000005</v>
      </c>
    </row>
    <row r="152" spans="1:13">
      <c r="A152" s="301">
        <v>143</v>
      </c>
      <c r="B152" s="277" t="s">
        <v>267</v>
      </c>
      <c r="C152" s="277">
        <v>28.75</v>
      </c>
      <c r="D152" s="279">
        <v>28.75</v>
      </c>
      <c r="E152" s="279">
        <v>28.35</v>
      </c>
      <c r="F152" s="279">
        <v>27.950000000000003</v>
      </c>
      <c r="G152" s="279">
        <v>27.550000000000004</v>
      </c>
      <c r="H152" s="279">
        <v>29.15</v>
      </c>
      <c r="I152" s="279">
        <v>29.549999999999997</v>
      </c>
      <c r="J152" s="279">
        <v>29.949999999999996</v>
      </c>
      <c r="K152" s="277">
        <v>29.15</v>
      </c>
      <c r="L152" s="277">
        <v>28.35</v>
      </c>
      <c r="M152" s="277">
        <v>11.86664</v>
      </c>
    </row>
    <row r="153" spans="1:13">
      <c r="A153" s="301">
        <v>144</v>
      </c>
      <c r="B153" s="277" t="s">
        <v>149</v>
      </c>
      <c r="C153" s="277">
        <v>1250.0999999999999</v>
      </c>
      <c r="D153" s="279">
        <v>1230.3666666666666</v>
      </c>
      <c r="E153" s="279">
        <v>1186.7333333333331</v>
      </c>
      <c r="F153" s="279">
        <v>1123.3666666666666</v>
      </c>
      <c r="G153" s="279">
        <v>1079.7333333333331</v>
      </c>
      <c r="H153" s="279">
        <v>1293.7333333333331</v>
      </c>
      <c r="I153" s="279">
        <v>1337.3666666666668</v>
      </c>
      <c r="J153" s="279">
        <v>1400.7333333333331</v>
      </c>
      <c r="K153" s="277">
        <v>1274</v>
      </c>
      <c r="L153" s="277">
        <v>1167</v>
      </c>
      <c r="M153" s="277">
        <v>33.213140000000003</v>
      </c>
    </row>
    <row r="154" spans="1:13">
      <c r="A154" s="301">
        <v>145</v>
      </c>
      <c r="B154" s="277" t="s">
        <v>3161</v>
      </c>
      <c r="C154" s="277">
        <v>273.25</v>
      </c>
      <c r="D154" s="279">
        <v>272.38333333333333</v>
      </c>
      <c r="E154" s="279">
        <v>270.26666666666665</v>
      </c>
      <c r="F154" s="279">
        <v>267.2833333333333</v>
      </c>
      <c r="G154" s="279">
        <v>265.16666666666663</v>
      </c>
      <c r="H154" s="279">
        <v>275.36666666666667</v>
      </c>
      <c r="I154" s="279">
        <v>277.48333333333335</v>
      </c>
      <c r="J154" s="279">
        <v>280.4666666666667</v>
      </c>
      <c r="K154" s="277">
        <v>274.5</v>
      </c>
      <c r="L154" s="277">
        <v>269.39999999999998</v>
      </c>
      <c r="M154" s="277">
        <v>4.9338699999999998</v>
      </c>
    </row>
    <row r="155" spans="1:13">
      <c r="A155" s="301">
        <v>146</v>
      </c>
      <c r="B155" s="277" t="s">
        <v>269</v>
      </c>
      <c r="C155" s="277">
        <v>915</v>
      </c>
      <c r="D155" s="279">
        <v>909.68333333333339</v>
      </c>
      <c r="E155" s="279">
        <v>900.36666666666679</v>
      </c>
      <c r="F155" s="279">
        <v>885.73333333333335</v>
      </c>
      <c r="G155" s="279">
        <v>876.41666666666674</v>
      </c>
      <c r="H155" s="279">
        <v>924.31666666666683</v>
      </c>
      <c r="I155" s="279">
        <v>933.63333333333344</v>
      </c>
      <c r="J155" s="279">
        <v>948.26666666666688</v>
      </c>
      <c r="K155" s="277">
        <v>919</v>
      </c>
      <c r="L155" s="277">
        <v>895.05</v>
      </c>
      <c r="M155" s="277">
        <v>2.08047</v>
      </c>
    </row>
    <row r="156" spans="1:13">
      <c r="A156" s="301">
        <v>147</v>
      </c>
      <c r="B156" s="277" t="s">
        <v>150</v>
      </c>
      <c r="C156" s="277">
        <v>30.3</v>
      </c>
      <c r="D156" s="279">
        <v>30.416666666666668</v>
      </c>
      <c r="E156" s="279">
        <v>30.033333333333335</v>
      </c>
      <c r="F156" s="279">
        <v>29.766666666666666</v>
      </c>
      <c r="G156" s="279">
        <v>29.383333333333333</v>
      </c>
      <c r="H156" s="279">
        <v>30.683333333333337</v>
      </c>
      <c r="I156" s="279">
        <v>31.06666666666667</v>
      </c>
      <c r="J156" s="279">
        <v>31.333333333333339</v>
      </c>
      <c r="K156" s="277">
        <v>30.8</v>
      </c>
      <c r="L156" s="277">
        <v>30.15</v>
      </c>
      <c r="M156" s="277">
        <v>69.163610000000006</v>
      </c>
    </row>
    <row r="157" spans="1:13">
      <c r="A157" s="301">
        <v>148</v>
      </c>
      <c r="B157" s="277" t="s">
        <v>261</v>
      </c>
      <c r="C157" s="277">
        <v>3577.8</v>
      </c>
      <c r="D157" s="279">
        <v>3547.2999999999997</v>
      </c>
      <c r="E157" s="279">
        <v>3505.4999999999995</v>
      </c>
      <c r="F157" s="279">
        <v>3433.2</v>
      </c>
      <c r="G157" s="279">
        <v>3391.3999999999996</v>
      </c>
      <c r="H157" s="279">
        <v>3619.5999999999995</v>
      </c>
      <c r="I157" s="279">
        <v>3661.3999999999996</v>
      </c>
      <c r="J157" s="279">
        <v>3733.6999999999994</v>
      </c>
      <c r="K157" s="277">
        <v>3589.1</v>
      </c>
      <c r="L157" s="277">
        <v>3475</v>
      </c>
      <c r="M157" s="277">
        <v>4.6807600000000003</v>
      </c>
    </row>
    <row r="158" spans="1:13">
      <c r="A158" s="301">
        <v>149</v>
      </c>
      <c r="B158" s="277" t="s">
        <v>153</v>
      </c>
      <c r="C158" s="277">
        <v>17229.849999999999</v>
      </c>
      <c r="D158" s="279">
        <v>16975.133333333331</v>
      </c>
      <c r="E158" s="279">
        <v>16650.266666666663</v>
      </c>
      <c r="F158" s="279">
        <v>16070.683333333331</v>
      </c>
      <c r="G158" s="279">
        <v>15745.816666666662</v>
      </c>
      <c r="H158" s="279">
        <v>17554.716666666664</v>
      </c>
      <c r="I158" s="279">
        <v>17879.583333333332</v>
      </c>
      <c r="J158" s="279">
        <v>18459.166666666664</v>
      </c>
      <c r="K158" s="277">
        <v>17300</v>
      </c>
      <c r="L158" s="277">
        <v>16395.55</v>
      </c>
      <c r="M158" s="277">
        <v>4.9357199999999999</v>
      </c>
    </row>
    <row r="159" spans="1:13">
      <c r="A159" s="301">
        <v>150</v>
      </c>
      <c r="B159" s="277" t="s">
        <v>270</v>
      </c>
      <c r="C159" s="277">
        <v>20.2</v>
      </c>
      <c r="D159" s="279">
        <v>20.183333333333334</v>
      </c>
      <c r="E159" s="279">
        <v>20.066666666666666</v>
      </c>
      <c r="F159" s="279">
        <v>19.933333333333334</v>
      </c>
      <c r="G159" s="279">
        <v>19.816666666666666</v>
      </c>
      <c r="H159" s="279">
        <v>20.316666666666666</v>
      </c>
      <c r="I159" s="279">
        <v>20.433333333333334</v>
      </c>
      <c r="J159" s="279">
        <v>20.566666666666666</v>
      </c>
      <c r="K159" s="277">
        <v>20.3</v>
      </c>
      <c r="L159" s="277">
        <v>20.05</v>
      </c>
      <c r="M159" s="277">
        <v>41.396999999999998</v>
      </c>
    </row>
    <row r="160" spans="1:13">
      <c r="A160" s="301">
        <v>151</v>
      </c>
      <c r="B160" s="277" t="s">
        <v>155</v>
      </c>
      <c r="C160" s="277">
        <v>82.6</v>
      </c>
      <c r="D160" s="279">
        <v>82.499999999999986</v>
      </c>
      <c r="E160" s="279">
        <v>81.699999999999974</v>
      </c>
      <c r="F160" s="279">
        <v>80.799999999999983</v>
      </c>
      <c r="G160" s="279">
        <v>79.999999999999972</v>
      </c>
      <c r="H160" s="279">
        <v>83.399999999999977</v>
      </c>
      <c r="I160" s="279">
        <v>84.199999999999989</v>
      </c>
      <c r="J160" s="279">
        <v>85.09999999999998</v>
      </c>
      <c r="K160" s="277">
        <v>83.3</v>
      </c>
      <c r="L160" s="277">
        <v>81.599999999999994</v>
      </c>
      <c r="M160" s="277">
        <v>46.761859999999999</v>
      </c>
    </row>
    <row r="161" spans="1:13">
      <c r="A161" s="301">
        <v>152</v>
      </c>
      <c r="B161" s="277" t="s">
        <v>156</v>
      </c>
      <c r="C161" s="277">
        <v>89.45</v>
      </c>
      <c r="D161" s="279">
        <v>88.850000000000009</v>
      </c>
      <c r="E161" s="279">
        <v>87.65000000000002</v>
      </c>
      <c r="F161" s="279">
        <v>85.850000000000009</v>
      </c>
      <c r="G161" s="279">
        <v>84.65000000000002</v>
      </c>
      <c r="H161" s="279">
        <v>90.65000000000002</v>
      </c>
      <c r="I161" s="279">
        <v>91.850000000000009</v>
      </c>
      <c r="J161" s="279">
        <v>93.65000000000002</v>
      </c>
      <c r="K161" s="277">
        <v>90.05</v>
      </c>
      <c r="L161" s="277">
        <v>87.05</v>
      </c>
      <c r="M161" s="277">
        <v>954.13214000000005</v>
      </c>
    </row>
    <row r="162" spans="1:13">
      <c r="A162" s="301">
        <v>153</v>
      </c>
      <c r="B162" s="277" t="s">
        <v>271</v>
      </c>
      <c r="C162" s="277">
        <v>441.95</v>
      </c>
      <c r="D162" s="279">
        <v>444.48333333333329</v>
      </c>
      <c r="E162" s="279">
        <v>430.56666666666661</v>
      </c>
      <c r="F162" s="279">
        <v>419.18333333333334</v>
      </c>
      <c r="G162" s="279">
        <v>405.26666666666665</v>
      </c>
      <c r="H162" s="279">
        <v>455.86666666666656</v>
      </c>
      <c r="I162" s="279">
        <v>469.78333333333319</v>
      </c>
      <c r="J162" s="279">
        <v>481.16666666666652</v>
      </c>
      <c r="K162" s="277">
        <v>458.4</v>
      </c>
      <c r="L162" s="277">
        <v>433.1</v>
      </c>
      <c r="M162" s="277">
        <v>6.7547300000000003</v>
      </c>
    </row>
    <row r="163" spans="1:13">
      <c r="A163" s="301">
        <v>154</v>
      </c>
      <c r="B163" s="277" t="s">
        <v>272</v>
      </c>
      <c r="C163" s="277">
        <v>3218.6</v>
      </c>
      <c r="D163" s="279">
        <v>3214.35</v>
      </c>
      <c r="E163" s="279">
        <v>3168.7</v>
      </c>
      <c r="F163" s="279">
        <v>3118.7999999999997</v>
      </c>
      <c r="G163" s="279">
        <v>3073.1499999999996</v>
      </c>
      <c r="H163" s="279">
        <v>3264.25</v>
      </c>
      <c r="I163" s="279">
        <v>3309.9000000000005</v>
      </c>
      <c r="J163" s="279">
        <v>3359.8</v>
      </c>
      <c r="K163" s="277">
        <v>3260</v>
      </c>
      <c r="L163" s="277">
        <v>3164.45</v>
      </c>
      <c r="M163" s="277">
        <v>0.57016</v>
      </c>
    </row>
    <row r="164" spans="1:13">
      <c r="A164" s="301">
        <v>155</v>
      </c>
      <c r="B164" s="277" t="s">
        <v>157</v>
      </c>
      <c r="C164" s="277">
        <v>88.15</v>
      </c>
      <c r="D164" s="279">
        <v>88.65000000000002</v>
      </c>
      <c r="E164" s="279">
        <v>87.400000000000034</v>
      </c>
      <c r="F164" s="279">
        <v>86.65000000000002</v>
      </c>
      <c r="G164" s="279">
        <v>85.400000000000034</v>
      </c>
      <c r="H164" s="279">
        <v>89.400000000000034</v>
      </c>
      <c r="I164" s="279">
        <v>90.65</v>
      </c>
      <c r="J164" s="279">
        <v>91.400000000000034</v>
      </c>
      <c r="K164" s="277">
        <v>89.9</v>
      </c>
      <c r="L164" s="277">
        <v>87.9</v>
      </c>
      <c r="M164" s="277">
        <v>4.93065</v>
      </c>
    </row>
    <row r="165" spans="1:13">
      <c r="A165" s="301">
        <v>156</v>
      </c>
      <c r="B165" s="277" t="s">
        <v>158</v>
      </c>
      <c r="C165" s="277">
        <v>66.849999999999994</v>
      </c>
      <c r="D165" s="279">
        <v>67.266666666666666</v>
      </c>
      <c r="E165" s="279">
        <v>66.083333333333329</v>
      </c>
      <c r="F165" s="279">
        <v>65.316666666666663</v>
      </c>
      <c r="G165" s="279">
        <v>64.133333333333326</v>
      </c>
      <c r="H165" s="279">
        <v>68.033333333333331</v>
      </c>
      <c r="I165" s="279">
        <v>69.216666666666669</v>
      </c>
      <c r="J165" s="279">
        <v>69.983333333333334</v>
      </c>
      <c r="K165" s="277">
        <v>68.45</v>
      </c>
      <c r="L165" s="277">
        <v>66.5</v>
      </c>
      <c r="M165" s="277">
        <v>170.88935000000001</v>
      </c>
    </row>
    <row r="166" spans="1:13">
      <c r="A166" s="301">
        <v>157</v>
      </c>
      <c r="B166" s="277" t="s">
        <v>159</v>
      </c>
      <c r="C166" s="277">
        <v>20261.150000000001</v>
      </c>
      <c r="D166" s="279">
        <v>20268.649999999998</v>
      </c>
      <c r="E166" s="279">
        <v>20057.049999999996</v>
      </c>
      <c r="F166" s="279">
        <v>19852.949999999997</v>
      </c>
      <c r="G166" s="279">
        <v>19641.349999999995</v>
      </c>
      <c r="H166" s="279">
        <v>20472.749999999996</v>
      </c>
      <c r="I166" s="279">
        <v>20684.349999999995</v>
      </c>
      <c r="J166" s="279">
        <v>20888.449999999997</v>
      </c>
      <c r="K166" s="277">
        <v>20480.25</v>
      </c>
      <c r="L166" s="277">
        <v>20064.55</v>
      </c>
      <c r="M166" s="277">
        <v>0.23302</v>
      </c>
    </row>
    <row r="167" spans="1:13">
      <c r="A167" s="301">
        <v>158</v>
      </c>
      <c r="B167" s="277" t="s">
        <v>160</v>
      </c>
      <c r="C167" s="277">
        <v>1298.8</v>
      </c>
      <c r="D167" s="279">
        <v>1296.8666666666666</v>
      </c>
      <c r="E167" s="279">
        <v>1280.9333333333332</v>
      </c>
      <c r="F167" s="279">
        <v>1263.0666666666666</v>
      </c>
      <c r="G167" s="279">
        <v>1247.1333333333332</v>
      </c>
      <c r="H167" s="279">
        <v>1314.7333333333331</v>
      </c>
      <c r="I167" s="279">
        <v>1330.6666666666665</v>
      </c>
      <c r="J167" s="279">
        <v>1348.5333333333331</v>
      </c>
      <c r="K167" s="277">
        <v>1312.8</v>
      </c>
      <c r="L167" s="277">
        <v>1279</v>
      </c>
      <c r="M167" s="277">
        <v>10.362830000000001</v>
      </c>
    </row>
    <row r="168" spans="1:13">
      <c r="A168" s="301">
        <v>159</v>
      </c>
      <c r="B168" s="277" t="s">
        <v>161</v>
      </c>
      <c r="C168" s="277">
        <v>234.65</v>
      </c>
      <c r="D168" s="279">
        <v>233.31666666666669</v>
      </c>
      <c r="E168" s="279">
        <v>229.43333333333339</v>
      </c>
      <c r="F168" s="279">
        <v>224.2166666666667</v>
      </c>
      <c r="G168" s="279">
        <v>220.3333333333334</v>
      </c>
      <c r="H168" s="279">
        <v>238.53333333333339</v>
      </c>
      <c r="I168" s="279">
        <v>242.41666666666666</v>
      </c>
      <c r="J168" s="279">
        <v>247.63333333333338</v>
      </c>
      <c r="K168" s="277">
        <v>237.2</v>
      </c>
      <c r="L168" s="277">
        <v>228.1</v>
      </c>
      <c r="M168" s="277">
        <v>52.748710000000003</v>
      </c>
    </row>
    <row r="169" spans="1:13">
      <c r="A169" s="301">
        <v>160</v>
      </c>
      <c r="B169" s="277" t="s">
        <v>162</v>
      </c>
      <c r="C169" s="277">
        <v>88.5</v>
      </c>
      <c r="D169" s="279">
        <v>87.866666666666674</v>
      </c>
      <c r="E169" s="279">
        <v>86.533333333333346</v>
      </c>
      <c r="F169" s="279">
        <v>84.566666666666677</v>
      </c>
      <c r="G169" s="279">
        <v>83.233333333333348</v>
      </c>
      <c r="H169" s="279">
        <v>89.833333333333343</v>
      </c>
      <c r="I169" s="279">
        <v>91.166666666666657</v>
      </c>
      <c r="J169" s="279">
        <v>93.13333333333334</v>
      </c>
      <c r="K169" s="277">
        <v>89.2</v>
      </c>
      <c r="L169" s="277">
        <v>85.9</v>
      </c>
      <c r="M169" s="277">
        <v>32.977589999999999</v>
      </c>
    </row>
    <row r="170" spans="1:13">
      <c r="A170" s="301">
        <v>161</v>
      </c>
      <c r="B170" s="277" t="s">
        <v>275</v>
      </c>
      <c r="C170" s="277">
        <v>5140.95</v>
      </c>
      <c r="D170" s="279">
        <v>5173.3166666666666</v>
      </c>
      <c r="E170" s="279">
        <v>5077.6333333333332</v>
      </c>
      <c r="F170" s="279">
        <v>5014.3166666666666</v>
      </c>
      <c r="G170" s="279">
        <v>4918.6333333333332</v>
      </c>
      <c r="H170" s="279">
        <v>5236.6333333333332</v>
      </c>
      <c r="I170" s="279">
        <v>5332.3166666666657</v>
      </c>
      <c r="J170" s="279">
        <v>5395.6333333333332</v>
      </c>
      <c r="K170" s="277">
        <v>5269</v>
      </c>
      <c r="L170" s="277">
        <v>5110</v>
      </c>
      <c r="M170" s="277">
        <v>0.48648999999999998</v>
      </c>
    </row>
    <row r="171" spans="1:13">
      <c r="A171" s="301">
        <v>162</v>
      </c>
      <c r="B171" s="277" t="s">
        <v>277</v>
      </c>
      <c r="C171" s="277">
        <v>10388.549999999999</v>
      </c>
      <c r="D171" s="279">
        <v>10363.533333333333</v>
      </c>
      <c r="E171" s="279">
        <v>10267.116666666665</v>
      </c>
      <c r="F171" s="279">
        <v>10145.683333333332</v>
      </c>
      <c r="G171" s="279">
        <v>10049.266666666665</v>
      </c>
      <c r="H171" s="279">
        <v>10484.966666666665</v>
      </c>
      <c r="I171" s="279">
        <v>10581.383333333333</v>
      </c>
      <c r="J171" s="279">
        <v>10702.816666666666</v>
      </c>
      <c r="K171" s="277">
        <v>10459.950000000001</v>
      </c>
      <c r="L171" s="277">
        <v>10242.1</v>
      </c>
      <c r="M171" s="277">
        <v>2.9389999999999999E-2</v>
      </c>
    </row>
    <row r="172" spans="1:13">
      <c r="A172" s="301">
        <v>163</v>
      </c>
      <c r="B172" s="277" t="s">
        <v>163</v>
      </c>
      <c r="C172" s="277">
        <v>1526</v>
      </c>
      <c r="D172" s="279">
        <v>1508.6333333333332</v>
      </c>
      <c r="E172" s="279">
        <v>1487.3666666666663</v>
      </c>
      <c r="F172" s="279">
        <v>1448.7333333333331</v>
      </c>
      <c r="G172" s="279">
        <v>1427.4666666666662</v>
      </c>
      <c r="H172" s="279">
        <v>1547.2666666666664</v>
      </c>
      <c r="I172" s="279">
        <v>1568.5333333333333</v>
      </c>
      <c r="J172" s="279">
        <v>1607.1666666666665</v>
      </c>
      <c r="K172" s="277">
        <v>1529.9</v>
      </c>
      <c r="L172" s="277">
        <v>1470</v>
      </c>
      <c r="M172" s="277">
        <v>12.21926</v>
      </c>
    </row>
    <row r="173" spans="1:13">
      <c r="A173" s="301">
        <v>164</v>
      </c>
      <c r="B173" s="277" t="s">
        <v>273</v>
      </c>
      <c r="C173" s="277">
        <v>2141.75</v>
      </c>
      <c r="D173" s="279">
        <v>2134.25</v>
      </c>
      <c r="E173" s="279">
        <v>2079.5</v>
      </c>
      <c r="F173" s="279">
        <v>2017.25</v>
      </c>
      <c r="G173" s="279">
        <v>1962.5</v>
      </c>
      <c r="H173" s="279">
        <v>2196.5</v>
      </c>
      <c r="I173" s="279">
        <v>2251.25</v>
      </c>
      <c r="J173" s="279">
        <v>2313.5</v>
      </c>
      <c r="K173" s="277">
        <v>2189</v>
      </c>
      <c r="L173" s="277">
        <v>2072</v>
      </c>
      <c r="M173" s="277">
        <v>3.63198</v>
      </c>
    </row>
    <row r="174" spans="1:13">
      <c r="A174" s="301">
        <v>165</v>
      </c>
      <c r="B174" s="277" t="s">
        <v>164</v>
      </c>
      <c r="C174" s="277">
        <v>27.35</v>
      </c>
      <c r="D174" s="279">
        <v>27.466666666666669</v>
      </c>
      <c r="E174" s="279">
        <v>26.933333333333337</v>
      </c>
      <c r="F174" s="279">
        <v>26.516666666666669</v>
      </c>
      <c r="G174" s="279">
        <v>25.983333333333338</v>
      </c>
      <c r="H174" s="279">
        <v>27.883333333333336</v>
      </c>
      <c r="I174" s="279">
        <v>28.416666666666668</v>
      </c>
      <c r="J174" s="279">
        <v>28.833333333333336</v>
      </c>
      <c r="K174" s="277">
        <v>28</v>
      </c>
      <c r="L174" s="277">
        <v>27.05</v>
      </c>
      <c r="M174" s="277">
        <v>372.98764</v>
      </c>
    </row>
    <row r="175" spans="1:13">
      <c r="A175" s="301">
        <v>166</v>
      </c>
      <c r="B175" s="277" t="s">
        <v>274</v>
      </c>
      <c r="C175" s="277">
        <v>352.4</v>
      </c>
      <c r="D175" s="279">
        <v>348.98333333333335</v>
      </c>
      <c r="E175" s="279">
        <v>341.4666666666667</v>
      </c>
      <c r="F175" s="279">
        <v>330.53333333333336</v>
      </c>
      <c r="G175" s="279">
        <v>323.01666666666671</v>
      </c>
      <c r="H175" s="279">
        <v>359.91666666666669</v>
      </c>
      <c r="I175" s="279">
        <v>367.43333333333334</v>
      </c>
      <c r="J175" s="279">
        <v>378.36666666666667</v>
      </c>
      <c r="K175" s="277">
        <v>356.5</v>
      </c>
      <c r="L175" s="277">
        <v>338.05</v>
      </c>
      <c r="M175" s="277">
        <v>2.0087199999999998</v>
      </c>
    </row>
    <row r="176" spans="1:13">
      <c r="A176" s="301">
        <v>167</v>
      </c>
      <c r="B176" s="277" t="s">
        <v>491</v>
      </c>
      <c r="C176" s="277">
        <v>945.05</v>
      </c>
      <c r="D176" s="279">
        <v>943.25</v>
      </c>
      <c r="E176" s="279">
        <v>929.35</v>
      </c>
      <c r="F176" s="279">
        <v>913.65</v>
      </c>
      <c r="G176" s="279">
        <v>899.75</v>
      </c>
      <c r="H176" s="279">
        <v>958.95</v>
      </c>
      <c r="I176" s="279">
        <v>972.85000000000014</v>
      </c>
      <c r="J176" s="279">
        <v>988.55000000000007</v>
      </c>
      <c r="K176" s="277">
        <v>957.15</v>
      </c>
      <c r="L176" s="277">
        <v>927.55</v>
      </c>
      <c r="M176" s="277">
        <v>5.4353699999999998</v>
      </c>
    </row>
    <row r="177" spans="1:13">
      <c r="A177" s="301">
        <v>168</v>
      </c>
      <c r="B177" s="277" t="s">
        <v>165</v>
      </c>
      <c r="C177" s="277">
        <v>173.5</v>
      </c>
      <c r="D177" s="279">
        <v>173.45000000000002</v>
      </c>
      <c r="E177" s="279">
        <v>171.55000000000004</v>
      </c>
      <c r="F177" s="279">
        <v>169.60000000000002</v>
      </c>
      <c r="G177" s="279">
        <v>167.70000000000005</v>
      </c>
      <c r="H177" s="279">
        <v>175.40000000000003</v>
      </c>
      <c r="I177" s="279">
        <v>177.3</v>
      </c>
      <c r="J177" s="279">
        <v>179.25000000000003</v>
      </c>
      <c r="K177" s="277">
        <v>175.35</v>
      </c>
      <c r="L177" s="277">
        <v>171.5</v>
      </c>
      <c r="M177" s="277">
        <v>132.80939000000001</v>
      </c>
    </row>
    <row r="178" spans="1:13">
      <c r="A178" s="301">
        <v>169</v>
      </c>
      <c r="B178" s="277" t="s">
        <v>276</v>
      </c>
      <c r="C178" s="277">
        <v>246.55</v>
      </c>
      <c r="D178" s="279">
        <v>247.65</v>
      </c>
      <c r="E178" s="279">
        <v>243.3</v>
      </c>
      <c r="F178" s="279">
        <v>240.05</v>
      </c>
      <c r="G178" s="279">
        <v>235.70000000000002</v>
      </c>
      <c r="H178" s="279">
        <v>250.9</v>
      </c>
      <c r="I178" s="279">
        <v>255.24999999999997</v>
      </c>
      <c r="J178" s="279">
        <v>258.5</v>
      </c>
      <c r="K178" s="277">
        <v>252</v>
      </c>
      <c r="L178" s="277">
        <v>244.4</v>
      </c>
      <c r="M178" s="277">
        <v>3.2936200000000002</v>
      </c>
    </row>
    <row r="179" spans="1:13">
      <c r="A179" s="301">
        <v>170</v>
      </c>
      <c r="B179" s="277" t="s">
        <v>278</v>
      </c>
      <c r="C179" s="277">
        <v>411.9</v>
      </c>
      <c r="D179" s="279">
        <v>412.63333333333338</v>
      </c>
      <c r="E179" s="279">
        <v>405.26666666666677</v>
      </c>
      <c r="F179" s="279">
        <v>398.63333333333338</v>
      </c>
      <c r="G179" s="279">
        <v>391.26666666666677</v>
      </c>
      <c r="H179" s="279">
        <v>419.26666666666677</v>
      </c>
      <c r="I179" s="279">
        <v>426.63333333333344</v>
      </c>
      <c r="J179" s="279">
        <v>433.26666666666677</v>
      </c>
      <c r="K179" s="277">
        <v>420</v>
      </c>
      <c r="L179" s="277">
        <v>406</v>
      </c>
      <c r="M179" s="277">
        <v>1.2294</v>
      </c>
    </row>
    <row r="180" spans="1:13">
      <c r="A180" s="301">
        <v>171</v>
      </c>
      <c r="B180" s="277" t="s">
        <v>279</v>
      </c>
      <c r="C180" s="277">
        <v>454.4</v>
      </c>
      <c r="D180" s="279">
        <v>453.23333333333335</v>
      </c>
      <c r="E180" s="279">
        <v>448.16666666666669</v>
      </c>
      <c r="F180" s="279">
        <v>441.93333333333334</v>
      </c>
      <c r="G180" s="279">
        <v>436.86666666666667</v>
      </c>
      <c r="H180" s="279">
        <v>459.4666666666667</v>
      </c>
      <c r="I180" s="279">
        <v>464.5333333333333</v>
      </c>
      <c r="J180" s="279">
        <v>470.76666666666671</v>
      </c>
      <c r="K180" s="277">
        <v>458.3</v>
      </c>
      <c r="L180" s="277">
        <v>447</v>
      </c>
      <c r="M180" s="277">
        <v>1.35165</v>
      </c>
    </row>
    <row r="181" spans="1:13">
      <c r="A181" s="301">
        <v>172</v>
      </c>
      <c r="B181" s="277" t="s">
        <v>167</v>
      </c>
      <c r="C181" s="277">
        <v>780.95</v>
      </c>
      <c r="D181" s="279">
        <v>772.36666666666679</v>
      </c>
      <c r="E181" s="279">
        <v>761.38333333333355</v>
      </c>
      <c r="F181" s="279">
        <v>741.81666666666672</v>
      </c>
      <c r="G181" s="279">
        <v>730.83333333333348</v>
      </c>
      <c r="H181" s="279">
        <v>791.93333333333362</v>
      </c>
      <c r="I181" s="279">
        <v>802.91666666666674</v>
      </c>
      <c r="J181" s="279">
        <v>822.48333333333369</v>
      </c>
      <c r="K181" s="277">
        <v>783.35</v>
      </c>
      <c r="L181" s="277">
        <v>752.8</v>
      </c>
      <c r="M181" s="277">
        <v>12.14494</v>
      </c>
    </row>
    <row r="182" spans="1:13">
      <c r="A182" s="301">
        <v>173</v>
      </c>
      <c r="B182" s="277" t="s">
        <v>168</v>
      </c>
      <c r="C182" s="277">
        <v>175.15</v>
      </c>
      <c r="D182" s="279">
        <v>173.46666666666667</v>
      </c>
      <c r="E182" s="279">
        <v>170.28333333333333</v>
      </c>
      <c r="F182" s="279">
        <v>165.41666666666666</v>
      </c>
      <c r="G182" s="279">
        <v>162.23333333333332</v>
      </c>
      <c r="H182" s="279">
        <v>178.33333333333334</v>
      </c>
      <c r="I182" s="279">
        <v>181.51666666666668</v>
      </c>
      <c r="J182" s="279">
        <v>186.38333333333335</v>
      </c>
      <c r="K182" s="277">
        <v>176.65</v>
      </c>
      <c r="L182" s="277">
        <v>168.6</v>
      </c>
      <c r="M182" s="277">
        <v>148.26534000000001</v>
      </c>
    </row>
    <row r="183" spans="1:13">
      <c r="A183" s="301">
        <v>174</v>
      </c>
      <c r="B183" s="277" t="s">
        <v>169</v>
      </c>
      <c r="C183" s="277">
        <v>102.2</v>
      </c>
      <c r="D183" s="279">
        <v>100.95</v>
      </c>
      <c r="E183" s="279">
        <v>99.350000000000009</v>
      </c>
      <c r="F183" s="279">
        <v>96.5</v>
      </c>
      <c r="G183" s="279">
        <v>94.9</v>
      </c>
      <c r="H183" s="279">
        <v>103.80000000000001</v>
      </c>
      <c r="I183" s="279">
        <v>105.4</v>
      </c>
      <c r="J183" s="279">
        <v>108.25000000000001</v>
      </c>
      <c r="K183" s="277">
        <v>102.55</v>
      </c>
      <c r="L183" s="277">
        <v>98.1</v>
      </c>
      <c r="M183" s="277">
        <v>85.920490000000001</v>
      </c>
    </row>
    <row r="184" spans="1:13">
      <c r="A184" s="301">
        <v>175</v>
      </c>
      <c r="B184" s="277" t="s">
        <v>170</v>
      </c>
      <c r="C184" s="277">
        <v>2034.5</v>
      </c>
      <c r="D184" s="279">
        <v>2033.1166666666668</v>
      </c>
      <c r="E184" s="279">
        <v>2006.3833333333337</v>
      </c>
      <c r="F184" s="279">
        <v>1978.2666666666669</v>
      </c>
      <c r="G184" s="279">
        <v>1951.5333333333338</v>
      </c>
      <c r="H184" s="279">
        <v>2061.2333333333336</v>
      </c>
      <c r="I184" s="279">
        <v>2087.9666666666667</v>
      </c>
      <c r="J184" s="279">
        <v>2116.0833333333335</v>
      </c>
      <c r="K184" s="277">
        <v>2059.85</v>
      </c>
      <c r="L184" s="277">
        <v>2005</v>
      </c>
      <c r="M184" s="277">
        <v>168.35011</v>
      </c>
    </row>
    <row r="185" spans="1:13">
      <c r="A185" s="301">
        <v>176</v>
      </c>
      <c r="B185" s="277" t="s">
        <v>171</v>
      </c>
      <c r="C185" s="277">
        <v>34.1</v>
      </c>
      <c r="D185" s="279">
        <v>34.5</v>
      </c>
      <c r="E185" s="279">
        <v>33.6</v>
      </c>
      <c r="F185" s="279">
        <v>33.1</v>
      </c>
      <c r="G185" s="279">
        <v>32.200000000000003</v>
      </c>
      <c r="H185" s="279">
        <v>35</v>
      </c>
      <c r="I185" s="279">
        <v>35.900000000000006</v>
      </c>
      <c r="J185" s="279">
        <v>36.4</v>
      </c>
      <c r="K185" s="277">
        <v>35.4</v>
      </c>
      <c r="L185" s="277">
        <v>34</v>
      </c>
      <c r="M185" s="277">
        <v>190.04489000000001</v>
      </c>
    </row>
    <row r="186" spans="1:13">
      <c r="A186" s="301">
        <v>177</v>
      </c>
      <c r="B186" s="277" t="s">
        <v>3523</v>
      </c>
      <c r="C186" s="277">
        <v>814.2</v>
      </c>
      <c r="D186" s="279">
        <v>809.75</v>
      </c>
      <c r="E186" s="279">
        <v>799.5</v>
      </c>
      <c r="F186" s="279">
        <v>784.8</v>
      </c>
      <c r="G186" s="279">
        <v>774.55</v>
      </c>
      <c r="H186" s="279">
        <v>824.45</v>
      </c>
      <c r="I186" s="279">
        <v>834.7</v>
      </c>
      <c r="J186" s="279">
        <v>849.40000000000009</v>
      </c>
      <c r="K186" s="277">
        <v>820</v>
      </c>
      <c r="L186" s="277">
        <v>795.05</v>
      </c>
      <c r="M186" s="277">
        <v>18.302579999999999</v>
      </c>
    </row>
    <row r="187" spans="1:13">
      <c r="A187" s="301">
        <v>178</v>
      </c>
      <c r="B187" s="277" t="s">
        <v>280</v>
      </c>
      <c r="C187" s="277">
        <v>774.45</v>
      </c>
      <c r="D187" s="279">
        <v>779.11666666666667</v>
      </c>
      <c r="E187" s="279">
        <v>766.43333333333339</v>
      </c>
      <c r="F187" s="279">
        <v>758.41666666666674</v>
      </c>
      <c r="G187" s="279">
        <v>745.73333333333346</v>
      </c>
      <c r="H187" s="279">
        <v>787.13333333333333</v>
      </c>
      <c r="I187" s="279">
        <v>799.81666666666649</v>
      </c>
      <c r="J187" s="279">
        <v>807.83333333333326</v>
      </c>
      <c r="K187" s="277">
        <v>791.8</v>
      </c>
      <c r="L187" s="277">
        <v>771.1</v>
      </c>
      <c r="M187" s="277">
        <v>25.665089999999999</v>
      </c>
    </row>
    <row r="188" spans="1:13">
      <c r="A188" s="301">
        <v>179</v>
      </c>
      <c r="B188" s="277" t="s">
        <v>172</v>
      </c>
      <c r="C188" s="277">
        <v>194.65</v>
      </c>
      <c r="D188" s="279">
        <v>194.81666666666669</v>
      </c>
      <c r="E188" s="279">
        <v>192.08333333333337</v>
      </c>
      <c r="F188" s="279">
        <v>189.51666666666668</v>
      </c>
      <c r="G188" s="279">
        <v>186.78333333333336</v>
      </c>
      <c r="H188" s="279">
        <v>197.38333333333338</v>
      </c>
      <c r="I188" s="279">
        <v>200.11666666666667</v>
      </c>
      <c r="J188" s="279">
        <v>202.68333333333339</v>
      </c>
      <c r="K188" s="277">
        <v>197.55</v>
      </c>
      <c r="L188" s="277">
        <v>192.25</v>
      </c>
      <c r="M188" s="277">
        <v>378.02663999999999</v>
      </c>
    </row>
    <row r="189" spans="1:13">
      <c r="A189" s="301">
        <v>180</v>
      </c>
      <c r="B189" s="277" t="s">
        <v>173</v>
      </c>
      <c r="C189" s="277">
        <v>21734.35</v>
      </c>
      <c r="D189" s="279">
        <v>21419.7</v>
      </c>
      <c r="E189" s="279">
        <v>20739.400000000001</v>
      </c>
      <c r="F189" s="279">
        <v>19744.45</v>
      </c>
      <c r="G189" s="279">
        <v>19064.150000000001</v>
      </c>
      <c r="H189" s="279">
        <v>22414.65</v>
      </c>
      <c r="I189" s="279">
        <v>23094.949999999997</v>
      </c>
      <c r="J189" s="279">
        <v>24089.9</v>
      </c>
      <c r="K189" s="277">
        <v>22100</v>
      </c>
      <c r="L189" s="277">
        <v>20424.75</v>
      </c>
      <c r="M189" s="277">
        <v>2.3923199999999998</v>
      </c>
    </row>
    <row r="190" spans="1:13">
      <c r="A190" s="301">
        <v>181</v>
      </c>
      <c r="B190" s="277" t="s">
        <v>174</v>
      </c>
      <c r="C190" s="277">
        <v>1266.55</v>
      </c>
      <c r="D190" s="279">
        <v>1266.7666666666667</v>
      </c>
      <c r="E190" s="279">
        <v>1249.0833333333333</v>
      </c>
      <c r="F190" s="279">
        <v>1231.6166666666666</v>
      </c>
      <c r="G190" s="279">
        <v>1213.9333333333332</v>
      </c>
      <c r="H190" s="279">
        <v>1284.2333333333333</v>
      </c>
      <c r="I190" s="279">
        <v>1301.9166666666667</v>
      </c>
      <c r="J190" s="279">
        <v>1319.3833333333334</v>
      </c>
      <c r="K190" s="277">
        <v>1284.45</v>
      </c>
      <c r="L190" s="277">
        <v>1249.3</v>
      </c>
      <c r="M190" s="277">
        <v>4.6002799999999997</v>
      </c>
    </row>
    <row r="191" spans="1:13">
      <c r="A191" s="301">
        <v>182</v>
      </c>
      <c r="B191" s="277" t="s">
        <v>175</v>
      </c>
      <c r="C191" s="277">
        <v>4381.2</v>
      </c>
      <c r="D191" s="279">
        <v>4357.083333333333</v>
      </c>
      <c r="E191" s="279">
        <v>4314.1666666666661</v>
      </c>
      <c r="F191" s="279">
        <v>4247.1333333333332</v>
      </c>
      <c r="G191" s="279">
        <v>4204.2166666666662</v>
      </c>
      <c r="H191" s="279">
        <v>4424.1166666666659</v>
      </c>
      <c r="I191" s="279">
        <v>4467.0333333333319</v>
      </c>
      <c r="J191" s="279">
        <v>4534.0666666666657</v>
      </c>
      <c r="K191" s="277">
        <v>4400</v>
      </c>
      <c r="L191" s="277">
        <v>4290.05</v>
      </c>
      <c r="M191" s="277">
        <v>1.04071</v>
      </c>
    </row>
    <row r="192" spans="1:13">
      <c r="A192" s="301">
        <v>183</v>
      </c>
      <c r="B192" s="277" t="s">
        <v>176</v>
      </c>
      <c r="C192" s="277">
        <v>737.15</v>
      </c>
      <c r="D192" s="279">
        <v>723.04999999999984</v>
      </c>
      <c r="E192" s="279">
        <v>697.29999999999973</v>
      </c>
      <c r="F192" s="279">
        <v>657.44999999999993</v>
      </c>
      <c r="G192" s="279">
        <v>631.69999999999982</v>
      </c>
      <c r="H192" s="279">
        <v>762.89999999999964</v>
      </c>
      <c r="I192" s="279">
        <v>788.64999999999986</v>
      </c>
      <c r="J192" s="279">
        <v>828.49999999999955</v>
      </c>
      <c r="K192" s="277">
        <v>748.8</v>
      </c>
      <c r="L192" s="277">
        <v>683.2</v>
      </c>
      <c r="M192" s="277">
        <v>80.331810000000004</v>
      </c>
    </row>
    <row r="193" spans="1:13">
      <c r="A193" s="301">
        <v>184</v>
      </c>
      <c r="B193" s="277" t="s">
        <v>178</v>
      </c>
      <c r="C193" s="277">
        <v>470.45</v>
      </c>
      <c r="D193" s="279">
        <v>471.48333333333335</v>
      </c>
      <c r="E193" s="279">
        <v>466.2166666666667</v>
      </c>
      <c r="F193" s="279">
        <v>461.98333333333335</v>
      </c>
      <c r="G193" s="279">
        <v>456.7166666666667</v>
      </c>
      <c r="H193" s="279">
        <v>475.7166666666667</v>
      </c>
      <c r="I193" s="279">
        <v>480.98333333333335</v>
      </c>
      <c r="J193" s="279">
        <v>485.2166666666667</v>
      </c>
      <c r="K193" s="277">
        <v>476.75</v>
      </c>
      <c r="L193" s="277">
        <v>467.25</v>
      </c>
      <c r="M193" s="277">
        <v>76.931240000000003</v>
      </c>
    </row>
    <row r="194" spans="1:13">
      <c r="A194" s="301">
        <v>185</v>
      </c>
      <c r="B194" s="277" t="s">
        <v>179</v>
      </c>
      <c r="C194" s="277">
        <v>427.25</v>
      </c>
      <c r="D194" s="279">
        <v>423.55</v>
      </c>
      <c r="E194" s="279">
        <v>417.15000000000003</v>
      </c>
      <c r="F194" s="279">
        <v>407.05</v>
      </c>
      <c r="G194" s="279">
        <v>400.65000000000003</v>
      </c>
      <c r="H194" s="279">
        <v>433.65000000000003</v>
      </c>
      <c r="I194" s="279">
        <v>440.05</v>
      </c>
      <c r="J194" s="279">
        <v>450.15000000000003</v>
      </c>
      <c r="K194" s="277">
        <v>429.95</v>
      </c>
      <c r="L194" s="277">
        <v>413.45</v>
      </c>
      <c r="M194" s="277">
        <v>12.357670000000001</v>
      </c>
    </row>
    <row r="195" spans="1:13">
      <c r="A195" s="301">
        <v>186</v>
      </c>
      <c r="B195" s="277" t="s">
        <v>282</v>
      </c>
      <c r="C195" s="277">
        <v>565.9</v>
      </c>
      <c r="D195" s="279">
        <v>564.59999999999991</v>
      </c>
      <c r="E195" s="279">
        <v>556.39999999999986</v>
      </c>
      <c r="F195" s="279">
        <v>546.9</v>
      </c>
      <c r="G195" s="279">
        <v>538.69999999999993</v>
      </c>
      <c r="H195" s="279">
        <v>574.0999999999998</v>
      </c>
      <c r="I195" s="279">
        <v>582.29999999999984</v>
      </c>
      <c r="J195" s="279">
        <v>591.79999999999973</v>
      </c>
      <c r="K195" s="277">
        <v>572.79999999999995</v>
      </c>
      <c r="L195" s="277">
        <v>555.1</v>
      </c>
      <c r="M195" s="277">
        <v>7.4879499999999997</v>
      </c>
    </row>
    <row r="196" spans="1:13">
      <c r="A196" s="301">
        <v>187</v>
      </c>
      <c r="B196" s="277" t="s">
        <v>3464</v>
      </c>
      <c r="C196" s="277">
        <v>498.75</v>
      </c>
      <c r="D196" s="279">
        <v>492.8</v>
      </c>
      <c r="E196" s="279">
        <v>483.95000000000005</v>
      </c>
      <c r="F196" s="279">
        <v>469.15000000000003</v>
      </c>
      <c r="G196" s="279">
        <v>460.30000000000007</v>
      </c>
      <c r="H196" s="279">
        <v>507.6</v>
      </c>
      <c r="I196" s="279">
        <v>516.45000000000005</v>
      </c>
      <c r="J196" s="279">
        <v>531.25</v>
      </c>
      <c r="K196" s="277">
        <v>501.65</v>
      </c>
      <c r="L196" s="277">
        <v>478</v>
      </c>
      <c r="M196" s="277">
        <v>104.55347</v>
      </c>
    </row>
    <row r="197" spans="1:13">
      <c r="A197" s="301">
        <v>188</v>
      </c>
      <c r="B197" s="268" t="s">
        <v>183</v>
      </c>
      <c r="C197" s="268">
        <v>135.65</v>
      </c>
      <c r="D197" s="308">
        <v>134.41666666666666</v>
      </c>
      <c r="E197" s="308">
        <v>132.08333333333331</v>
      </c>
      <c r="F197" s="308">
        <v>128.51666666666665</v>
      </c>
      <c r="G197" s="308">
        <v>126.18333333333331</v>
      </c>
      <c r="H197" s="308">
        <v>137.98333333333332</v>
      </c>
      <c r="I197" s="308">
        <v>140.31666666666663</v>
      </c>
      <c r="J197" s="308">
        <v>143.88333333333333</v>
      </c>
      <c r="K197" s="268">
        <v>136.75</v>
      </c>
      <c r="L197" s="268">
        <v>130.85</v>
      </c>
      <c r="M197" s="268">
        <v>568.61312999999996</v>
      </c>
    </row>
    <row r="198" spans="1:13">
      <c r="A198" s="301">
        <v>189</v>
      </c>
      <c r="B198" s="268" t="s">
        <v>185</v>
      </c>
      <c r="C198" s="268">
        <v>53.75</v>
      </c>
      <c r="D198" s="308">
        <v>53.75</v>
      </c>
      <c r="E198" s="308">
        <v>53</v>
      </c>
      <c r="F198" s="308">
        <v>52.25</v>
      </c>
      <c r="G198" s="308">
        <v>51.5</v>
      </c>
      <c r="H198" s="308">
        <v>54.5</v>
      </c>
      <c r="I198" s="308">
        <v>55.25</v>
      </c>
      <c r="J198" s="308">
        <v>56</v>
      </c>
      <c r="K198" s="268">
        <v>54.5</v>
      </c>
      <c r="L198" s="268">
        <v>53</v>
      </c>
      <c r="M198" s="268">
        <v>132.40997999999999</v>
      </c>
    </row>
    <row r="199" spans="1:13">
      <c r="A199" s="301">
        <v>190</v>
      </c>
      <c r="B199" s="268" t="s">
        <v>186</v>
      </c>
      <c r="C199" s="268">
        <v>411</v>
      </c>
      <c r="D199" s="308">
        <v>410.41666666666669</v>
      </c>
      <c r="E199" s="308">
        <v>403.98333333333335</v>
      </c>
      <c r="F199" s="308">
        <v>396.96666666666664</v>
      </c>
      <c r="G199" s="308">
        <v>390.5333333333333</v>
      </c>
      <c r="H199" s="308">
        <v>417.43333333333339</v>
      </c>
      <c r="I199" s="308">
        <v>423.86666666666667</v>
      </c>
      <c r="J199" s="308">
        <v>430.88333333333344</v>
      </c>
      <c r="K199" s="268">
        <v>416.85</v>
      </c>
      <c r="L199" s="268">
        <v>403.4</v>
      </c>
      <c r="M199" s="268">
        <v>160.62171000000001</v>
      </c>
    </row>
    <row r="200" spans="1:13">
      <c r="A200" s="301">
        <v>191</v>
      </c>
      <c r="B200" s="268" t="s">
        <v>187</v>
      </c>
      <c r="C200" s="268">
        <v>2630.15</v>
      </c>
      <c r="D200" s="308">
        <v>2657.4666666666667</v>
      </c>
      <c r="E200" s="308">
        <v>2596.7833333333333</v>
      </c>
      <c r="F200" s="308">
        <v>2563.4166666666665</v>
      </c>
      <c r="G200" s="308">
        <v>2502.7333333333331</v>
      </c>
      <c r="H200" s="308">
        <v>2690.8333333333335</v>
      </c>
      <c r="I200" s="308">
        <v>2751.5166666666669</v>
      </c>
      <c r="J200" s="308">
        <v>2784.8833333333337</v>
      </c>
      <c r="K200" s="268">
        <v>2718.15</v>
      </c>
      <c r="L200" s="268">
        <v>2624.1</v>
      </c>
      <c r="M200" s="268">
        <v>35.37594</v>
      </c>
    </row>
    <row r="201" spans="1:13">
      <c r="A201" s="301">
        <v>192</v>
      </c>
      <c r="B201" s="268" t="s">
        <v>188</v>
      </c>
      <c r="C201" s="268">
        <v>828.65</v>
      </c>
      <c r="D201" s="308">
        <v>826.13333333333333</v>
      </c>
      <c r="E201" s="308">
        <v>818.51666666666665</v>
      </c>
      <c r="F201" s="308">
        <v>808.38333333333333</v>
      </c>
      <c r="G201" s="308">
        <v>800.76666666666665</v>
      </c>
      <c r="H201" s="308">
        <v>836.26666666666665</v>
      </c>
      <c r="I201" s="308">
        <v>843.88333333333321</v>
      </c>
      <c r="J201" s="308">
        <v>854.01666666666665</v>
      </c>
      <c r="K201" s="268">
        <v>833.75</v>
      </c>
      <c r="L201" s="268">
        <v>816</v>
      </c>
      <c r="M201" s="268">
        <v>54.795470000000002</v>
      </c>
    </row>
    <row r="202" spans="1:13">
      <c r="A202" s="301">
        <v>193</v>
      </c>
      <c r="B202" s="268" t="s">
        <v>189</v>
      </c>
      <c r="C202" s="268">
        <v>1231.8</v>
      </c>
      <c r="D202" s="308">
        <v>1227.45</v>
      </c>
      <c r="E202" s="308">
        <v>1217.9000000000001</v>
      </c>
      <c r="F202" s="308">
        <v>1204</v>
      </c>
      <c r="G202" s="308">
        <v>1194.45</v>
      </c>
      <c r="H202" s="308">
        <v>1241.3500000000001</v>
      </c>
      <c r="I202" s="308">
        <v>1250.8999999999999</v>
      </c>
      <c r="J202" s="308">
        <v>1264.8000000000002</v>
      </c>
      <c r="K202" s="268">
        <v>1237</v>
      </c>
      <c r="L202" s="268">
        <v>1213.55</v>
      </c>
      <c r="M202" s="268">
        <v>17.783580000000001</v>
      </c>
    </row>
    <row r="203" spans="1:13">
      <c r="A203" s="301">
        <v>194</v>
      </c>
      <c r="B203" s="268" t="s">
        <v>190</v>
      </c>
      <c r="C203" s="268">
        <v>2600.35</v>
      </c>
      <c r="D203" s="308">
        <v>2598.7833333333333</v>
      </c>
      <c r="E203" s="308">
        <v>2552.5666666666666</v>
      </c>
      <c r="F203" s="308">
        <v>2504.7833333333333</v>
      </c>
      <c r="G203" s="308">
        <v>2458.5666666666666</v>
      </c>
      <c r="H203" s="308">
        <v>2646.5666666666666</v>
      </c>
      <c r="I203" s="308">
        <v>2692.7833333333328</v>
      </c>
      <c r="J203" s="308">
        <v>2740.5666666666666</v>
      </c>
      <c r="K203" s="268">
        <v>2645</v>
      </c>
      <c r="L203" s="268">
        <v>2551</v>
      </c>
      <c r="M203" s="268">
        <v>14.2212</v>
      </c>
    </row>
    <row r="204" spans="1:13">
      <c r="A204" s="301">
        <v>195</v>
      </c>
      <c r="B204" s="268" t="s">
        <v>191</v>
      </c>
      <c r="C204" s="268">
        <v>314.8</v>
      </c>
      <c r="D204" s="308">
        <v>312.40000000000003</v>
      </c>
      <c r="E204" s="308">
        <v>307.15000000000009</v>
      </c>
      <c r="F204" s="308">
        <v>299.50000000000006</v>
      </c>
      <c r="G204" s="308">
        <v>294.25000000000011</v>
      </c>
      <c r="H204" s="308">
        <v>320.05000000000007</v>
      </c>
      <c r="I204" s="308">
        <v>325.29999999999995</v>
      </c>
      <c r="J204" s="308">
        <v>332.95000000000005</v>
      </c>
      <c r="K204" s="268">
        <v>317.64999999999998</v>
      </c>
      <c r="L204" s="268">
        <v>304.75</v>
      </c>
      <c r="M204" s="268">
        <v>12.422040000000001</v>
      </c>
    </row>
    <row r="205" spans="1:13">
      <c r="A205" s="301">
        <v>196</v>
      </c>
      <c r="B205" s="268" t="s">
        <v>550</v>
      </c>
      <c r="C205" s="268">
        <v>682.25</v>
      </c>
      <c r="D205" s="308">
        <v>674.98333333333335</v>
      </c>
      <c r="E205" s="308">
        <v>639.26666666666665</v>
      </c>
      <c r="F205" s="308">
        <v>596.2833333333333</v>
      </c>
      <c r="G205" s="308">
        <v>560.56666666666661</v>
      </c>
      <c r="H205" s="308">
        <v>717.9666666666667</v>
      </c>
      <c r="I205" s="308">
        <v>753.68333333333339</v>
      </c>
      <c r="J205" s="308">
        <v>796.66666666666674</v>
      </c>
      <c r="K205" s="268">
        <v>710.7</v>
      </c>
      <c r="L205" s="268">
        <v>632</v>
      </c>
      <c r="M205" s="268">
        <v>26.098700000000001</v>
      </c>
    </row>
    <row r="206" spans="1:13">
      <c r="A206" s="301">
        <v>197</v>
      </c>
      <c r="B206" s="268" t="s">
        <v>192</v>
      </c>
      <c r="C206" s="268">
        <v>432.85</v>
      </c>
      <c r="D206" s="308">
        <v>431.34999999999997</v>
      </c>
      <c r="E206" s="308">
        <v>423.29999999999995</v>
      </c>
      <c r="F206" s="308">
        <v>413.75</v>
      </c>
      <c r="G206" s="308">
        <v>405.7</v>
      </c>
      <c r="H206" s="308">
        <v>440.89999999999992</v>
      </c>
      <c r="I206" s="308">
        <v>448.95</v>
      </c>
      <c r="J206" s="308">
        <v>458.49999999999989</v>
      </c>
      <c r="K206" s="268">
        <v>439.4</v>
      </c>
      <c r="L206" s="268">
        <v>421.8</v>
      </c>
      <c r="M206" s="268">
        <v>25.759989999999998</v>
      </c>
    </row>
    <row r="207" spans="1:13">
      <c r="A207" s="301">
        <v>198</v>
      </c>
      <c r="B207" s="268" t="s">
        <v>193</v>
      </c>
      <c r="C207" s="268">
        <v>918.85</v>
      </c>
      <c r="D207" s="308">
        <v>925</v>
      </c>
      <c r="E207" s="308">
        <v>910.35</v>
      </c>
      <c r="F207" s="308">
        <v>901.85</v>
      </c>
      <c r="G207" s="308">
        <v>887.2</v>
      </c>
      <c r="H207" s="308">
        <v>933.5</v>
      </c>
      <c r="I207" s="308">
        <v>948.15000000000009</v>
      </c>
      <c r="J207" s="308">
        <v>956.65</v>
      </c>
      <c r="K207" s="268">
        <v>939.65</v>
      </c>
      <c r="L207" s="268">
        <v>916.5</v>
      </c>
      <c r="M207" s="268">
        <v>15.13097</v>
      </c>
    </row>
    <row r="208" spans="1:13">
      <c r="A208" s="301">
        <v>199</v>
      </c>
      <c r="B208" s="268" t="s">
        <v>195</v>
      </c>
      <c r="C208" s="268">
        <v>4566.95</v>
      </c>
      <c r="D208" s="308">
        <v>4559.9833333333336</v>
      </c>
      <c r="E208" s="308">
        <v>4491.9666666666672</v>
      </c>
      <c r="F208" s="308">
        <v>4416.9833333333336</v>
      </c>
      <c r="G208" s="308">
        <v>4348.9666666666672</v>
      </c>
      <c r="H208" s="308">
        <v>4634.9666666666672</v>
      </c>
      <c r="I208" s="308">
        <v>4702.9833333333336</v>
      </c>
      <c r="J208" s="308">
        <v>4777.9666666666672</v>
      </c>
      <c r="K208" s="268">
        <v>4628</v>
      </c>
      <c r="L208" s="268">
        <v>4485</v>
      </c>
      <c r="M208" s="268">
        <v>10.882540000000001</v>
      </c>
    </row>
    <row r="209" spans="1:13">
      <c r="A209" s="301">
        <v>200</v>
      </c>
      <c r="B209" s="268" t="s">
        <v>196</v>
      </c>
      <c r="C209" s="268">
        <v>24</v>
      </c>
      <c r="D209" s="308">
        <v>24.083333333333332</v>
      </c>
      <c r="E209" s="308">
        <v>23.816666666666663</v>
      </c>
      <c r="F209" s="308">
        <v>23.633333333333329</v>
      </c>
      <c r="G209" s="308">
        <v>23.36666666666666</v>
      </c>
      <c r="H209" s="308">
        <v>24.266666666666666</v>
      </c>
      <c r="I209" s="308">
        <v>24.533333333333339</v>
      </c>
      <c r="J209" s="308">
        <v>24.716666666666669</v>
      </c>
      <c r="K209" s="268">
        <v>24.35</v>
      </c>
      <c r="L209" s="268">
        <v>23.9</v>
      </c>
      <c r="M209" s="268">
        <v>12.85868</v>
      </c>
    </row>
    <row r="210" spans="1:13">
      <c r="A210" s="301">
        <v>201</v>
      </c>
      <c r="B210" s="268" t="s">
        <v>197</v>
      </c>
      <c r="C210" s="268">
        <v>438.55</v>
      </c>
      <c r="D210" s="308">
        <v>436.43333333333339</v>
      </c>
      <c r="E210" s="308">
        <v>431.46666666666681</v>
      </c>
      <c r="F210" s="308">
        <v>424.38333333333344</v>
      </c>
      <c r="G210" s="308">
        <v>419.41666666666686</v>
      </c>
      <c r="H210" s="308">
        <v>443.51666666666677</v>
      </c>
      <c r="I210" s="308">
        <v>448.48333333333335</v>
      </c>
      <c r="J210" s="308">
        <v>455.56666666666672</v>
      </c>
      <c r="K210" s="268">
        <v>441.4</v>
      </c>
      <c r="L210" s="268">
        <v>429.35</v>
      </c>
      <c r="M210" s="268">
        <v>48.819719999999997</v>
      </c>
    </row>
    <row r="211" spans="1:13">
      <c r="A211" s="301">
        <v>202</v>
      </c>
      <c r="B211" s="268" t="s">
        <v>563</v>
      </c>
      <c r="C211" s="268">
        <v>671.9</v>
      </c>
      <c r="D211" s="308">
        <v>670.94999999999993</v>
      </c>
      <c r="E211" s="308">
        <v>667.04999999999984</v>
      </c>
      <c r="F211" s="308">
        <v>662.19999999999993</v>
      </c>
      <c r="G211" s="308">
        <v>658.29999999999984</v>
      </c>
      <c r="H211" s="308">
        <v>675.79999999999984</v>
      </c>
      <c r="I211" s="308">
        <v>679.69999999999993</v>
      </c>
      <c r="J211" s="308">
        <v>684.54999999999984</v>
      </c>
      <c r="K211" s="268">
        <v>674.85</v>
      </c>
      <c r="L211" s="268">
        <v>666.1</v>
      </c>
      <c r="M211" s="268">
        <v>1.9418299999999999</v>
      </c>
    </row>
    <row r="212" spans="1:13">
      <c r="A212" s="301">
        <v>203</v>
      </c>
      <c r="B212" s="268" t="s">
        <v>284</v>
      </c>
      <c r="C212" s="268">
        <v>172.05</v>
      </c>
      <c r="D212" s="308">
        <v>171.35000000000002</v>
      </c>
      <c r="E212" s="308">
        <v>168.80000000000004</v>
      </c>
      <c r="F212" s="308">
        <v>165.55</v>
      </c>
      <c r="G212" s="308">
        <v>163.00000000000003</v>
      </c>
      <c r="H212" s="308">
        <v>174.60000000000005</v>
      </c>
      <c r="I212" s="308">
        <v>177.15</v>
      </c>
      <c r="J212" s="308">
        <v>180.40000000000006</v>
      </c>
      <c r="K212" s="268">
        <v>173.9</v>
      </c>
      <c r="L212" s="268">
        <v>168.1</v>
      </c>
      <c r="M212" s="268">
        <v>6.1953300000000002</v>
      </c>
    </row>
    <row r="213" spans="1:13">
      <c r="A213" s="301">
        <v>204</v>
      </c>
      <c r="B213" s="268" t="s">
        <v>199</v>
      </c>
      <c r="C213" s="268">
        <v>701.5</v>
      </c>
      <c r="D213" s="308">
        <v>699.13333333333333</v>
      </c>
      <c r="E213" s="308">
        <v>693.4666666666667</v>
      </c>
      <c r="F213" s="308">
        <v>685.43333333333339</v>
      </c>
      <c r="G213" s="308">
        <v>679.76666666666677</v>
      </c>
      <c r="H213" s="308">
        <v>707.16666666666663</v>
      </c>
      <c r="I213" s="308">
        <v>712.83333333333337</v>
      </c>
      <c r="J213" s="308">
        <v>720.86666666666656</v>
      </c>
      <c r="K213" s="268">
        <v>704.8</v>
      </c>
      <c r="L213" s="268">
        <v>691.1</v>
      </c>
      <c r="M213" s="268">
        <v>18.339770000000001</v>
      </c>
    </row>
    <row r="214" spans="1:13">
      <c r="A214" s="301">
        <v>205</v>
      </c>
      <c r="B214" s="268" t="s">
        <v>569</v>
      </c>
      <c r="C214" s="268">
        <v>2044.65</v>
      </c>
      <c r="D214" s="308">
        <v>2051.5333333333333</v>
      </c>
      <c r="E214" s="308">
        <v>2033.1166666666668</v>
      </c>
      <c r="F214" s="308">
        <v>2021.5833333333335</v>
      </c>
      <c r="G214" s="308">
        <v>2003.166666666667</v>
      </c>
      <c r="H214" s="308">
        <v>2063.0666666666666</v>
      </c>
      <c r="I214" s="308">
        <v>2081.4833333333336</v>
      </c>
      <c r="J214" s="308">
        <v>2093.0166666666664</v>
      </c>
      <c r="K214" s="268">
        <v>2069.9499999999998</v>
      </c>
      <c r="L214" s="268">
        <v>2040</v>
      </c>
      <c r="M214" s="268">
        <v>0.41554999999999997</v>
      </c>
    </row>
    <row r="215" spans="1:13">
      <c r="A215" s="301">
        <v>206</v>
      </c>
      <c r="B215" s="268" t="s">
        <v>200</v>
      </c>
      <c r="C215" s="308">
        <v>334.05</v>
      </c>
      <c r="D215" s="308">
        <v>334.95</v>
      </c>
      <c r="E215" s="308">
        <v>330.15</v>
      </c>
      <c r="F215" s="308">
        <v>326.25</v>
      </c>
      <c r="G215" s="308">
        <v>321.45</v>
      </c>
      <c r="H215" s="308">
        <v>338.84999999999997</v>
      </c>
      <c r="I215" s="308">
        <v>343.65000000000003</v>
      </c>
      <c r="J215" s="308">
        <v>347.54999999999995</v>
      </c>
      <c r="K215" s="308">
        <v>339.75</v>
      </c>
      <c r="L215" s="308">
        <v>331.05</v>
      </c>
      <c r="M215" s="308">
        <v>99.10942</v>
      </c>
    </row>
    <row r="216" spans="1:13">
      <c r="A216" s="301">
        <v>207</v>
      </c>
      <c r="B216" s="268" t="s">
        <v>202</v>
      </c>
      <c r="C216" s="308">
        <v>187.65</v>
      </c>
      <c r="D216" s="308">
        <v>184.93333333333331</v>
      </c>
      <c r="E216" s="308">
        <v>180.21666666666661</v>
      </c>
      <c r="F216" s="308">
        <v>172.7833333333333</v>
      </c>
      <c r="G216" s="308">
        <v>168.06666666666661</v>
      </c>
      <c r="H216" s="308">
        <v>192.36666666666662</v>
      </c>
      <c r="I216" s="308">
        <v>197.08333333333331</v>
      </c>
      <c r="J216" s="308">
        <v>204.51666666666662</v>
      </c>
      <c r="K216" s="308">
        <v>189.65</v>
      </c>
      <c r="L216" s="308">
        <v>177.5</v>
      </c>
      <c r="M216" s="308">
        <v>299.61326000000003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9" sqref="D2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3"/>
      <c r="B1" s="573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44132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70" t="s">
        <v>16</v>
      </c>
      <c r="B9" s="571" t="s">
        <v>18</v>
      </c>
      <c r="C9" s="569" t="s">
        <v>19</v>
      </c>
      <c r="D9" s="569" t="s">
        <v>20</v>
      </c>
      <c r="E9" s="569" t="s">
        <v>21</v>
      </c>
      <c r="F9" s="569"/>
      <c r="G9" s="569"/>
      <c r="H9" s="569" t="s">
        <v>22</v>
      </c>
      <c r="I9" s="569"/>
      <c r="J9" s="569"/>
      <c r="K9" s="274"/>
      <c r="L9" s="281"/>
      <c r="M9" s="282"/>
    </row>
    <row r="10" spans="1:15" ht="42.75" customHeight="1">
      <c r="A10" s="565"/>
      <c r="B10" s="567"/>
      <c r="C10" s="572" t="s">
        <v>23</v>
      </c>
      <c r="D10" s="572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18454</v>
      </c>
      <c r="D11" s="279">
        <v>18504.716666666667</v>
      </c>
      <c r="E11" s="279">
        <v>18349.283333333333</v>
      </c>
      <c r="F11" s="279">
        <v>18244.566666666666</v>
      </c>
      <c r="G11" s="279">
        <v>18089.133333333331</v>
      </c>
      <c r="H11" s="279">
        <v>18609.433333333334</v>
      </c>
      <c r="I11" s="279">
        <v>18764.866666666669</v>
      </c>
      <c r="J11" s="279">
        <v>18869.583333333336</v>
      </c>
      <c r="K11" s="277">
        <v>18660.150000000001</v>
      </c>
      <c r="L11" s="277">
        <v>18400</v>
      </c>
      <c r="M11" s="277">
        <v>4.614E-2</v>
      </c>
    </row>
    <row r="12" spans="1:15" ht="12" customHeight="1">
      <c r="A12" s="268">
        <v>2</v>
      </c>
      <c r="B12" s="277" t="s">
        <v>802</v>
      </c>
      <c r="C12" s="278">
        <v>994.55</v>
      </c>
      <c r="D12" s="279">
        <v>990.35</v>
      </c>
      <c r="E12" s="279">
        <v>979.2</v>
      </c>
      <c r="F12" s="279">
        <v>963.85</v>
      </c>
      <c r="G12" s="279">
        <v>952.7</v>
      </c>
      <c r="H12" s="279">
        <v>1005.7</v>
      </c>
      <c r="I12" s="279">
        <v>1016.8499999999999</v>
      </c>
      <c r="J12" s="279">
        <v>1032.2</v>
      </c>
      <c r="K12" s="277">
        <v>1001.5</v>
      </c>
      <c r="L12" s="277">
        <v>975</v>
      </c>
      <c r="M12" s="277">
        <v>1.61998</v>
      </c>
    </row>
    <row r="13" spans="1:15" ht="12" customHeight="1">
      <c r="A13" s="268">
        <v>3</v>
      </c>
      <c r="B13" s="277" t="s">
        <v>294</v>
      </c>
      <c r="C13" s="278">
        <v>1489.9</v>
      </c>
      <c r="D13" s="279">
        <v>1493.3666666666668</v>
      </c>
      <c r="E13" s="279">
        <v>1476.5333333333335</v>
      </c>
      <c r="F13" s="279">
        <v>1463.1666666666667</v>
      </c>
      <c r="G13" s="279">
        <v>1446.3333333333335</v>
      </c>
      <c r="H13" s="279">
        <v>1506.7333333333336</v>
      </c>
      <c r="I13" s="279">
        <v>1523.5666666666666</v>
      </c>
      <c r="J13" s="279">
        <v>1536.9333333333336</v>
      </c>
      <c r="K13" s="277">
        <v>1510.2</v>
      </c>
      <c r="L13" s="277">
        <v>1480</v>
      </c>
      <c r="M13" s="277">
        <v>0.25409999999999999</v>
      </c>
    </row>
    <row r="14" spans="1:15" ht="12" customHeight="1">
      <c r="A14" s="268">
        <v>4</v>
      </c>
      <c r="B14" s="277" t="s">
        <v>3119</v>
      </c>
      <c r="C14" s="278">
        <v>929.55</v>
      </c>
      <c r="D14" s="279">
        <v>916.88333333333333</v>
      </c>
      <c r="E14" s="279">
        <v>896.81666666666661</v>
      </c>
      <c r="F14" s="279">
        <v>864.08333333333326</v>
      </c>
      <c r="G14" s="279">
        <v>844.01666666666654</v>
      </c>
      <c r="H14" s="279">
        <v>949.61666666666667</v>
      </c>
      <c r="I14" s="279">
        <v>969.68333333333351</v>
      </c>
      <c r="J14" s="279">
        <v>1002.4166666666667</v>
      </c>
      <c r="K14" s="277">
        <v>936.95</v>
      </c>
      <c r="L14" s="277">
        <v>884.15</v>
      </c>
      <c r="M14" s="277">
        <v>2.39419</v>
      </c>
    </row>
    <row r="15" spans="1:15" ht="12" customHeight="1">
      <c r="A15" s="268">
        <v>5</v>
      </c>
      <c r="B15" s="277" t="s">
        <v>295</v>
      </c>
      <c r="C15" s="278">
        <v>15552.4</v>
      </c>
      <c r="D15" s="279">
        <v>15580.566666666666</v>
      </c>
      <c r="E15" s="279">
        <v>15481.833333333332</v>
      </c>
      <c r="F15" s="279">
        <v>15411.266666666666</v>
      </c>
      <c r="G15" s="279">
        <v>15312.533333333333</v>
      </c>
      <c r="H15" s="279">
        <v>15651.133333333331</v>
      </c>
      <c r="I15" s="279">
        <v>15749.866666666665</v>
      </c>
      <c r="J15" s="279">
        <v>15820.433333333331</v>
      </c>
      <c r="K15" s="277">
        <v>15679.3</v>
      </c>
      <c r="L15" s="277">
        <v>15510</v>
      </c>
      <c r="M15" s="277">
        <v>0.10467</v>
      </c>
    </row>
    <row r="16" spans="1:15" ht="12" customHeight="1">
      <c r="A16" s="268">
        <v>6</v>
      </c>
      <c r="B16" s="277" t="s">
        <v>227</v>
      </c>
      <c r="C16" s="278">
        <v>65.2</v>
      </c>
      <c r="D16" s="279">
        <v>65.45</v>
      </c>
      <c r="E16" s="279">
        <v>64.150000000000006</v>
      </c>
      <c r="F16" s="279">
        <v>63.100000000000009</v>
      </c>
      <c r="G16" s="279">
        <v>61.800000000000011</v>
      </c>
      <c r="H16" s="279">
        <v>66.5</v>
      </c>
      <c r="I16" s="279">
        <v>67.799999999999983</v>
      </c>
      <c r="J16" s="279">
        <v>68.849999999999994</v>
      </c>
      <c r="K16" s="277">
        <v>66.75</v>
      </c>
      <c r="L16" s="277">
        <v>64.400000000000006</v>
      </c>
      <c r="M16" s="277">
        <v>22.541029999999999</v>
      </c>
    </row>
    <row r="17" spans="1:13" ht="12" customHeight="1">
      <c r="A17" s="268">
        <v>7</v>
      </c>
      <c r="B17" s="277" t="s">
        <v>228</v>
      </c>
      <c r="C17" s="278">
        <v>165.2</v>
      </c>
      <c r="D17" s="279">
        <v>162.96666666666667</v>
      </c>
      <c r="E17" s="279">
        <v>159.03333333333333</v>
      </c>
      <c r="F17" s="279">
        <v>152.86666666666667</v>
      </c>
      <c r="G17" s="279">
        <v>148.93333333333334</v>
      </c>
      <c r="H17" s="279">
        <v>169.13333333333333</v>
      </c>
      <c r="I17" s="279">
        <v>173.06666666666666</v>
      </c>
      <c r="J17" s="279">
        <v>179.23333333333332</v>
      </c>
      <c r="K17" s="277">
        <v>166.9</v>
      </c>
      <c r="L17" s="277">
        <v>156.80000000000001</v>
      </c>
      <c r="M17" s="277">
        <v>59.333689999999997</v>
      </c>
    </row>
    <row r="18" spans="1:13" ht="12" customHeight="1">
      <c r="A18" s="268">
        <v>8</v>
      </c>
      <c r="B18" s="277" t="s">
        <v>38</v>
      </c>
      <c r="C18" s="278">
        <v>1683.85</v>
      </c>
      <c r="D18" s="279">
        <v>1654.55</v>
      </c>
      <c r="E18" s="279">
        <v>1609.1</v>
      </c>
      <c r="F18" s="279">
        <v>1534.35</v>
      </c>
      <c r="G18" s="279">
        <v>1488.8999999999999</v>
      </c>
      <c r="H18" s="279">
        <v>1729.3</v>
      </c>
      <c r="I18" s="279">
        <v>1774.7500000000002</v>
      </c>
      <c r="J18" s="279">
        <v>1849.5</v>
      </c>
      <c r="K18" s="277">
        <v>1700</v>
      </c>
      <c r="L18" s="277">
        <v>1579.8</v>
      </c>
      <c r="M18" s="277">
        <v>39.538789999999999</v>
      </c>
    </row>
    <row r="19" spans="1:13" ht="12" customHeight="1">
      <c r="A19" s="268">
        <v>9</v>
      </c>
      <c r="B19" s="277" t="s">
        <v>296</v>
      </c>
      <c r="C19" s="278">
        <v>197.35</v>
      </c>
      <c r="D19" s="279">
        <v>196.08333333333334</v>
      </c>
      <c r="E19" s="279">
        <v>193.76666666666668</v>
      </c>
      <c r="F19" s="279">
        <v>190.18333333333334</v>
      </c>
      <c r="G19" s="279">
        <v>187.86666666666667</v>
      </c>
      <c r="H19" s="279">
        <v>199.66666666666669</v>
      </c>
      <c r="I19" s="279">
        <v>201.98333333333335</v>
      </c>
      <c r="J19" s="279">
        <v>205.56666666666669</v>
      </c>
      <c r="K19" s="277">
        <v>198.4</v>
      </c>
      <c r="L19" s="277">
        <v>192.5</v>
      </c>
      <c r="M19" s="277">
        <v>12.08489</v>
      </c>
    </row>
    <row r="20" spans="1:13" ht="12" customHeight="1">
      <c r="A20" s="268">
        <v>10</v>
      </c>
      <c r="B20" s="277" t="s">
        <v>297</v>
      </c>
      <c r="C20" s="278">
        <v>739.9</v>
      </c>
      <c r="D20" s="279">
        <v>732.2833333333333</v>
      </c>
      <c r="E20" s="279">
        <v>724.66666666666663</v>
      </c>
      <c r="F20" s="279">
        <v>709.43333333333328</v>
      </c>
      <c r="G20" s="279">
        <v>701.81666666666661</v>
      </c>
      <c r="H20" s="279">
        <v>747.51666666666665</v>
      </c>
      <c r="I20" s="279">
        <v>755.13333333333344</v>
      </c>
      <c r="J20" s="279">
        <v>770.36666666666667</v>
      </c>
      <c r="K20" s="277">
        <v>739.9</v>
      </c>
      <c r="L20" s="277">
        <v>717.05</v>
      </c>
      <c r="M20" s="277">
        <v>9.3007200000000001</v>
      </c>
    </row>
    <row r="21" spans="1:13" ht="12" customHeight="1">
      <c r="A21" s="268">
        <v>11</v>
      </c>
      <c r="B21" s="277" t="s">
        <v>41</v>
      </c>
      <c r="C21" s="278">
        <v>364.4</v>
      </c>
      <c r="D21" s="279">
        <v>360.5333333333333</v>
      </c>
      <c r="E21" s="279">
        <v>354.86666666666662</v>
      </c>
      <c r="F21" s="279">
        <v>345.33333333333331</v>
      </c>
      <c r="G21" s="279">
        <v>339.66666666666663</v>
      </c>
      <c r="H21" s="279">
        <v>370.06666666666661</v>
      </c>
      <c r="I21" s="279">
        <v>375.73333333333335</v>
      </c>
      <c r="J21" s="279">
        <v>385.26666666666659</v>
      </c>
      <c r="K21" s="277">
        <v>366.2</v>
      </c>
      <c r="L21" s="277">
        <v>351</v>
      </c>
      <c r="M21" s="277">
        <v>58.695810000000002</v>
      </c>
    </row>
    <row r="22" spans="1:13" ht="12" customHeight="1">
      <c r="A22" s="268">
        <v>12</v>
      </c>
      <c r="B22" s="277" t="s">
        <v>43</v>
      </c>
      <c r="C22" s="278">
        <v>35.4</v>
      </c>
      <c r="D22" s="279">
        <v>35.266666666666659</v>
      </c>
      <c r="E22" s="279">
        <v>34.98333333333332</v>
      </c>
      <c r="F22" s="279">
        <v>34.566666666666663</v>
      </c>
      <c r="G22" s="279">
        <v>34.283333333333324</v>
      </c>
      <c r="H22" s="279">
        <v>35.683333333333316</v>
      </c>
      <c r="I22" s="279">
        <v>35.966666666666661</v>
      </c>
      <c r="J22" s="279">
        <v>36.383333333333312</v>
      </c>
      <c r="K22" s="277">
        <v>35.549999999999997</v>
      </c>
      <c r="L22" s="277">
        <v>34.85</v>
      </c>
      <c r="M22" s="277">
        <v>11.590199999999999</v>
      </c>
    </row>
    <row r="23" spans="1:13">
      <c r="A23" s="268">
        <v>13</v>
      </c>
      <c r="B23" s="277" t="s">
        <v>298</v>
      </c>
      <c r="C23" s="278">
        <v>288.89999999999998</v>
      </c>
      <c r="D23" s="279">
        <v>288.21666666666664</v>
      </c>
      <c r="E23" s="279">
        <v>284.68333333333328</v>
      </c>
      <c r="F23" s="279">
        <v>280.46666666666664</v>
      </c>
      <c r="G23" s="279">
        <v>276.93333333333328</v>
      </c>
      <c r="H23" s="279">
        <v>292.43333333333328</v>
      </c>
      <c r="I23" s="279">
        <v>295.9666666666667</v>
      </c>
      <c r="J23" s="279">
        <v>300.18333333333328</v>
      </c>
      <c r="K23" s="277">
        <v>291.75</v>
      </c>
      <c r="L23" s="277">
        <v>284</v>
      </c>
      <c r="M23" s="277">
        <v>1.0549299999999999</v>
      </c>
    </row>
    <row r="24" spans="1:13">
      <c r="A24" s="268">
        <v>14</v>
      </c>
      <c r="B24" s="277" t="s">
        <v>299</v>
      </c>
      <c r="C24" s="278">
        <v>309.05</v>
      </c>
      <c r="D24" s="279">
        <v>309.05</v>
      </c>
      <c r="E24" s="279">
        <v>300.10000000000002</v>
      </c>
      <c r="F24" s="279">
        <v>291.15000000000003</v>
      </c>
      <c r="G24" s="279">
        <v>282.20000000000005</v>
      </c>
      <c r="H24" s="279">
        <v>318</v>
      </c>
      <c r="I24" s="279">
        <v>326.94999999999993</v>
      </c>
      <c r="J24" s="279">
        <v>335.9</v>
      </c>
      <c r="K24" s="277">
        <v>318</v>
      </c>
      <c r="L24" s="277">
        <v>300.10000000000002</v>
      </c>
      <c r="M24" s="277">
        <v>3.2549000000000001</v>
      </c>
    </row>
    <row r="25" spans="1:13">
      <c r="A25" s="268">
        <v>15</v>
      </c>
      <c r="B25" s="277" t="s">
        <v>300</v>
      </c>
      <c r="C25" s="278">
        <v>218.15</v>
      </c>
      <c r="D25" s="279">
        <v>216.9</v>
      </c>
      <c r="E25" s="279">
        <v>213.9</v>
      </c>
      <c r="F25" s="279">
        <v>209.65</v>
      </c>
      <c r="G25" s="279">
        <v>206.65</v>
      </c>
      <c r="H25" s="279">
        <v>221.15</v>
      </c>
      <c r="I25" s="279">
        <v>224.15</v>
      </c>
      <c r="J25" s="279">
        <v>228.4</v>
      </c>
      <c r="K25" s="277">
        <v>219.9</v>
      </c>
      <c r="L25" s="277">
        <v>212.65</v>
      </c>
      <c r="M25" s="277">
        <v>3.48373</v>
      </c>
    </row>
    <row r="26" spans="1:13">
      <c r="A26" s="268">
        <v>16</v>
      </c>
      <c r="B26" s="277" t="s">
        <v>832</v>
      </c>
      <c r="C26" s="278">
        <v>2714.65</v>
      </c>
      <c r="D26" s="279">
        <v>2689.65</v>
      </c>
      <c r="E26" s="279">
        <v>2645.3500000000004</v>
      </c>
      <c r="F26" s="279">
        <v>2576.0500000000002</v>
      </c>
      <c r="G26" s="279">
        <v>2531.7500000000005</v>
      </c>
      <c r="H26" s="279">
        <v>2758.9500000000003</v>
      </c>
      <c r="I26" s="279">
        <v>2803.2500000000005</v>
      </c>
      <c r="J26" s="279">
        <v>2872.55</v>
      </c>
      <c r="K26" s="277">
        <v>2733.95</v>
      </c>
      <c r="L26" s="277">
        <v>2620.35</v>
      </c>
      <c r="M26" s="277">
        <v>0.34805000000000003</v>
      </c>
    </row>
    <row r="27" spans="1:13">
      <c r="A27" s="268">
        <v>17</v>
      </c>
      <c r="B27" s="277" t="s">
        <v>292</v>
      </c>
      <c r="C27" s="278">
        <v>1759.85</v>
      </c>
      <c r="D27" s="279">
        <v>1749.3</v>
      </c>
      <c r="E27" s="279">
        <v>1711.75</v>
      </c>
      <c r="F27" s="279">
        <v>1663.65</v>
      </c>
      <c r="G27" s="279">
        <v>1626.1000000000001</v>
      </c>
      <c r="H27" s="279">
        <v>1797.3999999999999</v>
      </c>
      <c r="I27" s="279">
        <v>1834.9499999999996</v>
      </c>
      <c r="J27" s="279">
        <v>1883.0499999999997</v>
      </c>
      <c r="K27" s="277">
        <v>1786.85</v>
      </c>
      <c r="L27" s="277">
        <v>1701.2</v>
      </c>
      <c r="M27" s="277">
        <v>0.48347000000000001</v>
      </c>
    </row>
    <row r="28" spans="1:13">
      <c r="A28" s="268">
        <v>18</v>
      </c>
      <c r="B28" s="277" t="s">
        <v>229</v>
      </c>
      <c r="C28" s="278">
        <v>1569.6</v>
      </c>
      <c r="D28" s="279">
        <v>1573</v>
      </c>
      <c r="E28" s="279">
        <v>1556.8</v>
      </c>
      <c r="F28" s="279">
        <v>1544</v>
      </c>
      <c r="G28" s="279">
        <v>1527.8</v>
      </c>
      <c r="H28" s="279">
        <v>1585.8</v>
      </c>
      <c r="I28" s="279">
        <v>1601.9999999999998</v>
      </c>
      <c r="J28" s="279">
        <v>1614.8</v>
      </c>
      <c r="K28" s="277">
        <v>1589.2</v>
      </c>
      <c r="L28" s="277">
        <v>1560.2</v>
      </c>
      <c r="M28" s="277">
        <v>0.72184000000000004</v>
      </c>
    </row>
    <row r="29" spans="1:13">
      <c r="A29" s="268">
        <v>19</v>
      </c>
      <c r="B29" s="277" t="s">
        <v>301</v>
      </c>
      <c r="C29" s="278">
        <v>1996.35</v>
      </c>
      <c r="D29" s="279">
        <v>1990.45</v>
      </c>
      <c r="E29" s="279">
        <v>1980.9</v>
      </c>
      <c r="F29" s="279">
        <v>1965.45</v>
      </c>
      <c r="G29" s="279">
        <v>1955.9</v>
      </c>
      <c r="H29" s="279">
        <v>2005.9</v>
      </c>
      <c r="I29" s="279">
        <v>2015.4499999999998</v>
      </c>
      <c r="J29" s="279">
        <v>2030.9</v>
      </c>
      <c r="K29" s="277">
        <v>2000</v>
      </c>
      <c r="L29" s="277">
        <v>1975</v>
      </c>
      <c r="M29" s="277">
        <v>5.5440000000000003E-2</v>
      </c>
    </row>
    <row r="30" spans="1:13">
      <c r="A30" s="268">
        <v>20</v>
      </c>
      <c r="B30" s="277" t="s">
        <v>230</v>
      </c>
      <c r="C30" s="278">
        <v>2679.3</v>
      </c>
      <c r="D30" s="279">
        <v>2653.4833333333336</v>
      </c>
      <c r="E30" s="279">
        <v>2608.9666666666672</v>
      </c>
      <c r="F30" s="279">
        <v>2538.6333333333337</v>
      </c>
      <c r="G30" s="279">
        <v>2494.1166666666672</v>
      </c>
      <c r="H30" s="279">
        <v>2723.8166666666671</v>
      </c>
      <c r="I30" s="279">
        <v>2768.3333333333335</v>
      </c>
      <c r="J30" s="279">
        <v>2838.666666666667</v>
      </c>
      <c r="K30" s="277">
        <v>2698</v>
      </c>
      <c r="L30" s="277">
        <v>2583.15</v>
      </c>
      <c r="M30" s="277">
        <v>1.97211</v>
      </c>
    </row>
    <row r="31" spans="1:13">
      <c r="A31" s="268">
        <v>21</v>
      </c>
      <c r="B31" s="277" t="s">
        <v>870</v>
      </c>
      <c r="C31" s="278">
        <v>2894.4</v>
      </c>
      <c r="D31" s="279">
        <v>2905.85</v>
      </c>
      <c r="E31" s="279">
        <v>2862.7</v>
      </c>
      <c r="F31" s="279">
        <v>2831</v>
      </c>
      <c r="G31" s="279">
        <v>2787.85</v>
      </c>
      <c r="H31" s="279">
        <v>2937.5499999999997</v>
      </c>
      <c r="I31" s="279">
        <v>2980.7000000000003</v>
      </c>
      <c r="J31" s="279">
        <v>3012.3999999999996</v>
      </c>
      <c r="K31" s="277">
        <v>2949</v>
      </c>
      <c r="L31" s="277">
        <v>2874.15</v>
      </c>
      <c r="M31" s="277">
        <v>0.23652999999999999</v>
      </c>
    </row>
    <row r="32" spans="1:13">
      <c r="A32" s="268">
        <v>22</v>
      </c>
      <c r="B32" s="277" t="s">
        <v>303</v>
      </c>
      <c r="C32" s="278">
        <v>118.65</v>
      </c>
      <c r="D32" s="279">
        <v>118.88333333333333</v>
      </c>
      <c r="E32" s="279">
        <v>116.41666666666666</v>
      </c>
      <c r="F32" s="279">
        <v>114.18333333333334</v>
      </c>
      <c r="G32" s="279">
        <v>111.71666666666667</v>
      </c>
      <c r="H32" s="279">
        <v>121.11666666666665</v>
      </c>
      <c r="I32" s="279">
        <v>123.58333333333331</v>
      </c>
      <c r="J32" s="279">
        <v>125.81666666666663</v>
      </c>
      <c r="K32" s="277">
        <v>121.35</v>
      </c>
      <c r="L32" s="277">
        <v>116.65</v>
      </c>
      <c r="M32" s="277">
        <v>2.16995</v>
      </c>
    </row>
    <row r="33" spans="1:13">
      <c r="A33" s="268">
        <v>23</v>
      </c>
      <c r="B33" s="277" t="s">
        <v>45</v>
      </c>
      <c r="C33" s="278">
        <v>786.75</v>
      </c>
      <c r="D33" s="279">
        <v>776.75</v>
      </c>
      <c r="E33" s="279">
        <v>752.05</v>
      </c>
      <c r="F33" s="279">
        <v>717.34999999999991</v>
      </c>
      <c r="G33" s="279">
        <v>692.64999999999986</v>
      </c>
      <c r="H33" s="279">
        <v>811.45</v>
      </c>
      <c r="I33" s="279">
        <v>836.15000000000009</v>
      </c>
      <c r="J33" s="279">
        <v>870.85000000000014</v>
      </c>
      <c r="K33" s="277">
        <v>801.45</v>
      </c>
      <c r="L33" s="277">
        <v>742.05</v>
      </c>
      <c r="M33" s="277">
        <v>14.211830000000001</v>
      </c>
    </row>
    <row r="34" spans="1:13">
      <c r="A34" s="268">
        <v>24</v>
      </c>
      <c r="B34" s="277" t="s">
        <v>304</v>
      </c>
      <c r="C34" s="278">
        <v>2192.65</v>
      </c>
      <c r="D34" s="279">
        <v>2210.15</v>
      </c>
      <c r="E34" s="279">
        <v>2131.3000000000002</v>
      </c>
      <c r="F34" s="279">
        <v>2069.9500000000003</v>
      </c>
      <c r="G34" s="279">
        <v>1991.1000000000004</v>
      </c>
      <c r="H34" s="279">
        <v>2271.5</v>
      </c>
      <c r="I34" s="279">
        <v>2350.3499999999995</v>
      </c>
      <c r="J34" s="279">
        <v>2411.6999999999998</v>
      </c>
      <c r="K34" s="277">
        <v>2289</v>
      </c>
      <c r="L34" s="277">
        <v>2148.8000000000002</v>
      </c>
      <c r="M34" s="277">
        <v>2.7068699999999999</v>
      </c>
    </row>
    <row r="35" spans="1:13">
      <c r="A35" s="268">
        <v>25</v>
      </c>
      <c r="B35" s="277" t="s">
        <v>46</v>
      </c>
      <c r="C35" s="278">
        <v>255.85</v>
      </c>
      <c r="D35" s="279">
        <v>252.16666666666666</v>
      </c>
      <c r="E35" s="279">
        <v>247.33333333333331</v>
      </c>
      <c r="F35" s="279">
        <v>238.81666666666666</v>
      </c>
      <c r="G35" s="279">
        <v>233.98333333333332</v>
      </c>
      <c r="H35" s="279">
        <v>260.68333333333328</v>
      </c>
      <c r="I35" s="279">
        <v>265.51666666666665</v>
      </c>
      <c r="J35" s="279">
        <v>274.0333333333333</v>
      </c>
      <c r="K35" s="277">
        <v>257</v>
      </c>
      <c r="L35" s="277">
        <v>243.65</v>
      </c>
      <c r="M35" s="277">
        <v>132.07219000000001</v>
      </c>
    </row>
    <row r="36" spans="1:13">
      <c r="A36" s="268">
        <v>26</v>
      </c>
      <c r="B36" s="277" t="s">
        <v>293</v>
      </c>
      <c r="C36" s="278">
        <v>3076.3</v>
      </c>
      <c r="D36" s="279">
        <v>3078.4166666666665</v>
      </c>
      <c r="E36" s="279">
        <v>2987.8833333333332</v>
      </c>
      <c r="F36" s="279">
        <v>2899.4666666666667</v>
      </c>
      <c r="G36" s="279">
        <v>2808.9333333333334</v>
      </c>
      <c r="H36" s="279">
        <v>3166.833333333333</v>
      </c>
      <c r="I36" s="279">
        <v>3257.3666666666668</v>
      </c>
      <c r="J36" s="279">
        <v>3345.7833333333328</v>
      </c>
      <c r="K36" s="277">
        <v>3168.95</v>
      </c>
      <c r="L36" s="277">
        <v>2990</v>
      </c>
      <c r="M36" s="277">
        <v>1.0498700000000001</v>
      </c>
    </row>
    <row r="37" spans="1:13">
      <c r="A37" s="268">
        <v>27</v>
      </c>
      <c r="B37" s="277" t="s">
        <v>302</v>
      </c>
      <c r="C37" s="278">
        <v>960.85</v>
      </c>
      <c r="D37" s="279">
        <v>957.55000000000007</v>
      </c>
      <c r="E37" s="279">
        <v>943.40000000000009</v>
      </c>
      <c r="F37" s="279">
        <v>925.95</v>
      </c>
      <c r="G37" s="279">
        <v>911.80000000000007</v>
      </c>
      <c r="H37" s="279">
        <v>975.00000000000011</v>
      </c>
      <c r="I37" s="279">
        <v>989.15</v>
      </c>
      <c r="J37" s="279">
        <v>1006.6000000000001</v>
      </c>
      <c r="K37" s="277">
        <v>971.7</v>
      </c>
      <c r="L37" s="277">
        <v>940.1</v>
      </c>
      <c r="M37" s="277">
        <v>2.1209099999999999</v>
      </c>
    </row>
    <row r="38" spans="1:13">
      <c r="A38" s="268">
        <v>28</v>
      </c>
      <c r="B38" s="277" t="s">
        <v>47</v>
      </c>
      <c r="C38" s="278">
        <v>2118.65</v>
      </c>
      <c r="D38" s="279">
        <v>2100.0833333333335</v>
      </c>
      <c r="E38" s="279">
        <v>2053.166666666667</v>
      </c>
      <c r="F38" s="279">
        <v>1987.6833333333334</v>
      </c>
      <c r="G38" s="279">
        <v>1940.7666666666669</v>
      </c>
      <c r="H38" s="279">
        <v>2165.5666666666671</v>
      </c>
      <c r="I38" s="279">
        <v>2212.483333333334</v>
      </c>
      <c r="J38" s="279">
        <v>2277.9666666666672</v>
      </c>
      <c r="K38" s="277">
        <v>2147</v>
      </c>
      <c r="L38" s="277">
        <v>2034.6</v>
      </c>
      <c r="M38" s="277">
        <v>14.29731</v>
      </c>
    </row>
    <row r="39" spans="1:13">
      <c r="A39" s="268">
        <v>29</v>
      </c>
      <c r="B39" s="277" t="s">
        <v>48</v>
      </c>
      <c r="C39" s="278">
        <v>149.6</v>
      </c>
      <c r="D39" s="279">
        <v>148.41666666666666</v>
      </c>
      <c r="E39" s="279">
        <v>144.18333333333331</v>
      </c>
      <c r="F39" s="279">
        <v>138.76666666666665</v>
      </c>
      <c r="G39" s="279">
        <v>134.5333333333333</v>
      </c>
      <c r="H39" s="279">
        <v>153.83333333333331</v>
      </c>
      <c r="I39" s="279">
        <v>158.06666666666666</v>
      </c>
      <c r="J39" s="279">
        <v>163.48333333333332</v>
      </c>
      <c r="K39" s="277">
        <v>152.65</v>
      </c>
      <c r="L39" s="277">
        <v>143</v>
      </c>
      <c r="M39" s="277">
        <v>98.197519999999997</v>
      </c>
    </row>
    <row r="40" spans="1:13">
      <c r="A40" s="268">
        <v>30</v>
      </c>
      <c r="B40" s="277" t="s">
        <v>305</v>
      </c>
      <c r="C40" s="278">
        <v>125.75</v>
      </c>
      <c r="D40" s="279">
        <v>126.71666666666665</v>
      </c>
      <c r="E40" s="279">
        <v>124.0333333333333</v>
      </c>
      <c r="F40" s="279">
        <v>122.31666666666665</v>
      </c>
      <c r="G40" s="279">
        <v>119.6333333333333</v>
      </c>
      <c r="H40" s="279">
        <v>128.43333333333331</v>
      </c>
      <c r="I40" s="279">
        <v>131.11666666666667</v>
      </c>
      <c r="J40" s="279">
        <v>132.83333333333331</v>
      </c>
      <c r="K40" s="277">
        <v>129.4</v>
      </c>
      <c r="L40" s="277">
        <v>125</v>
      </c>
      <c r="M40" s="277">
        <v>1.29125</v>
      </c>
    </row>
    <row r="41" spans="1:13">
      <c r="A41" s="268">
        <v>31</v>
      </c>
      <c r="B41" s="277" t="s">
        <v>937</v>
      </c>
      <c r="C41" s="278">
        <v>232.9</v>
      </c>
      <c r="D41" s="279">
        <v>233.20000000000002</v>
      </c>
      <c r="E41" s="279">
        <v>228.75000000000003</v>
      </c>
      <c r="F41" s="279">
        <v>224.60000000000002</v>
      </c>
      <c r="G41" s="279">
        <v>220.15000000000003</v>
      </c>
      <c r="H41" s="279">
        <v>237.35000000000002</v>
      </c>
      <c r="I41" s="279">
        <v>241.8</v>
      </c>
      <c r="J41" s="279">
        <v>245.95000000000002</v>
      </c>
      <c r="K41" s="277">
        <v>237.65</v>
      </c>
      <c r="L41" s="277">
        <v>229.05</v>
      </c>
      <c r="M41" s="277">
        <v>0.19241</v>
      </c>
    </row>
    <row r="42" spans="1:13">
      <c r="A42" s="268">
        <v>32</v>
      </c>
      <c r="B42" s="277" t="s">
        <v>306</v>
      </c>
      <c r="C42" s="278">
        <v>62.65</v>
      </c>
      <c r="D42" s="279">
        <v>62.816666666666663</v>
      </c>
      <c r="E42" s="279">
        <v>61.933333333333323</v>
      </c>
      <c r="F42" s="279">
        <v>61.216666666666661</v>
      </c>
      <c r="G42" s="279">
        <v>60.333333333333321</v>
      </c>
      <c r="H42" s="279">
        <v>63.533333333333324</v>
      </c>
      <c r="I42" s="279">
        <v>64.416666666666657</v>
      </c>
      <c r="J42" s="279">
        <v>65.133333333333326</v>
      </c>
      <c r="K42" s="277">
        <v>63.7</v>
      </c>
      <c r="L42" s="277">
        <v>62.1</v>
      </c>
      <c r="M42" s="277">
        <v>3.0148299999999999</v>
      </c>
    </row>
    <row r="43" spans="1:13">
      <c r="A43" s="268">
        <v>33</v>
      </c>
      <c r="B43" s="277" t="s">
        <v>49</v>
      </c>
      <c r="C43" s="278">
        <v>81.75</v>
      </c>
      <c r="D43" s="279">
        <v>80.083333333333329</v>
      </c>
      <c r="E43" s="279">
        <v>77.966666666666654</v>
      </c>
      <c r="F43" s="279">
        <v>74.183333333333323</v>
      </c>
      <c r="G43" s="279">
        <v>72.066666666666649</v>
      </c>
      <c r="H43" s="279">
        <v>83.86666666666666</v>
      </c>
      <c r="I43" s="279">
        <v>85.983333333333334</v>
      </c>
      <c r="J43" s="279">
        <v>89.766666666666666</v>
      </c>
      <c r="K43" s="277">
        <v>82.2</v>
      </c>
      <c r="L43" s="277">
        <v>76.3</v>
      </c>
      <c r="M43" s="277">
        <v>613.71442999999999</v>
      </c>
    </row>
    <row r="44" spans="1:13">
      <c r="A44" s="268">
        <v>34</v>
      </c>
      <c r="B44" s="277" t="s">
        <v>51</v>
      </c>
      <c r="C44" s="278">
        <v>2197.8000000000002</v>
      </c>
      <c r="D44" s="279">
        <v>2163.3833333333332</v>
      </c>
      <c r="E44" s="279">
        <v>2119.4166666666665</v>
      </c>
      <c r="F44" s="279">
        <v>2041.0333333333333</v>
      </c>
      <c r="G44" s="279">
        <v>1997.0666666666666</v>
      </c>
      <c r="H44" s="279">
        <v>2241.7666666666664</v>
      </c>
      <c r="I44" s="279">
        <v>2285.7333333333336</v>
      </c>
      <c r="J44" s="279">
        <v>2364.1166666666663</v>
      </c>
      <c r="K44" s="277">
        <v>2207.35</v>
      </c>
      <c r="L44" s="277">
        <v>2085</v>
      </c>
      <c r="M44" s="277">
        <v>49.649039999999999</v>
      </c>
    </row>
    <row r="45" spans="1:13">
      <c r="A45" s="268">
        <v>35</v>
      </c>
      <c r="B45" s="277" t="s">
        <v>307</v>
      </c>
      <c r="C45" s="278">
        <v>142.15</v>
      </c>
      <c r="D45" s="279">
        <v>141.71666666666667</v>
      </c>
      <c r="E45" s="279">
        <v>139.53333333333333</v>
      </c>
      <c r="F45" s="279">
        <v>136.91666666666666</v>
      </c>
      <c r="G45" s="279">
        <v>134.73333333333332</v>
      </c>
      <c r="H45" s="279">
        <v>144.33333333333334</v>
      </c>
      <c r="I45" s="279">
        <v>146.51666666666668</v>
      </c>
      <c r="J45" s="279">
        <v>149.13333333333335</v>
      </c>
      <c r="K45" s="277">
        <v>143.9</v>
      </c>
      <c r="L45" s="277">
        <v>139.1</v>
      </c>
      <c r="M45" s="277">
        <v>5.0654300000000001</v>
      </c>
    </row>
    <row r="46" spans="1:13">
      <c r="A46" s="268">
        <v>36</v>
      </c>
      <c r="B46" s="277" t="s">
        <v>309</v>
      </c>
      <c r="C46" s="278">
        <v>1152.45</v>
      </c>
      <c r="D46" s="279">
        <v>1151.1333333333334</v>
      </c>
      <c r="E46" s="279">
        <v>1138.3166666666668</v>
      </c>
      <c r="F46" s="279">
        <v>1124.1833333333334</v>
      </c>
      <c r="G46" s="279">
        <v>1111.3666666666668</v>
      </c>
      <c r="H46" s="279">
        <v>1165.2666666666669</v>
      </c>
      <c r="I46" s="279">
        <v>1178.0833333333335</v>
      </c>
      <c r="J46" s="279">
        <v>1192.2166666666669</v>
      </c>
      <c r="K46" s="277">
        <v>1163.95</v>
      </c>
      <c r="L46" s="277">
        <v>1137</v>
      </c>
      <c r="M46" s="277">
        <v>0.74778999999999995</v>
      </c>
    </row>
    <row r="47" spans="1:13">
      <c r="A47" s="268">
        <v>37</v>
      </c>
      <c r="B47" s="277" t="s">
        <v>308</v>
      </c>
      <c r="C47" s="278">
        <v>4391</v>
      </c>
      <c r="D47" s="279">
        <v>4437.333333333333</v>
      </c>
      <c r="E47" s="279">
        <v>4309.6666666666661</v>
      </c>
      <c r="F47" s="279">
        <v>4228.333333333333</v>
      </c>
      <c r="G47" s="279">
        <v>4100.6666666666661</v>
      </c>
      <c r="H47" s="279">
        <v>4518.6666666666661</v>
      </c>
      <c r="I47" s="279">
        <v>4646.3333333333321</v>
      </c>
      <c r="J47" s="279">
        <v>4727.6666666666661</v>
      </c>
      <c r="K47" s="277">
        <v>4565</v>
      </c>
      <c r="L47" s="277">
        <v>4356</v>
      </c>
      <c r="M47" s="277">
        <v>1.2118199999999999</v>
      </c>
    </row>
    <row r="48" spans="1:13">
      <c r="A48" s="268">
        <v>38</v>
      </c>
      <c r="B48" s="277" t="s">
        <v>310</v>
      </c>
      <c r="C48" s="278">
        <v>6107.8</v>
      </c>
      <c r="D48" s="279">
        <v>6076.7</v>
      </c>
      <c r="E48" s="279">
        <v>6004.4</v>
      </c>
      <c r="F48" s="279">
        <v>5901</v>
      </c>
      <c r="G48" s="279">
        <v>5828.7</v>
      </c>
      <c r="H48" s="279">
        <v>6180.0999999999995</v>
      </c>
      <c r="I48" s="279">
        <v>6252.4000000000005</v>
      </c>
      <c r="J48" s="279">
        <v>6355.7999999999993</v>
      </c>
      <c r="K48" s="277">
        <v>6149</v>
      </c>
      <c r="L48" s="277">
        <v>5973.3</v>
      </c>
      <c r="M48" s="277">
        <v>0.22806999999999999</v>
      </c>
    </row>
    <row r="49" spans="1:13">
      <c r="A49" s="268">
        <v>39</v>
      </c>
      <c r="B49" s="277" t="s">
        <v>226</v>
      </c>
      <c r="C49" s="278">
        <v>789.65</v>
      </c>
      <c r="D49" s="279">
        <v>778.4</v>
      </c>
      <c r="E49" s="279">
        <v>763.75</v>
      </c>
      <c r="F49" s="279">
        <v>737.85</v>
      </c>
      <c r="G49" s="279">
        <v>723.2</v>
      </c>
      <c r="H49" s="279">
        <v>804.3</v>
      </c>
      <c r="I49" s="279">
        <v>818.94999999999982</v>
      </c>
      <c r="J49" s="279">
        <v>844.84999999999991</v>
      </c>
      <c r="K49" s="277">
        <v>793.05</v>
      </c>
      <c r="L49" s="277">
        <v>752.5</v>
      </c>
      <c r="M49" s="277">
        <v>3.1840899999999999</v>
      </c>
    </row>
    <row r="50" spans="1:13">
      <c r="A50" s="268">
        <v>40</v>
      </c>
      <c r="B50" s="277" t="s">
        <v>53</v>
      </c>
      <c r="C50" s="278">
        <v>794.1</v>
      </c>
      <c r="D50" s="279">
        <v>790</v>
      </c>
      <c r="E50" s="279">
        <v>782.4</v>
      </c>
      <c r="F50" s="279">
        <v>770.69999999999993</v>
      </c>
      <c r="G50" s="279">
        <v>763.09999999999991</v>
      </c>
      <c r="H50" s="279">
        <v>801.7</v>
      </c>
      <c r="I50" s="279">
        <v>809.3</v>
      </c>
      <c r="J50" s="279">
        <v>821.00000000000011</v>
      </c>
      <c r="K50" s="277">
        <v>797.6</v>
      </c>
      <c r="L50" s="277">
        <v>778.3</v>
      </c>
      <c r="M50" s="277">
        <v>29.523599999999998</v>
      </c>
    </row>
    <row r="51" spans="1:13">
      <c r="A51" s="268">
        <v>41</v>
      </c>
      <c r="B51" s="277" t="s">
        <v>311</v>
      </c>
      <c r="C51" s="278">
        <v>494.85</v>
      </c>
      <c r="D51" s="279">
        <v>494.56666666666666</v>
      </c>
      <c r="E51" s="279">
        <v>490.63333333333333</v>
      </c>
      <c r="F51" s="279">
        <v>486.41666666666669</v>
      </c>
      <c r="G51" s="279">
        <v>482.48333333333335</v>
      </c>
      <c r="H51" s="279">
        <v>498.7833333333333</v>
      </c>
      <c r="I51" s="279">
        <v>502.71666666666658</v>
      </c>
      <c r="J51" s="279">
        <v>506.93333333333328</v>
      </c>
      <c r="K51" s="277">
        <v>498.5</v>
      </c>
      <c r="L51" s="277">
        <v>490.35</v>
      </c>
      <c r="M51" s="277">
        <v>1.5907800000000001</v>
      </c>
    </row>
    <row r="52" spans="1:13">
      <c r="A52" s="268">
        <v>42</v>
      </c>
      <c r="B52" s="277" t="s">
        <v>55</v>
      </c>
      <c r="C52" s="278">
        <v>508.1</v>
      </c>
      <c r="D52" s="279">
        <v>501</v>
      </c>
      <c r="E52" s="279">
        <v>489.75</v>
      </c>
      <c r="F52" s="279">
        <v>471.4</v>
      </c>
      <c r="G52" s="279">
        <v>460.15</v>
      </c>
      <c r="H52" s="279">
        <v>519.35</v>
      </c>
      <c r="I52" s="279">
        <v>530.6</v>
      </c>
      <c r="J52" s="279">
        <v>548.95000000000005</v>
      </c>
      <c r="K52" s="277">
        <v>512.25</v>
      </c>
      <c r="L52" s="277">
        <v>482.65</v>
      </c>
      <c r="M52" s="277">
        <v>242.40216000000001</v>
      </c>
    </row>
    <row r="53" spans="1:13">
      <c r="A53" s="268">
        <v>43</v>
      </c>
      <c r="B53" s="277" t="s">
        <v>56</v>
      </c>
      <c r="C53" s="278">
        <v>2947.35</v>
      </c>
      <c r="D53" s="279">
        <v>2924.2166666666672</v>
      </c>
      <c r="E53" s="279">
        <v>2876.1833333333343</v>
      </c>
      <c r="F53" s="279">
        <v>2805.0166666666673</v>
      </c>
      <c r="G53" s="279">
        <v>2756.9833333333345</v>
      </c>
      <c r="H53" s="279">
        <v>2995.3833333333341</v>
      </c>
      <c r="I53" s="279">
        <v>3043.416666666667</v>
      </c>
      <c r="J53" s="279">
        <v>3114.5833333333339</v>
      </c>
      <c r="K53" s="277">
        <v>2972.25</v>
      </c>
      <c r="L53" s="277">
        <v>2853.05</v>
      </c>
      <c r="M53" s="277">
        <v>18.1233</v>
      </c>
    </row>
    <row r="54" spans="1:13">
      <c r="A54" s="268">
        <v>44</v>
      </c>
      <c r="B54" s="277" t="s">
        <v>315</v>
      </c>
      <c r="C54" s="278">
        <v>189.75</v>
      </c>
      <c r="D54" s="279">
        <v>190.35</v>
      </c>
      <c r="E54" s="279">
        <v>186.7</v>
      </c>
      <c r="F54" s="279">
        <v>183.65</v>
      </c>
      <c r="G54" s="279">
        <v>180</v>
      </c>
      <c r="H54" s="279">
        <v>193.39999999999998</v>
      </c>
      <c r="I54" s="279">
        <v>197.05</v>
      </c>
      <c r="J54" s="279">
        <v>200.09999999999997</v>
      </c>
      <c r="K54" s="277">
        <v>194</v>
      </c>
      <c r="L54" s="277">
        <v>187.3</v>
      </c>
      <c r="M54" s="277">
        <v>3.1843400000000002</v>
      </c>
    </row>
    <row r="55" spans="1:13">
      <c r="A55" s="268">
        <v>45</v>
      </c>
      <c r="B55" s="277" t="s">
        <v>316</v>
      </c>
      <c r="C55" s="278">
        <v>498.05</v>
      </c>
      <c r="D55" s="279">
        <v>499.68333333333339</v>
      </c>
      <c r="E55" s="279">
        <v>492.46666666666681</v>
      </c>
      <c r="F55" s="279">
        <v>486.88333333333344</v>
      </c>
      <c r="G55" s="279">
        <v>479.66666666666686</v>
      </c>
      <c r="H55" s="279">
        <v>505.26666666666677</v>
      </c>
      <c r="I55" s="279">
        <v>512.48333333333335</v>
      </c>
      <c r="J55" s="279">
        <v>518.06666666666672</v>
      </c>
      <c r="K55" s="277">
        <v>506.9</v>
      </c>
      <c r="L55" s="277">
        <v>494.1</v>
      </c>
      <c r="M55" s="277">
        <v>0.87853000000000003</v>
      </c>
    </row>
    <row r="56" spans="1:13">
      <c r="A56" s="268">
        <v>46</v>
      </c>
      <c r="B56" s="277" t="s">
        <v>58</v>
      </c>
      <c r="C56" s="278">
        <v>5667.25</v>
      </c>
      <c r="D56" s="279">
        <v>5701.916666666667</v>
      </c>
      <c r="E56" s="279">
        <v>5597.3333333333339</v>
      </c>
      <c r="F56" s="279">
        <v>5527.416666666667</v>
      </c>
      <c r="G56" s="279">
        <v>5422.8333333333339</v>
      </c>
      <c r="H56" s="279">
        <v>5771.8333333333339</v>
      </c>
      <c r="I56" s="279">
        <v>5876.4166666666679</v>
      </c>
      <c r="J56" s="279">
        <v>5946.3333333333339</v>
      </c>
      <c r="K56" s="277">
        <v>5806.5</v>
      </c>
      <c r="L56" s="277">
        <v>5632</v>
      </c>
      <c r="M56" s="277">
        <v>15.507619999999999</v>
      </c>
    </row>
    <row r="57" spans="1:13">
      <c r="A57" s="268">
        <v>47</v>
      </c>
      <c r="B57" s="277" t="s">
        <v>232</v>
      </c>
      <c r="C57" s="278">
        <v>2265.1999999999998</v>
      </c>
      <c r="D57" s="279">
        <v>2263.6166666666668</v>
      </c>
      <c r="E57" s="279">
        <v>2214.2333333333336</v>
      </c>
      <c r="F57" s="279">
        <v>2163.2666666666669</v>
      </c>
      <c r="G57" s="279">
        <v>2113.8833333333337</v>
      </c>
      <c r="H57" s="279">
        <v>2314.5833333333335</v>
      </c>
      <c r="I57" s="279">
        <v>2363.9666666666667</v>
      </c>
      <c r="J57" s="279">
        <v>2414.9333333333334</v>
      </c>
      <c r="K57" s="277">
        <v>2313</v>
      </c>
      <c r="L57" s="277">
        <v>2212.65</v>
      </c>
      <c r="M57" s="277">
        <v>1.55124</v>
      </c>
    </row>
    <row r="58" spans="1:13">
      <c r="A58" s="268">
        <v>48</v>
      </c>
      <c r="B58" s="277" t="s">
        <v>59</v>
      </c>
      <c r="C58" s="278">
        <v>3453.25</v>
      </c>
      <c r="D58" s="279">
        <v>3398.75</v>
      </c>
      <c r="E58" s="279">
        <v>3332.5</v>
      </c>
      <c r="F58" s="279">
        <v>3211.75</v>
      </c>
      <c r="G58" s="279">
        <v>3145.5</v>
      </c>
      <c r="H58" s="279">
        <v>3519.5</v>
      </c>
      <c r="I58" s="279">
        <v>3585.75</v>
      </c>
      <c r="J58" s="279">
        <v>3706.5</v>
      </c>
      <c r="K58" s="277">
        <v>3465</v>
      </c>
      <c r="L58" s="277">
        <v>3278</v>
      </c>
      <c r="M58" s="277">
        <v>60.209499999999998</v>
      </c>
    </row>
    <row r="59" spans="1:13">
      <c r="A59" s="268">
        <v>49</v>
      </c>
      <c r="B59" s="277" t="s">
        <v>60</v>
      </c>
      <c r="C59" s="278">
        <v>1343.75</v>
      </c>
      <c r="D59" s="279">
        <v>1348.25</v>
      </c>
      <c r="E59" s="279">
        <v>1327.5</v>
      </c>
      <c r="F59" s="279">
        <v>1311.25</v>
      </c>
      <c r="G59" s="279">
        <v>1290.5</v>
      </c>
      <c r="H59" s="279">
        <v>1364.5</v>
      </c>
      <c r="I59" s="279">
        <v>1385.25</v>
      </c>
      <c r="J59" s="279">
        <v>1401.5</v>
      </c>
      <c r="K59" s="277">
        <v>1369</v>
      </c>
      <c r="L59" s="277">
        <v>1332</v>
      </c>
      <c r="M59" s="277">
        <v>7.1377100000000002</v>
      </c>
    </row>
    <row r="60" spans="1:13" ht="12" customHeight="1">
      <c r="A60" s="268">
        <v>50</v>
      </c>
      <c r="B60" s="277" t="s">
        <v>317</v>
      </c>
      <c r="C60" s="278">
        <v>101.95</v>
      </c>
      <c r="D60" s="279">
        <v>101.83333333333333</v>
      </c>
      <c r="E60" s="279">
        <v>100.31666666666666</v>
      </c>
      <c r="F60" s="279">
        <v>98.683333333333337</v>
      </c>
      <c r="G60" s="279">
        <v>97.166666666666671</v>
      </c>
      <c r="H60" s="279">
        <v>103.46666666666665</v>
      </c>
      <c r="I60" s="279">
        <v>104.98333333333333</v>
      </c>
      <c r="J60" s="279">
        <v>106.61666666666665</v>
      </c>
      <c r="K60" s="277">
        <v>103.35</v>
      </c>
      <c r="L60" s="277">
        <v>100.2</v>
      </c>
      <c r="M60" s="277">
        <v>2.4121800000000002</v>
      </c>
    </row>
    <row r="61" spans="1:13">
      <c r="A61" s="268">
        <v>51</v>
      </c>
      <c r="B61" s="277" t="s">
        <v>318</v>
      </c>
      <c r="C61" s="278">
        <v>161.69999999999999</v>
      </c>
      <c r="D61" s="279">
        <v>160.93333333333331</v>
      </c>
      <c r="E61" s="279">
        <v>158.86666666666662</v>
      </c>
      <c r="F61" s="279">
        <v>156.0333333333333</v>
      </c>
      <c r="G61" s="279">
        <v>153.96666666666661</v>
      </c>
      <c r="H61" s="279">
        <v>163.76666666666662</v>
      </c>
      <c r="I61" s="279">
        <v>165.83333333333329</v>
      </c>
      <c r="J61" s="279">
        <v>168.66666666666663</v>
      </c>
      <c r="K61" s="277">
        <v>163</v>
      </c>
      <c r="L61" s="277">
        <v>158.1</v>
      </c>
      <c r="M61" s="277">
        <v>7.3957800000000002</v>
      </c>
    </row>
    <row r="62" spans="1:13">
      <c r="A62" s="268">
        <v>52</v>
      </c>
      <c r="B62" s="277" t="s">
        <v>233</v>
      </c>
      <c r="C62" s="278">
        <v>296.2</v>
      </c>
      <c r="D62" s="279">
        <v>294.73333333333329</v>
      </c>
      <c r="E62" s="279">
        <v>290.56666666666661</v>
      </c>
      <c r="F62" s="279">
        <v>284.93333333333334</v>
      </c>
      <c r="G62" s="279">
        <v>280.76666666666665</v>
      </c>
      <c r="H62" s="279">
        <v>300.36666666666656</v>
      </c>
      <c r="I62" s="279">
        <v>304.53333333333319</v>
      </c>
      <c r="J62" s="279">
        <v>310.16666666666652</v>
      </c>
      <c r="K62" s="277">
        <v>298.89999999999998</v>
      </c>
      <c r="L62" s="277">
        <v>289.10000000000002</v>
      </c>
      <c r="M62" s="277">
        <v>79.706230000000005</v>
      </c>
    </row>
    <row r="63" spans="1:13">
      <c r="A63" s="268">
        <v>53</v>
      </c>
      <c r="B63" s="277" t="s">
        <v>61</v>
      </c>
      <c r="C63" s="278">
        <v>42.9</v>
      </c>
      <c r="D63" s="279">
        <v>42.5</v>
      </c>
      <c r="E63" s="279">
        <v>41.9</v>
      </c>
      <c r="F63" s="279">
        <v>40.9</v>
      </c>
      <c r="G63" s="279">
        <v>40.299999999999997</v>
      </c>
      <c r="H63" s="279">
        <v>43.5</v>
      </c>
      <c r="I63" s="279">
        <v>44.099999999999994</v>
      </c>
      <c r="J63" s="279">
        <v>45.1</v>
      </c>
      <c r="K63" s="277">
        <v>43.1</v>
      </c>
      <c r="L63" s="277">
        <v>41.5</v>
      </c>
      <c r="M63" s="277">
        <v>219.32534999999999</v>
      </c>
    </row>
    <row r="64" spans="1:13">
      <c r="A64" s="268">
        <v>54</v>
      </c>
      <c r="B64" s="277" t="s">
        <v>62</v>
      </c>
      <c r="C64" s="278">
        <v>39.799999999999997</v>
      </c>
      <c r="D64" s="279">
        <v>39.81666666666667</v>
      </c>
      <c r="E64" s="279">
        <v>39.433333333333337</v>
      </c>
      <c r="F64" s="279">
        <v>39.06666666666667</v>
      </c>
      <c r="G64" s="279">
        <v>38.683333333333337</v>
      </c>
      <c r="H64" s="279">
        <v>40.183333333333337</v>
      </c>
      <c r="I64" s="279">
        <v>40.566666666666677</v>
      </c>
      <c r="J64" s="279">
        <v>40.933333333333337</v>
      </c>
      <c r="K64" s="277">
        <v>40.200000000000003</v>
      </c>
      <c r="L64" s="277">
        <v>39.450000000000003</v>
      </c>
      <c r="M64" s="277">
        <v>8.2052499999999995</v>
      </c>
    </row>
    <row r="65" spans="1:13">
      <c r="A65" s="268">
        <v>55</v>
      </c>
      <c r="B65" s="277" t="s">
        <v>312</v>
      </c>
      <c r="C65" s="278">
        <v>1387.6</v>
      </c>
      <c r="D65" s="279">
        <v>1385.5666666666666</v>
      </c>
      <c r="E65" s="279">
        <v>1372.0333333333333</v>
      </c>
      <c r="F65" s="279">
        <v>1356.4666666666667</v>
      </c>
      <c r="G65" s="279">
        <v>1342.9333333333334</v>
      </c>
      <c r="H65" s="279">
        <v>1401.1333333333332</v>
      </c>
      <c r="I65" s="279">
        <v>1414.6666666666665</v>
      </c>
      <c r="J65" s="279">
        <v>1430.2333333333331</v>
      </c>
      <c r="K65" s="277">
        <v>1399.1</v>
      </c>
      <c r="L65" s="277">
        <v>1370</v>
      </c>
      <c r="M65" s="277">
        <v>5.706E-2</v>
      </c>
    </row>
    <row r="66" spans="1:13">
      <c r="A66" s="268">
        <v>56</v>
      </c>
      <c r="B66" s="277" t="s">
        <v>63</v>
      </c>
      <c r="C66" s="278">
        <v>1325.75</v>
      </c>
      <c r="D66" s="279">
        <v>1317.8</v>
      </c>
      <c r="E66" s="279">
        <v>1303.6499999999999</v>
      </c>
      <c r="F66" s="279">
        <v>1281.55</v>
      </c>
      <c r="G66" s="279">
        <v>1267.3999999999999</v>
      </c>
      <c r="H66" s="279">
        <v>1339.8999999999999</v>
      </c>
      <c r="I66" s="279">
        <v>1354.05</v>
      </c>
      <c r="J66" s="279">
        <v>1376.1499999999999</v>
      </c>
      <c r="K66" s="277">
        <v>1331.95</v>
      </c>
      <c r="L66" s="277">
        <v>1295.7</v>
      </c>
      <c r="M66" s="277">
        <v>5.6388999999999996</v>
      </c>
    </row>
    <row r="67" spans="1:13">
      <c r="A67" s="268">
        <v>57</v>
      </c>
      <c r="B67" s="277" t="s">
        <v>320</v>
      </c>
      <c r="C67" s="278">
        <v>5265.85</v>
      </c>
      <c r="D67" s="279">
        <v>5315.5</v>
      </c>
      <c r="E67" s="279">
        <v>5207.3500000000004</v>
      </c>
      <c r="F67" s="279">
        <v>5148.8500000000004</v>
      </c>
      <c r="G67" s="279">
        <v>5040.7000000000007</v>
      </c>
      <c r="H67" s="279">
        <v>5374</v>
      </c>
      <c r="I67" s="279">
        <v>5482.15</v>
      </c>
      <c r="J67" s="279">
        <v>5540.65</v>
      </c>
      <c r="K67" s="277">
        <v>5423.65</v>
      </c>
      <c r="L67" s="277">
        <v>5257</v>
      </c>
      <c r="M67" s="277">
        <v>0.24915999999999999</v>
      </c>
    </row>
    <row r="68" spans="1:13">
      <c r="A68" s="268">
        <v>58</v>
      </c>
      <c r="B68" s="277" t="s">
        <v>234</v>
      </c>
      <c r="C68" s="278">
        <v>1230.25</v>
      </c>
      <c r="D68" s="279">
        <v>1223.7333333333333</v>
      </c>
      <c r="E68" s="279">
        <v>1187.5166666666667</v>
      </c>
      <c r="F68" s="279">
        <v>1144.7833333333333</v>
      </c>
      <c r="G68" s="279">
        <v>1108.5666666666666</v>
      </c>
      <c r="H68" s="279">
        <v>1266.4666666666667</v>
      </c>
      <c r="I68" s="279">
        <v>1302.6833333333334</v>
      </c>
      <c r="J68" s="279">
        <v>1345.4166666666667</v>
      </c>
      <c r="K68" s="277">
        <v>1259.95</v>
      </c>
      <c r="L68" s="277">
        <v>1181</v>
      </c>
      <c r="M68" s="277">
        <v>2.2384400000000002</v>
      </c>
    </row>
    <row r="69" spans="1:13">
      <c r="A69" s="268">
        <v>59</v>
      </c>
      <c r="B69" s="277" t="s">
        <v>321</v>
      </c>
      <c r="C69" s="278">
        <v>300.60000000000002</v>
      </c>
      <c r="D69" s="279">
        <v>300.33333333333337</v>
      </c>
      <c r="E69" s="279">
        <v>296.61666666666673</v>
      </c>
      <c r="F69" s="279">
        <v>292.63333333333338</v>
      </c>
      <c r="G69" s="279">
        <v>288.91666666666674</v>
      </c>
      <c r="H69" s="279">
        <v>304.31666666666672</v>
      </c>
      <c r="I69" s="279">
        <v>308.03333333333342</v>
      </c>
      <c r="J69" s="279">
        <v>312.01666666666671</v>
      </c>
      <c r="K69" s="277">
        <v>304.05</v>
      </c>
      <c r="L69" s="277">
        <v>296.35000000000002</v>
      </c>
      <c r="M69" s="277">
        <v>1.1533100000000001</v>
      </c>
    </row>
    <row r="70" spans="1:13">
      <c r="A70" s="268">
        <v>60</v>
      </c>
      <c r="B70" s="277" t="s">
        <v>65</v>
      </c>
      <c r="C70" s="278">
        <v>89.7</v>
      </c>
      <c r="D70" s="279">
        <v>89.616666666666674</v>
      </c>
      <c r="E70" s="279">
        <v>88.783333333333346</v>
      </c>
      <c r="F70" s="279">
        <v>87.866666666666674</v>
      </c>
      <c r="G70" s="279">
        <v>87.033333333333346</v>
      </c>
      <c r="H70" s="279">
        <v>90.533333333333346</v>
      </c>
      <c r="I70" s="279">
        <v>91.36666666666666</v>
      </c>
      <c r="J70" s="279">
        <v>92.283333333333346</v>
      </c>
      <c r="K70" s="277">
        <v>90.45</v>
      </c>
      <c r="L70" s="277">
        <v>88.7</v>
      </c>
      <c r="M70" s="277">
        <v>41.100389999999997</v>
      </c>
    </row>
    <row r="71" spans="1:13">
      <c r="A71" s="268">
        <v>61</v>
      </c>
      <c r="B71" s="277" t="s">
        <v>313</v>
      </c>
      <c r="C71" s="278">
        <v>627.65</v>
      </c>
      <c r="D71" s="279">
        <v>627.30000000000007</v>
      </c>
      <c r="E71" s="279">
        <v>620.95000000000016</v>
      </c>
      <c r="F71" s="279">
        <v>614.25000000000011</v>
      </c>
      <c r="G71" s="279">
        <v>607.9000000000002</v>
      </c>
      <c r="H71" s="279">
        <v>634.00000000000011</v>
      </c>
      <c r="I71" s="279">
        <v>640.35</v>
      </c>
      <c r="J71" s="279">
        <v>647.05000000000007</v>
      </c>
      <c r="K71" s="277">
        <v>633.65</v>
      </c>
      <c r="L71" s="277">
        <v>620.6</v>
      </c>
      <c r="M71" s="277">
        <v>1.5938399999999999</v>
      </c>
    </row>
    <row r="72" spans="1:13">
      <c r="A72" s="268">
        <v>62</v>
      </c>
      <c r="B72" s="277" t="s">
        <v>66</v>
      </c>
      <c r="C72" s="278">
        <v>608.35</v>
      </c>
      <c r="D72" s="279">
        <v>602.63333333333333</v>
      </c>
      <c r="E72" s="279">
        <v>593.86666666666667</v>
      </c>
      <c r="F72" s="279">
        <v>579.38333333333333</v>
      </c>
      <c r="G72" s="279">
        <v>570.61666666666667</v>
      </c>
      <c r="H72" s="279">
        <v>617.11666666666667</v>
      </c>
      <c r="I72" s="279">
        <v>625.88333333333333</v>
      </c>
      <c r="J72" s="279">
        <v>640.36666666666667</v>
      </c>
      <c r="K72" s="277">
        <v>611.4</v>
      </c>
      <c r="L72" s="277">
        <v>588.15</v>
      </c>
      <c r="M72" s="277">
        <v>10.1577</v>
      </c>
    </row>
    <row r="73" spans="1:13">
      <c r="A73" s="268">
        <v>63</v>
      </c>
      <c r="B73" s="277" t="s">
        <v>67</v>
      </c>
      <c r="C73" s="278">
        <v>468.55</v>
      </c>
      <c r="D73" s="279">
        <v>472.2166666666667</v>
      </c>
      <c r="E73" s="279">
        <v>461.93333333333339</v>
      </c>
      <c r="F73" s="279">
        <v>455.31666666666672</v>
      </c>
      <c r="G73" s="279">
        <v>445.03333333333342</v>
      </c>
      <c r="H73" s="279">
        <v>478.83333333333337</v>
      </c>
      <c r="I73" s="279">
        <v>489.11666666666667</v>
      </c>
      <c r="J73" s="279">
        <v>495.73333333333335</v>
      </c>
      <c r="K73" s="277">
        <v>482.5</v>
      </c>
      <c r="L73" s="277">
        <v>465.6</v>
      </c>
      <c r="M73" s="277">
        <v>16.208729999999999</v>
      </c>
    </row>
    <row r="74" spans="1:13">
      <c r="A74" s="268">
        <v>64</v>
      </c>
      <c r="B74" s="277" t="s">
        <v>1045</v>
      </c>
      <c r="C74" s="278">
        <v>8722.7000000000007</v>
      </c>
      <c r="D74" s="279">
        <v>8689.6333333333332</v>
      </c>
      <c r="E74" s="279">
        <v>8585.1166666666668</v>
      </c>
      <c r="F74" s="279">
        <v>8447.5333333333328</v>
      </c>
      <c r="G74" s="279">
        <v>8343.0166666666664</v>
      </c>
      <c r="H74" s="279">
        <v>8827.2166666666672</v>
      </c>
      <c r="I74" s="279">
        <v>8931.7333333333336</v>
      </c>
      <c r="J74" s="279">
        <v>9069.3166666666675</v>
      </c>
      <c r="K74" s="277">
        <v>8794.15</v>
      </c>
      <c r="L74" s="277">
        <v>8552.0499999999993</v>
      </c>
      <c r="M74" s="277">
        <v>1.7059999999999999E-2</v>
      </c>
    </row>
    <row r="75" spans="1:13">
      <c r="A75" s="268">
        <v>65</v>
      </c>
      <c r="B75" s="277" t="s">
        <v>69</v>
      </c>
      <c r="C75" s="278">
        <v>433.35</v>
      </c>
      <c r="D75" s="279">
        <v>433.25</v>
      </c>
      <c r="E75" s="279">
        <v>427.6</v>
      </c>
      <c r="F75" s="279">
        <v>421.85</v>
      </c>
      <c r="G75" s="279">
        <v>416.20000000000005</v>
      </c>
      <c r="H75" s="279">
        <v>439</v>
      </c>
      <c r="I75" s="279">
        <v>444.65</v>
      </c>
      <c r="J75" s="279">
        <v>450.4</v>
      </c>
      <c r="K75" s="277">
        <v>438.9</v>
      </c>
      <c r="L75" s="277">
        <v>427.5</v>
      </c>
      <c r="M75" s="277">
        <v>127.81318</v>
      </c>
    </row>
    <row r="76" spans="1:13" s="16" customFormat="1">
      <c r="A76" s="268">
        <v>66</v>
      </c>
      <c r="B76" s="277" t="s">
        <v>70</v>
      </c>
      <c r="C76" s="278">
        <v>29.65</v>
      </c>
      <c r="D76" s="279">
        <v>29.566666666666663</v>
      </c>
      <c r="E76" s="279">
        <v>28.733333333333327</v>
      </c>
      <c r="F76" s="279">
        <v>27.816666666666663</v>
      </c>
      <c r="G76" s="279">
        <v>26.983333333333327</v>
      </c>
      <c r="H76" s="279">
        <v>30.483333333333327</v>
      </c>
      <c r="I76" s="279">
        <v>31.316666666666663</v>
      </c>
      <c r="J76" s="279">
        <v>32.233333333333327</v>
      </c>
      <c r="K76" s="277">
        <v>30.4</v>
      </c>
      <c r="L76" s="277">
        <v>28.65</v>
      </c>
      <c r="M76" s="277">
        <v>405.76215999999999</v>
      </c>
    </row>
    <row r="77" spans="1:13" s="16" customFormat="1">
      <c r="A77" s="268">
        <v>67</v>
      </c>
      <c r="B77" s="277" t="s">
        <v>71</v>
      </c>
      <c r="C77" s="278">
        <v>413.6</v>
      </c>
      <c r="D77" s="279">
        <v>409.95</v>
      </c>
      <c r="E77" s="279">
        <v>404.9</v>
      </c>
      <c r="F77" s="279">
        <v>396.2</v>
      </c>
      <c r="G77" s="279">
        <v>391.15</v>
      </c>
      <c r="H77" s="279">
        <v>418.65</v>
      </c>
      <c r="I77" s="279">
        <v>423.70000000000005</v>
      </c>
      <c r="J77" s="279">
        <v>432.4</v>
      </c>
      <c r="K77" s="277">
        <v>415</v>
      </c>
      <c r="L77" s="277">
        <v>401.25</v>
      </c>
      <c r="M77" s="277">
        <v>63.374769999999998</v>
      </c>
    </row>
    <row r="78" spans="1:13" s="16" customFormat="1">
      <c r="A78" s="268">
        <v>68</v>
      </c>
      <c r="B78" s="277" t="s">
        <v>322</v>
      </c>
      <c r="C78" s="278">
        <v>640</v>
      </c>
      <c r="D78" s="279">
        <v>641.13333333333333</v>
      </c>
      <c r="E78" s="279">
        <v>632.51666666666665</v>
      </c>
      <c r="F78" s="279">
        <v>625.0333333333333</v>
      </c>
      <c r="G78" s="279">
        <v>616.41666666666663</v>
      </c>
      <c r="H78" s="279">
        <v>648.61666666666667</v>
      </c>
      <c r="I78" s="279">
        <v>657.23333333333323</v>
      </c>
      <c r="J78" s="279">
        <v>664.7166666666667</v>
      </c>
      <c r="K78" s="277">
        <v>649.75</v>
      </c>
      <c r="L78" s="277">
        <v>633.65</v>
      </c>
      <c r="M78" s="277">
        <v>3.20661</v>
      </c>
    </row>
    <row r="79" spans="1:13" s="16" customFormat="1">
      <c r="A79" s="268">
        <v>69</v>
      </c>
      <c r="B79" s="277" t="s">
        <v>324</v>
      </c>
      <c r="C79" s="278">
        <v>171.1</v>
      </c>
      <c r="D79" s="279">
        <v>171.38333333333335</v>
      </c>
      <c r="E79" s="279">
        <v>169.76666666666671</v>
      </c>
      <c r="F79" s="279">
        <v>168.43333333333337</v>
      </c>
      <c r="G79" s="279">
        <v>166.81666666666672</v>
      </c>
      <c r="H79" s="279">
        <v>172.7166666666667</v>
      </c>
      <c r="I79" s="279">
        <v>174.33333333333331</v>
      </c>
      <c r="J79" s="279">
        <v>175.66666666666669</v>
      </c>
      <c r="K79" s="277">
        <v>173</v>
      </c>
      <c r="L79" s="277">
        <v>170.05</v>
      </c>
      <c r="M79" s="277">
        <v>3.2463799999999998</v>
      </c>
    </row>
    <row r="80" spans="1:13" s="16" customFormat="1">
      <c r="A80" s="268">
        <v>70</v>
      </c>
      <c r="B80" s="277" t="s">
        <v>325</v>
      </c>
      <c r="C80" s="278">
        <v>3294.7</v>
      </c>
      <c r="D80" s="279">
        <v>3274.6333333333332</v>
      </c>
      <c r="E80" s="279">
        <v>3210.2666666666664</v>
      </c>
      <c r="F80" s="279">
        <v>3125.833333333333</v>
      </c>
      <c r="G80" s="279">
        <v>3061.4666666666662</v>
      </c>
      <c r="H80" s="279">
        <v>3359.0666666666666</v>
      </c>
      <c r="I80" s="279">
        <v>3423.4333333333334</v>
      </c>
      <c r="J80" s="279">
        <v>3507.8666666666668</v>
      </c>
      <c r="K80" s="277">
        <v>3339</v>
      </c>
      <c r="L80" s="277">
        <v>3190.2</v>
      </c>
      <c r="M80" s="277">
        <v>0.69413999999999998</v>
      </c>
    </row>
    <row r="81" spans="1:13" s="16" customFormat="1">
      <c r="A81" s="268">
        <v>71</v>
      </c>
      <c r="B81" s="277" t="s">
        <v>326</v>
      </c>
      <c r="C81" s="278">
        <v>642.29999999999995</v>
      </c>
      <c r="D81" s="279">
        <v>648.2166666666667</v>
      </c>
      <c r="E81" s="279">
        <v>631.43333333333339</v>
      </c>
      <c r="F81" s="279">
        <v>620.56666666666672</v>
      </c>
      <c r="G81" s="279">
        <v>603.78333333333342</v>
      </c>
      <c r="H81" s="279">
        <v>659.08333333333337</v>
      </c>
      <c r="I81" s="279">
        <v>675.86666666666667</v>
      </c>
      <c r="J81" s="279">
        <v>686.73333333333335</v>
      </c>
      <c r="K81" s="277">
        <v>665</v>
      </c>
      <c r="L81" s="277">
        <v>637.35</v>
      </c>
      <c r="M81" s="277">
        <v>1.2928500000000001</v>
      </c>
    </row>
    <row r="82" spans="1:13" s="16" customFormat="1">
      <c r="A82" s="268">
        <v>72</v>
      </c>
      <c r="B82" s="277" t="s">
        <v>327</v>
      </c>
      <c r="C82" s="278">
        <v>62.65</v>
      </c>
      <c r="D82" s="279">
        <v>62.766666666666659</v>
      </c>
      <c r="E82" s="279">
        <v>61.73333333333332</v>
      </c>
      <c r="F82" s="279">
        <v>60.816666666666663</v>
      </c>
      <c r="G82" s="279">
        <v>59.783333333333324</v>
      </c>
      <c r="H82" s="279">
        <v>63.683333333333316</v>
      </c>
      <c r="I82" s="279">
        <v>64.716666666666669</v>
      </c>
      <c r="J82" s="279">
        <v>65.633333333333312</v>
      </c>
      <c r="K82" s="277">
        <v>63.8</v>
      </c>
      <c r="L82" s="277">
        <v>61.85</v>
      </c>
      <c r="M82" s="277">
        <v>10.22622</v>
      </c>
    </row>
    <row r="83" spans="1:13" s="16" customFormat="1">
      <c r="A83" s="268">
        <v>73</v>
      </c>
      <c r="B83" s="277" t="s">
        <v>72</v>
      </c>
      <c r="C83" s="278">
        <v>11942.8</v>
      </c>
      <c r="D83" s="279">
        <v>11934.733333333332</v>
      </c>
      <c r="E83" s="279">
        <v>11669.616666666663</v>
      </c>
      <c r="F83" s="279">
        <v>11396.433333333331</v>
      </c>
      <c r="G83" s="279">
        <v>11131.316666666662</v>
      </c>
      <c r="H83" s="279">
        <v>12207.916666666664</v>
      </c>
      <c r="I83" s="279">
        <v>12473.033333333333</v>
      </c>
      <c r="J83" s="279">
        <v>12746.216666666665</v>
      </c>
      <c r="K83" s="277">
        <v>12199.85</v>
      </c>
      <c r="L83" s="277">
        <v>11661.55</v>
      </c>
      <c r="M83" s="277">
        <v>0.54635999999999996</v>
      </c>
    </row>
    <row r="84" spans="1:13" s="16" customFormat="1">
      <c r="A84" s="268">
        <v>74</v>
      </c>
      <c r="B84" s="277" t="s">
        <v>74</v>
      </c>
      <c r="C84" s="278">
        <v>348.65</v>
      </c>
      <c r="D84" s="279">
        <v>346.86666666666662</v>
      </c>
      <c r="E84" s="279">
        <v>343.83333333333326</v>
      </c>
      <c r="F84" s="279">
        <v>339.01666666666665</v>
      </c>
      <c r="G84" s="279">
        <v>335.98333333333329</v>
      </c>
      <c r="H84" s="279">
        <v>351.68333333333322</v>
      </c>
      <c r="I84" s="279">
        <v>354.71666666666664</v>
      </c>
      <c r="J84" s="279">
        <v>359.53333333333319</v>
      </c>
      <c r="K84" s="277">
        <v>349.9</v>
      </c>
      <c r="L84" s="277">
        <v>342.05</v>
      </c>
      <c r="M84" s="277">
        <v>43.587229999999998</v>
      </c>
    </row>
    <row r="85" spans="1:13" s="16" customFormat="1">
      <c r="A85" s="268">
        <v>75</v>
      </c>
      <c r="B85" s="277" t="s">
        <v>328</v>
      </c>
      <c r="C85" s="278">
        <v>173.95</v>
      </c>
      <c r="D85" s="279">
        <v>173.1</v>
      </c>
      <c r="E85" s="279">
        <v>171.29999999999998</v>
      </c>
      <c r="F85" s="279">
        <v>168.64999999999998</v>
      </c>
      <c r="G85" s="279">
        <v>166.84999999999997</v>
      </c>
      <c r="H85" s="279">
        <v>175.75</v>
      </c>
      <c r="I85" s="279">
        <v>177.55</v>
      </c>
      <c r="J85" s="279">
        <v>180.20000000000002</v>
      </c>
      <c r="K85" s="277">
        <v>174.9</v>
      </c>
      <c r="L85" s="277">
        <v>170.45</v>
      </c>
      <c r="M85" s="277">
        <v>0.95742000000000005</v>
      </c>
    </row>
    <row r="86" spans="1:13" s="16" customFormat="1">
      <c r="A86" s="268">
        <v>76</v>
      </c>
      <c r="B86" s="277" t="s">
        <v>75</v>
      </c>
      <c r="C86" s="278">
        <v>3572.25</v>
      </c>
      <c r="D86" s="279">
        <v>3546.75</v>
      </c>
      <c r="E86" s="279">
        <v>3505.5</v>
      </c>
      <c r="F86" s="279">
        <v>3438.75</v>
      </c>
      <c r="G86" s="279">
        <v>3397.5</v>
      </c>
      <c r="H86" s="279">
        <v>3613.5</v>
      </c>
      <c r="I86" s="279">
        <v>3654.75</v>
      </c>
      <c r="J86" s="279">
        <v>3721.5</v>
      </c>
      <c r="K86" s="277">
        <v>3588</v>
      </c>
      <c r="L86" s="277">
        <v>3480</v>
      </c>
      <c r="M86" s="277">
        <v>17.539629999999999</v>
      </c>
    </row>
    <row r="87" spans="1:13" s="16" customFormat="1">
      <c r="A87" s="268">
        <v>77</v>
      </c>
      <c r="B87" s="277" t="s">
        <v>314</v>
      </c>
      <c r="C87" s="278">
        <v>507.35</v>
      </c>
      <c r="D87" s="279">
        <v>509.10000000000008</v>
      </c>
      <c r="E87" s="279">
        <v>503.25000000000011</v>
      </c>
      <c r="F87" s="279">
        <v>499.15000000000003</v>
      </c>
      <c r="G87" s="279">
        <v>493.30000000000007</v>
      </c>
      <c r="H87" s="279">
        <v>513.20000000000016</v>
      </c>
      <c r="I87" s="279">
        <v>519.05000000000018</v>
      </c>
      <c r="J87" s="279">
        <v>523.1500000000002</v>
      </c>
      <c r="K87" s="277">
        <v>514.95000000000005</v>
      </c>
      <c r="L87" s="277">
        <v>505</v>
      </c>
      <c r="M87" s="277">
        <v>1.7406200000000001</v>
      </c>
    </row>
    <row r="88" spans="1:13" s="16" customFormat="1">
      <c r="A88" s="268">
        <v>78</v>
      </c>
      <c r="B88" s="277" t="s">
        <v>323</v>
      </c>
      <c r="C88" s="278">
        <v>185.8</v>
      </c>
      <c r="D88" s="279">
        <v>186.60000000000002</v>
      </c>
      <c r="E88" s="279">
        <v>183.30000000000004</v>
      </c>
      <c r="F88" s="279">
        <v>180.8</v>
      </c>
      <c r="G88" s="279">
        <v>177.50000000000003</v>
      </c>
      <c r="H88" s="279">
        <v>189.10000000000005</v>
      </c>
      <c r="I88" s="279">
        <v>192.4</v>
      </c>
      <c r="J88" s="279">
        <v>194.90000000000006</v>
      </c>
      <c r="K88" s="277">
        <v>189.9</v>
      </c>
      <c r="L88" s="277">
        <v>184.1</v>
      </c>
      <c r="M88" s="277">
        <v>6.3985799999999999</v>
      </c>
    </row>
    <row r="89" spans="1:13" s="16" customFormat="1">
      <c r="A89" s="268">
        <v>79</v>
      </c>
      <c r="B89" s="277" t="s">
        <v>76</v>
      </c>
      <c r="C89" s="278">
        <v>423.5</v>
      </c>
      <c r="D89" s="279">
        <v>421.45</v>
      </c>
      <c r="E89" s="279">
        <v>418.2</v>
      </c>
      <c r="F89" s="279">
        <v>412.9</v>
      </c>
      <c r="G89" s="279">
        <v>409.65</v>
      </c>
      <c r="H89" s="279">
        <v>426.75</v>
      </c>
      <c r="I89" s="279">
        <v>430</v>
      </c>
      <c r="J89" s="279">
        <v>435.3</v>
      </c>
      <c r="K89" s="277">
        <v>424.7</v>
      </c>
      <c r="L89" s="277">
        <v>416.15</v>
      </c>
      <c r="M89" s="277">
        <v>24.107949999999999</v>
      </c>
    </row>
    <row r="90" spans="1:13" s="16" customFormat="1">
      <c r="A90" s="268">
        <v>80</v>
      </c>
      <c r="B90" s="277" t="s">
        <v>77</v>
      </c>
      <c r="C90" s="278">
        <v>88.15</v>
      </c>
      <c r="D90" s="279">
        <v>88.383333333333326</v>
      </c>
      <c r="E90" s="279">
        <v>86.966666666666654</v>
      </c>
      <c r="F90" s="279">
        <v>85.783333333333331</v>
      </c>
      <c r="G90" s="279">
        <v>84.36666666666666</v>
      </c>
      <c r="H90" s="279">
        <v>89.566666666666649</v>
      </c>
      <c r="I90" s="279">
        <v>90.983333333333334</v>
      </c>
      <c r="J90" s="279">
        <v>92.166666666666643</v>
      </c>
      <c r="K90" s="277">
        <v>89.8</v>
      </c>
      <c r="L90" s="277">
        <v>87.2</v>
      </c>
      <c r="M90" s="277">
        <v>59.206400000000002</v>
      </c>
    </row>
    <row r="91" spans="1:13" s="16" customFormat="1">
      <c r="A91" s="268">
        <v>81</v>
      </c>
      <c r="B91" s="277" t="s">
        <v>332</v>
      </c>
      <c r="C91" s="278">
        <v>452.65</v>
      </c>
      <c r="D91" s="279">
        <v>448.56666666666661</v>
      </c>
      <c r="E91" s="279">
        <v>439.23333333333323</v>
      </c>
      <c r="F91" s="279">
        <v>425.81666666666661</v>
      </c>
      <c r="G91" s="279">
        <v>416.48333333333323</v>
      </c>
      <c r="H91" s="279">
        <v>461.98333333333323</v>
      </c>
      <c r="I91" s="279">
        <v>471.31666666666661</v>
      </c>
      <c r="J91" s="279">
        <v>484.73333333333323</v>
      </c>
      <c r="K91" s="277">
        <v>457.9</v>
      </c>
      <c r="L91" s="277">
        <v>435.15</v>
      </c>
      <c r="M91" s="277">
        <v>2.3705099999999999</v>
      </c>
    </row>
    <row r="92" spans="1:13" s="16" customFormat="1">
      <c r="A92" s="268">
        <v>82</v>
      </c>
      <c r="B92" s="277" t="s">
        <v>333</v>
      </c>
      <c r="C92" s="278">
        <v>517.95000000000005</v>
      </c>
      <c r="D92" s="279">
        <v>521.31666666666672</v>
      </c>
      <c r="E92" s="279">
        <v>512.63333333333344</v>
      </c>
      <c r="F92" s="279">
        <v>507.31666666666672</v>
      </c>
      <c r="G92" s="279">
        <v>498.63333333333344</v>
      </c>
      <c r="H92" s="279">
        <v>526.63333333333344</v>
      </c>
      <c r="I92" s="279">
        <v>535.31666666666661</v>
      </c>
      <c r="J92" s="279">
        <v>540.63333333333344</v>
      </c>
      <c r="K92" s="277">
        <v>530</v>
      </c>
      <c r="L92" s="277">
        <v>516</v>
      </c>
      <c r="M92" s="277">
        <v>0.78003</v>
      </c>
    </row>
    <row r="93" spans="1:13" s="16" customFormat="1">
      <c r="A93" s="268">
        <v>83</v>
      </c>
      <c r="B93" s="277" t="s">
        <v>335</v>
      </c>
      <c r="C93" s="278">
        <v>245.2</v>
      </c>
      <c r="D93" s="279">
        <v>243.48333333333335</v>
      </c>
      <c r="E93" s="279">
        <v>239.9666666666667</v>
      </c>
      <c r="F93" s="279">
        <v>234.73333333333335</v>
      </c>
      <c r="G93" s="279">
        <v>231.2166666666667</v>
      </c>
      <c r="H93" s="279">
        <v>248.7166666666667</v>
      </c>
      <c r="I93" s="279">
        <v>252.23333333333335</v>
      </c>
      <c r="J93" s="279">
        <v>257.4666666666667</v>
      </c>
      <c r="K93" s="277">
        <v>247</v>
      </c>
      <c r="L93" s="277">
        <v>238.25</v>
      </c>
      <c r="M93" s="277">
        <v>6.5833300000000001</v>
      </c>
    </row>
    <row r="94" spans="1:13" s="16" customFormat="1">
      <c r="A94" s="268">
        <v>84</v>
      </c>
      <c r="B94" s="277" t="s">
        <v>329</v>
      </c>
      <c r="C94" s="278">
        <v>307.10000000000002</v>
      </c>
      <c r="D94" s="279">
        <v>305.09999999999997</v>
      </c>
      <c r="E94" s="279">
        <v>300.49999999999994</v>
      </c>
      <c r="F94" s="279">
        <v>293.89999999999998</v>
      </c>
      <c r="G94" s="279">
        <v>289.29999999999995</v>
      </c>
      <c r="H94" s="279">
        <v>311.69999999999993</v>
      </c>
      <c r="I94" s="279">
        <v>316.29999999999995</v>
      </c>
      <c r="J94" s="279">
        <v>322.89999999999992</v>
      </c>
      <c r="K94" s="277">
        <v>309.7</v>
      </c>
      <c r="L94" s="277">
        <v>298.5</v>
      </c>
      <c r="M94" s="277">
        <v>2.2046899999999998</v>
      </c>
    </row>
    <row r="95" spans="1:13" s="16" customFormat="1">
      <c r="A95" s="268">
        <v>85</v>
      </c>
      <c r="B95" s="277" t="s">
        <v>78</v>
      </c>
      <c r="C95" s="278">
        <v>108.7</v>
      </c>
      <c r="D95" s="279">
        <v>109.33333333333333</v>
      </c>
      <c r="E95" s="279">
        <v>107.36666666666666</v>
      </c>
      <c r="F95" s="279">
        <v>106.03333333333333</v>
      </c>
      <c r="G95" s="279">
        <v>104.06666666666666</v>
      </c>
      <c r="H95" s="279">
        <v>110.66666666666666</v>
      </c>
      <c r="I95" s="279">
        <v>112.63333333333333</v>
      </c>
      <c r="J95" s="279">
        <v>113.96666666666665</v>
      </c>
      <c r="K95" s="277">
        <v>111.3</v>
      </c>
      <c r="L95" s="277">
        <v>108</v>
      </c>
      <c r="M95" s="277">
        <v>12.263820000000001</v>
      </c>
    </row>
    <row r="96" spans="1:13" s="16" customFormat="1">
      <c r="A96" s="268">
        <v>86</v>
      </c>
      <c r="B96" s="277" t="s">
        <v>330</v>
      </c>
      <c r="C96" s="278">
        <v>247.6</v>
      </c>
      <c r="D96" s="279">
        <v>248.54999999999998</v>
      </c>
      <c r="E96" s="279">
        <v>245.54999999999995</v>
      </c>
      <c r="F96" s="279">
        <v>243.49999999999997</v>
      </c>
      <c r="G96" s="279">
        <v>240.49999999999994</v>
      </c>
      <c r="H96" s="279">
        <v>250.59999999999997</v>
      </c>
      <c r="I96" s="279">
        <v>253.60000000000002</v>
      </c>
      <c r="J96" s="279">
        <v>255.64999999999998</v>
      </c>
      <c r="K96" s="277">
        <v>251.55</v>
      </c>
      <c r="L96" s="277">
        <v>246.5</v>
      </c>
      <c r="M96" s="277">
        <v>1.9162999999999999</v>
      </c>
    </row>
    <row r="97" spans="1:13" s="16" customFormat="1">
      <c r="A97" s="268">
        <v>87</v>
      </c>
      <c r="B97" s="277" t="s">
        <v>338</v>
      </c>
      <c r="C97" s="278">
        <v>471.25</v>
      </c>
      <c r="D97" s="279">
        <v>468.36666666666662</v>
      </c>
      <c r="E97" s="279">
        <v>459.33333333333326</v>
      </c>
      <c r="F97" s="279">
        <v>447.41666666666663</v>
      </c>
      <c r="G97" s="279">
        <v>438.38333333333327</v>
      </c>
      <c r="H97" s="279">
        <v>480.28333333333325</v>
      </c>
      <c r="I97" s="279">
        <v>489.31666666666666</v>
      </c>
      <c r="J97" s="279">
        <v>501.23333333333323</v>
      </c>
      <c r="K97" s="277">
        <v>477.4</v>
      </c>
      <c r="L97" s="277">
        <v>456.45</v>
      </c>
      <c r="M97" s="277">
        <v>15.26263</v>
      </c>
    </row>
    <row r="98" spans="1:13" s="16" customFormat="1">
      <c r="A98" s="268">
        <v>88</v>
      </c>
      <c r="B98" s="277" t="s">
        <v>336</v>
      </c>
      <c r="C98" s="278">
        <v>1144.5999999999999</v>
      </c>
      <c r="D98" s="279">
        <v>1167.1833333333334</v>
      </c>
      <c r="E98" s="279">
        <v>1085.3666666666668</v>
      </c>
      <c r="F98" s="279">
        <v>1026.1333333333334</v>
      </c>
      <c r="G98" s="279">
        <v>944.31666666666683</v>
      </c>
      <c r="H98" s="279">
        <v>1226.4166666666667</v>
      </c>
      <c r="I98" s="279">
        <v>1308.2333333333333</v>
      </c>
      <c r="J98" s="279">
        <v>1367.4666666666667</v>
      </c>
      <c r="K98" s="277">
        <v>1249</v>
      </c>
      <c r="L98" s="277">
        <v>1107.95</v>
      </c>
      <c r="M98" s="277">
        <v>18.585719999999998</v>
      </c>
    </row>
    <row r="99" spans="1:13" s="16" customFormat="1">
      <c r="A99" s="268">
        <v>89</v>
      </c>
      <c r="B99" s="277" t="s">
        <v>337</v>
      </c>
      <c r="C99" s="278">
        <v>11.1</v>
      </c>
      <c r="D99" s="279">
        <v>11.133333333333333</v>
      </c>
      <c r="E99" s="279">
        <v>10.966666666666665</v>
      </c>
      <c r="F99" s="279">
        <v>10.833333333333332</v>
      </c>
      <c r="G99" s="279">
        <v>10.666666666666664</v>
      </c>
      <c r="H99" s="279">
        <v>11.266666666666666</v>
      </c>
      <c r="I99" s="279">
        <v>11.433333333333334</v>
      </c>
      <c r="J99" s="279">
        <v>11.566666666666666</v>
      </c>
      <c r="K99" s="277">
        <v>11.3</v>
      </c>
      <c r="L99" s="277">
        <v>11</v>
      </c>
      <c r="M99" s="277">
        <v>18.447659999999999</v>
      </c>
    </row>
    <row r="100" spans="1:13" s="16" customFormat="1">
      <c r="A100" s="268">
        <v>90</v>
      </c>
      <c r="B100" s="277" t="s">
        <v>339</v>
      </c>
      <c r="C100" s="278">
        <v>182.6</v>
      </c>
      <c r="D100" s="279">
        <v>185.44999999999996</v>
      </c>
      <c r="E100" s="279">
        <v>178.09999999999991</v>
      </c>
      <c r="F100" s="279">
        <v>173.59999999999994</v>
      </c>
      <c r="G100" s="279">
        <v>166.24999999999989</v>
      </c>
      <c r="H100" s="279">
        <v>189.94999999999993</v>
      </c>
      <c r="I100" s="279">
        <v>197.3</v>
      </c>
      <c r="J100" s="279">
        <v>201.79999999999995</v>
      </c>
      <c r="K100" s="277">
        <v>192.8</v>
      </c>
      <c r="L100" s="277">
        <v>180.95</v>
      </c>
      <c r="M100" s="277">
        <v>2.9461400000000002</v>
      </c>
    </row>
    <row r="101" spans="1:13">
      <c r="A101" s="268">
        <v>91</v>
      </c>
      <c r="B101" s="277" t="s">
        <v>80</v>
      </c>
      <c r="C101" s="278">
        <v>308.2</v>
      </c>
      <c r="D101" s="279">
        <v>309.93333333333334</v>
      </c>
      <c r="E101" s="279">
        <v>303.51666666666665</v>
      </c>
      <c r="F101" s="279">
        <v>298.83333333333331</v>
      </c>
      <c r="G101" s="279">
        <v>292.41666666666663</v>
      </c>
      <c r="H101" s="279">
        <v>314.61666666666667</v>
      </c>
      <c r="I101" s="279">
        <v>321.0333333333333</v>
      </c>
      <c r="J101" s="279">
        <v>325.7166666666667</v>
      </c>
      <c r="K101" s="277">
        <v>316.35000000000002</v>
      </c>
      <c r="L101" s="277">
        <v>305.25</v>
      </c>
      <c r="M101" s="277">
        <v>7.6657799999999998</v>
      </c>
    </row>
    <row r="102" spans="1:13">
      <c r="A102" s="268">
        <v>92</v>
      </c>
      <c r="B102" s="277" t="s">
        <v>340</v>
      </c>
      <c r="C102" s="278">
        <v>2627.5</v>
      </c>
      <c r="D102" s="279">
        <v>2612.2000000000003</v>
      </c>
      <c r="E102" s="279">
        <v>2566.4000000000005</v>
      </c>
      <c r="F102" s="279">
        <v>2505.3000000000002</v>
      </c>
      <c r="G102" s="279">
        <v>2459.5000000000005</v>
      </c>
      <c r="H102" s="279">
        <v>2673.3000000000006</v>
      </c>
      <c r="I102" s="279">
        <v>2719.1000000000008</v>
      </c>
      <c r="J102" s="279">
        <v>2780.2000000000007</v>
      </c>
      <c r="K102" s="277">
        <v>2658</v>
      </c>
      <c r="L102" s="277">
        <v>2551.1</v>
      </c>
      <c r="M102" s="277">
        <v>6.8919999999999995E-2</v>
      </c>
    </row>
    <row r="103" spans="1:13">
      <c r="A103" s="268">
        <v>93</v>
      </c>
      <c r="B103" s="277" t="s">
        <v>81</v>
      </c>
      <c r="C103" s="278">
        <v>582.35</v>
      </c>
      <c r="D103" s="279">
        <v>578.08333333333337</v>
      </c>
      <c r="E103" s="279">
        <v>569.81666666666672</v>
      </c>
      <c r="F103" s="279">
        <v>557.2833333333333</v>
      </c>
      <c r="G103" s="279">
        <v>549.01666666666665</v>
      </c>
      <c r="H103" s="279">
        <v>590.61666666666679</v>
      </c>
      <c r="I103" s="279">
        <v>598.88333333333344</v>
      </c>
      <c r="J103" s="279">
        <v>611.41666666666686</v>
      </c>
      <c r="K103" s="277">
        <v>586.35</v>
      </c>
      <c r="L103" s="277">
        <v>565.54999999999995</v>
      </c>
      <c r="M103" s="277">
        <v>2.13618</v>
      </c>
    </row>
    <row r="104" spans="1:13">
      <c r="A104" s="268">
        <v>94</v>
      </c>
      <c r="B104" s="277" t="s">
        <v>334</v>
      </c>
      <c r="C104" s="278">
        <v>241.8</v>
      </c>
      <c r="D104" s="279">
        <v>240.06666666666669</v>
      </c>
      <c r="E104" s="279">
        <v>236.28333333333339</v>
      </c>
      <c r="F104" s="279">
        <v>230.76666666666671</v>
      </c>
      <c r="G104" s="279">
        <v>226.98333333333341</v>
      </c>
      <c r="H104" s="279">
        <v>245.58333333333337</v>
      </c>
      <c r="I104" s="279">
        <v>249.36666666666667</v>
      </c>
      <c r="J104" s="279">
        <v>254.88333333333335</v>
      </c>
      <c r="K104" s="277">
        <v>243.85</v>
      </c>
      <c r="L104" s="277">
        <v>234.55</v>
      </c>
      <c r="M104" s="277">
        <v>1.31711</v>
      </c>
    </row>
    <row r="105" spans="1:13">
      <c r="A105" s="268">
        <v>95</v>
      </c>
      <c r="B105" s="277" t="s">
        <v>342</v>
      </c>
      <c r="C105" s="278">
        <v>167.35</v>
      </c>
      <c r="D105" s="279">
        <v>167.5</v>
      </c>
      <c r="E105" s="279">
        <v>165</v>
      </c>
      <c r="F105" s="279">
        <v>162.65</v>
      </c>
      <c r="G105" s="279">
        <v>160.15</v>
      </c>
      <c r="H105" s="279">
        <v>169.85</v>
      </c>
      <c r="I105" s="279">
        <v>172.35</v>
      </c>
      <c r="J105" s="279">
        <v>174.7</v>
      </c>
      <c r="K105" s="277">
        <v>170</v>
      </c>
      <c r="L105" s="277">
        <v>165.15</v>
      </c>
      <c r="M105" s="277">
        <v>4.62561</v>
      </c>
    </row>
    <row r="106" spans="1:13">
      <c r="A106" s="268">
        <v>96</v>
      </c>
      <c r="B106" s="277" t="s">
        <v>343</v>
      </c>
      <c r="C106" s="278">
        <v>77</v>
      </c>
      <c r="D106" s="279">
        <v>77.633333333333326</v>
      </c>
      <c r="E106" s="279">
        <v>75.916666666666657</v>
      </c>
      <c r="F106" s="279">
        <v>74.833333333333329</v>
      </c>
      <c r="G106" s="279">
        <v>73.11666666666666</v>
      </c>
      <c r="H106" s="279">
        <v>78.716666666666654</v>
      </c>
      <c r="I106" s="279">
        <v>80.433333333333323</v>
      </c>
      <c r="J106" s="279">
        <v>81.516666666666652</v>
      </c>
      <c r="K106" s="277">
        <v>79.349999999999994</v>
      </c>
      <c r="L106" s="277">
        <v>76.55</v>
      </c>
      <c r="M106" s="277">
        <v>9.8575599999999994</v>
      </c>
    </row>
    <row r="107" spans="1:13">
      <c r="A107" s="268">
        <v>97</v>
      </c>
      <c r="B107" s="277" t="s">
        <v>82</v>
      </c>
      <c r="C107" s="278">
        <v>248.75</v>
      </c>
      <c r="D107" s="279">
        <v>247.51666666666665</v>
      </c>
      <c r="E107" s="279">
        <v>244.3833333333333</v>
      </c>
      <c r="F107" s="279">
        <v>240.01666666666665</v>
      </c>
      <c r="G107" s="279">
        <v>236.8833333333333</v>
      </c>
      <c r="H107" s="279">
        <v>251.8833333333333</v>
      </c>
      <c r="I107" s="279">
        <v>255.01666666666662</v>
      </c>
      <c r="J107" s="279">
        <v>259.38333333333333</v>
      </c>
      <c r="K107" s="277">
        <v>250.65</v>
      </c>
      <c r="L107" s="277">
        <v>243.15</v>
      </c>
      <c r="M107" s="277">
        <v>29.193429999999999</v>
      </c>
    </row>
    <row r="108" spans="1:13">
      <c r="A108" s="268">
        <v>98</v>
      </c>
      <c r="B108" s="285" t="s">
        <v>344</v>
      </c>
      <c r="C108" s="278">
        <v>379.85</v>
      </c>
      <c r="D108" s="279">
        <v>377.65000000000003</v>
      </c>
      <c r="E108" s="279">
        <v>374.80000000000007</v>
      </c>
      <c r="F108" s="279">
        <v>369.75000000000006</v>
      </c>
      <c r="G108" s="279">
        <v>366.90000000000009</v>
      </c>
      <c r="H108" s="279">
        <v>382.70000000000005</v>
      </c>
      <c r="I108" s="279">
        <v>385.55000000000007</v>
      </c>
      <c r="J108" s="279">
        <v>390.6</v>
      </c>
      <c r="K108" s="277">
        <v>380.5</v>
      </c>
      <c r="L108" s="277">
        <v>372.6</v>
      </c>
      <c r="M108" s="277">
        <v>0.90788000000000002</v>
      </c>
    </row>
    <row r="109" spans="1:13">
      <c r="A109" s="268">
        <v>99</v>
      </c>
      <c r="B109" s="277" t="s">
        <v>83</v>
      </c>
      <c r="C109" s="278">
        <v>770.25</v>
      </c>
      <c r="D109" s="279">
        <v>763.6</v>
      </c>
      <c r="E109" s="279">
        <v>753.65000000000009</v>
      </c>
      <c r="F109" s="279">
        <v>737.05000000000007</v>
      </c>
      <c r="G109" s="279">
        <v>727.10000000000014</v>
      </c>
      <c r="H109" s="279">
        <v>780.2</v>
      </c>
      <c r="I109" s="279">
        <v>790.15000000000009</v>
      </c>
      <c r="J109" s="279">
        <v>806.75</v>
      </c>
      <c r="K109" s="277">
        <v>773.55</v>
      </c>
      <c r="L109" s="277">
        <v>747</v>
      </c>
      <c r="M109" s="277">
        <v>70.041150000000002</v>
      </c>
    </row>
    <row r="110" spans="1:13">
      <c r="A110" s="268">
        <v>100</v>
      </c>
      <c r="B110" s="277" t="s">
        <v>84</v>
      </c>
      <c r="C110" s="278">
        <v>113.95</v>
      </c>
      <c r="D110" s="279">
        <v>113.98333333333335</v>
      </c>
      <c r="E110" s="279">
        <v>112.81666666666669</v>
      </c>
      <c r="F110" s="279">
        <v>111.68333333333334</v>
      </c>
      <c r="G110" s="279">
        <v>110.51666666666668</v>
      </c>
      <c r="H110" s="279">
        <v>115.1166666666667</v>
      </c>
      <c r="I110" s="279">
        <v>116.28333333333336</v>
      </c>
      <c r="J110" s="279">
        <v>117.41666666666671</v>
      </c>
      <c r="K110" s="277">
        <v>115.15</v>
      </c>
      <c r="L110" s="277">
        <v>112.85</v>
      </c>
      <c r="M110" s="277">
        <v>109.85481</v>
      </c>
    </row>
    <row r="111" spans="1:13">
      <c r="A111" s="268">
        <v>101</v>
      </c>
      <c r="B111" s="277" t="s">
        <v>345</v>
      </c>
      <c r="C111" s="278">
        <v>350.9</v>
      </c>
      <c r="D111" s="279">
        <v>349.9666666666667</v>
      </c>
      <c r="E111" s="279">
        <v>343.93333333333339</v>
      </c>
      <c r="F111" s="279">
        <v>336.9666666666667</v>
      </c>
      <c r="G111" s="279">
        <v>330.93333333333339</v>
      </c>
      <c r="H111" s="279">
        <v>356.93333333333339</v>
      </c>
      <c r="I111" s="279">
        <v>362.9666666666667</v>
      </c>
      <c r="J111" s="279">
        <v>369.93333333333339</v>
      </c>
      <c r="K111" s="277">
        <v>356</v>
      </c>
      <c r="L111" s="277">
        <v>343</v>
      </c>
      <c r="M111" s="277">
        <v>1.8364199999999999</v>
      </c>
    </row>
    <row r="112" spans="1:13">
      <c r="A112" s="268">
        <v>102</v>
      </c>
      <c r="B112" s="277" t="s">
        <v>3634</v>
      </c>
      <c r="C112" s="278">
        <v>2228.6999999999998</v>
      </c>
      <c r="D112" s="279">
        <v>2226.7000000000003</v>
      </c>
      <c r="E112" s="279">
        <v>2180.4000000000005</v>
      </c>
      <c r="F112" s="279">
        <v>2132.1000000000004</v>
      </c>
      <c r="G112" s="279">
        <v>2085.8000000000006</v>
      </c>
      <c r="H112" s="279">
        <v>2275.0000000000005</v>
      </c>
      <c r="I112" s="279">
        <v>2321.3000000000006</v>
      </c>
      <c r="J112" s="279">
        <v>2369.6000000000004</v>
      </c>
      <c r="K112" s="277">
        <v>2273</v>
      </c>
      <c r="L112" s="277">
        <v>2178.4</v>
      </c>
      <c r="M112" s="277">
        <v>10.04134</v>
      </c>
    </row>
    <row r="113" spans="1:13">
      <c r="A113" s="268">
        <v>103</v>
      </c>
      <c r="B113" s="277" t="s">
        <v>85</v>
      </c>
      <c r="C113" s="278">
        <v>1542.55</v>
      </c>
      <c r="D113" s="279">
        <v>1517.8833333333332</v>
      </c>
      <c r="E113" s="279">
        <v>1489.2666666666664</v>
      </c>
      <c r="F113" s="279">
        <v>1435.9833333333331</v>
      </c>
      <c r="G113" s="279">
        <v>1407.3666666666663</v>
      </c>
      <c r="H113" s="279">
        <v>1571.1666666666665</v>
      </c>
      <c r="I113" s="279">
        <v>1599.7833333333333</v>
      </c>
      <c r="J113" s="279">
        <v>1653.0666666666666</v>
      </c>
      <c r="K113" s="277">
        <v>1546.5</v>
      </c>
      <c r="L113" s="277">
        <v>1464.6</v>
      </c>
      <c r="M113" s="277">
        <v>24.26078</v>
      </c>
    </row>
    <row r="114" spans="1:13">
      <c r="A114" s="268">
        <v>104</v>
      </c>
      <c r="B114" s="277" t="s">
        <v>86</v>
      </c>
      <c r="C114" s="278">
        <v>397.2</v>
      </c>
      <c r="D114" s="279">
        <v>392.45</v>
      </c>
      <c r="E114" s="279">
        <v>384.09999999999997</v>
      </c>
      <c r="F114" s="279">
        <v>371</v>
      </c>
      <c r="G114" s="279">
        <v>362.65</v>
      </c>
      <c r="H114" s="279">
        <v>405.54999999999995</v>
      </c>
      <c r="I114" s="279">
        <v>413.9</v>
      </c>
      <c r="J114" s="279">
        <v>426.99999999999994</v>
      </c>
      <c r="K114" s="277">
        <v>400.8</v>
      </c>
      <c r="L114" s="277">
        <v>379.35</v>
      </c>
      <c r="M114" s="277">
        <v>23.812470000000001</v>
      </c>
    </row>
    <row r="115" spans="1:13">
      <c r="A115" s="268">
        <v>105</v>
      </c>
      <c r="B115" s="277" t="s">
        <v>236</v>
      </c>
      <c r="C115" s="278">
        <v>708.6</v>
      </c>
      <c r="D115" s="279">
        <v>713.06666666666661</v>
      </c>
      <c r="E115" s="279">
        <v>698.58333333333326</v>
      </c>
      <c r="F115" s="279">
        <v>688.56666666666661</v>
      </c>
      <c r="G115" s="279">
        <v>674.08333333333326</v>
      </c>
      <c r="H115" s="279">
        <v>723.08333333333326</v>
      </c>
      <c r="I115" s="279">
        <v>737.56666666666661</v>
      </c>
      <c r="J115" s="279">
        <v>747.58333333333326</v>
      </c>
      <c r="K115" s="277">
        <v>727.55</v>
      </c>
      <c r="L115" s="277">
        <v>703.05</v>
      </c>
      <c r="M115" s="277">
        <v>3.6166100000000001</v>
      </c>
    </row>
    <row r="116" spans="1:13">
      <c r="A116" s="268">
        <v>106</v>
      </c>
      <c r="B116" s="277" t="s">
        <v>346</v>
      </c>
      <c r="C116" s="278">
        <v>646.70000000000005</v>
      </c>
      <c r="D116" s="279">
        <v>641.93333333333339</v>
      </c>
      <c r="E116" s="279">
        <v>631.86666666666679</v>
      </c>
      <c r="F116" s="279">
        <v>617.03333333333342</v>
      </c>
      <c r="G116" s="279">
        <v>606.96666666666681</v>
      </c>
      <c r="H116" s="279">
        <v>656.76666666666677</v>
      </c>
      <c r="I116" s="279">
        <v>666.83333333333337</v>
      </c>
      <c r="J116" s="279">
        <v>681.66666666666674</v>
      </c>
      <c r="K116" s="277">
        <v>652</v>
      </c>
      <c r="L116" s="277">
        <v>627.1</v>
      </c>
      <c r="M116" s="277">
        <v>0.98756999999999995</v>
      </c>
    </row>
    <row r="117" spans="1:13">
      <c r="A117" s="268">
        <v>107</v>
      </c>
      <c r="B117" s="277" t="s">
        <v>331</v>
      </c>
      <c r="C117" s="278">
        <v>1949.75</v>
      </c>
      <c r="D117" s="279">
        <v>1940.3666666666668</v>
      </c>
      <c r="E117" s="279">
        <v>1925.7333333333336</v>
      </c>
      <c r="F117" s="279">
        <v>1901.7166666666667</v>
      </c>
      <c r="G117" s="279">
        <v>1887.0833333333335</v>
      </c>
      <c r="H117" s="279">
        <v>1964.3833333333337</v>
      </c>
      <c r="I117" s="279">
        <v>1979.0166666666669</v>
      </c>
      <c r="J117" s="279">
        <v>2003.0333333333338</v>
      </c>
      <c r="K117" s="277">
        <v>1955</v>
      </c>
      <c r="L117" s="277">
        <v>1916.35</v>
      </c>
      <c r="M117" s="277">
        <v>0.48268</v>
      </c>
    </row>
    <row r="118" spans="1:13">
      <c r="A118" s="268">
        <v>108</v>
      </c>
      <c r="B118" s="277" t="s">
        <v>237</v>
      </c>
      <c r="C118" s="278">
        <v>300.85000000000002</v>
      </c>
      <c r="D118" s="279">
        <v>303.26666666666665</v>
      </c>
      <c r="E118" s="279">
        <v>296.58333333333331</v>
      </c>
      <c r="F118" s="279">
        <v>292.31666666666666</v>
      </c>
      <c r="G118" s="279">
        <v>285.63333333333333</v>
      </c>
      <c r="H118" s="279">
        <v>307.5333333333333</v>
      </c>
      <c r="I118" s="279">
        <v>314.2166666666667</v>
      </c>
      <c r="J118" s="279">
        <v>318.48333333333329</v>
      </c>
      <c r="K118" s="277">
        <v>309.95</v>
      </c>
      <c r="L118" s="277">
        <v>299</v>
      </c>
      <c r="M118" s="277">
        <v>29.048290000000001</v>
      </c>
    </row>
    <row r="119" spans="1:13">
      <c r="A119" s="268">
        <v>109</v>
      </c>
      <c r="B119" s="277" t="s">
        <v>2995</v>
      </c>
      <c r="C119" s="278">
        <v>225.5</v>
      </c>
      <c r="D119" s="279">
        <v>226.4</v>
      </c>
      <c r="E119" s="279">
        <v>223.60000000000002</v>
      </c>
      <c r="F119" s="279">
        <v>221.70000000000002</v>
      </c>
      <c r="G119" s="279">
        <v>218.90000000000003</v>
      </c>
      <c r="H119" s="279">
        <v>228.3</v>
      </c>
      <c r="I119" s="279">
        <v>231.10000000000002</v>
      </c>
      <c r="J119" s="279">
        <v>233</v>
      </c>
      <c r="K119" s="277">
        <v>229.2</v>
      </c>
      <c r="L119" s="277">
        <v>224.5</v>
      </c>
      <c r="M119" s="277">
        <v>0.91783999999999999</v>
      </c>
    </row>
    <row r="120" spans="1:13">
      <c r="A120" s="268">
        <v>110</v>
      </c>
      <c r="B120" s="277" t="s">
        <v>235</v>
      </c>
      <c r="C120" s="278">
        <v>155.30000000000001</v>
      </c>
      <c r="D120" s="279">
        <v>153.05000000000001</v>
      </c>
      <c r="E120" s="279">
        <v>150.20000000000002</v>
      </c>
      <c r="F120" s="279">
        <v>145.1</v>
      </c>
      <c r="G120" s="279">
        <v>142.25</v>
      </c>
      <c r="H120" s="279">
        <v>158.15000000000003</v>
      </c>
      <c r="I120" s="279">
        <v>161.00000000000006</v>
      </c>
      <c r="J120" s="279">
        <v>166.10000000000005</v>
      </c>
      <c r="K120" s="277">
        <v>155.9</v>
      </c>
      <c r="L120" s="277">
        <v>147.94999999999999</v>
      </c>
      <c r="M120" s="277">
        <v>18.08107</v>
      </c>
    </row>
    <row r="121" spans="1:13">
      <c r="A121" s="268">
        <v>111</v>
      </c>
      <c r="B121" s="277" t="s">
        <v>87</v>
      </c>
      <c r="C121" s="278">
        <v>457.6</v>
      </c>
      <c r="D121" s="279">
        <v>454.38333333333338</v>
      </c>
      <c r="E121" s="279">
        <v>449.21666666666675</v>
      </c>
      <c r="F121" s="279">
        <v>440.83333333333337</v>
      </c>
      <c r="G121" s="279">
        <v>435.66666666666674</v>
      </c>
      <c r="H121" s="279">
        <v>462.76666666666677</v>
      </c>
      <c r="I121" s="279">
        <v>467.93333333333339</v>
      </c>
      <c r="J121" s="279">
        <v>476.31666666666678</v>
      </c>
      <c r="K121" s="277">
        <v>459.55</v>
      </c>
      <c r="L121" s="277">
        <v>446</v>
      </c>
      <c r="M121" s="277">
        <v>5.45017</v>
      </c>
    </row>
    <row r="122" spans="1:13">
      <c r="A122" s="268">
        <v>112</v>
      </c>
      <c r="B122" s="277" t="s">
        <v>347</v>
      </c>
      <c r="C122" s="278">
        <v>418.55</v>
      </c>
      <c r="D122" s="279">
        <v>418.14999999999992</v>
      </c>
      <c r="E122" s="279">
        <v>413.29999999999984</v>
      </c>
      <c r="F122" s="279">
        <v>408.0499999999999</v>
      </c>
      <c r="G122" s="279">
        <v>403.19999999999982</v>
      </c>
      <c r="H122" s="279">
        <v>423.39999999999986</v>
      </c>
      <c r="I122" s="279">
        <v>428.24999999999989</v>
      </c>
      <c r="J122" s="279">
        <v>433.49999999999989</v>
      </c>
      <c r="K122" s="277">
        <v>423</v>
      </c>
      <c r="L122" s="277">
        <v>412.9</v>
      </c>
      <c r="M122" s="277">
        <v>4.15374</v>
      </c>
    </row>
    <row r="123" spans="1:13">
      <c r="A123" s="268">
        <v>113</v>
      </c>
      <c r="B123" s="277" t="s">
        <v>88</v>
      </c>
      <c r="C123" s="278">
        <v>523.20000000000005</v>
      </c>
      <c r="D123" s="279">
        <v>520.61666666666667</v>
      </c>
      <c r="E123" s="279">
        <v>514.83333333333337</v>
      </c>
      <c r="F123" s="279">
        <v>506.4666666666667</v>
      </c>
      <c r="G123" s="279">
        <v>500.68333333333339</v>
      </c>
      <c r="H123" s="279">
        <v>528.98333333333335</v>
      </c>
      <c r="I123" s="279">
        <v>534.76666666666665</v>
      </c>
      <c r="J123" s="279">
        <v>543.13333333333333</v>
      </c>
      <c r="K123" s="277">
        <v>526.4</v>
      </c>
      <c r="L123" s="277">
        <v>512.25</v>
      </c>
      <c r="M123" s="277">
        <v>32.842849999999999</v>
      </c>
    </row>
    <row r="124" spans="1:13">
      <c r="A124" s="268">
        <v>114</v>
      </c>
      <c r="B124" s="277" t="s">
        <v>238</v>
      </c>
      <c r="C124" s="278">
        <v>823.25</v>
      </c>
      <c r="D124" s="279">
        <v>828.08333333333337</v>
      </c>
      <c r="E124" s="279">
        <v>815.16666666666674</v>
      </c>
      <c r="F124" s="279">
        <v>807.08333333333337</v>
      </c>
      <c r="G124" s="279">
        <v>794.16666666666674</v>
      </c>
      <c r="H124" s="279">
        <v>836.16666666666674</v>
      </c>
      <c r="I124" s="279">
        <v>849.08333333333348</v>
      </c>
      <c r="J124" s="279">
        <v>857.16666666666674</v>
      </c>
      <c r="K124" s="277">
        <v>841</v>
      </c>
      <c r="L124" s="277">
        <v>820</v>
      </c>
      <c r="M124" s="277">
        <v>1.5372399999999999</v>
      </c>
    </row>
    <row r="125" spans="1:13">
      <c r="A125" s="268">
        <v>115</v>
      </c>
      <c r="B125" s="277" t="s">
        <v>348</v>
      </c>
      <c r="C125" s="278">
        <v>76.3</v>
      </c>
      <c r="D125" s="279">
        <v>75.75</v>
      </c>
      <c r="E125" s="279">
        <v>74.55</v>
      </c>
      <c r="F125" s="279">
        <v>72.8</v>
      </c>
      <c r="G125" s="279">
        <v>71.599999999999994</v>
      </c>
      <c r="H125" s="279">
        <v>77.5</v>
      </c>
      <c r="I125" s="279">
        <v>78.699999999999989</v>
      </c>
      <c r="J125" s="279">
        <v>80.45</v>
      </c>
      <c r="K125" s="277">
        <v>76.95</v>
      </c>
      <c r="L125" s="277">
        <v>74</v>
      </c>
      <c r="M125" s="277">
        <v>1.8552</v>
      </c>
    </row>
    <row r="126" spans="1:13">
      <c r="A126" s="268">
        <v>116</v>
      </c>
      <c r="B126" s="277" t="s">
        <v>355</v>
      </c>
      <c r="C126" s="278">
        <v>332.4</v>
      </c>
      <c r="D126" s="279">
        <v>330.58333333333331</v>
      </c>
      <c r="E126" s="279">
        <v>324.66666666666663</v>
      </c>
      <c r="F126" s="279">
        <v>316.93333333333334</v>
      </c>
      <c r="G126" s="279">
        <v>311.01666666666665</v>
      </c>
      <c r="H126" s="279">
        <v>338.31666666666661</v>
      </c>
      <c r="I126" s="279">
        <v>344.23333333333323</v>
      </c>
      <c r="J126" s="279">
        <v>351.96666666666658</v>
      </c>
      <c r="K126" s="277">
        <v>336.5</v>
      </c>
      <c r="L126" s="277">
        <v>322.85000000000002</v>
      </c>
      <c r="M126" s="277">
        <v>1.31419</v>
      </c>
    </row>
    <row r="127" spans="1:13">
      <c r="A127" s="268">
        <v>117</v>
      </c>
      <c r="B127" s="277" t="s">
        <v>356</v>
      </c>
      <c r="C127" s="278">
        <v>157</v>
      </c>
      <c r="D127" s="279">
        <v>157.63333333333333</v>
      </c>
      <c r="E127" s="279">
        <v>154.36666666666665</v>
      </c>
      <c r="F127" s="279">
        <v>151.73333333333332</v>
      </c>
      <c r="G127" s="279">
        <v>148.46666666666664</v>
      </c>
      <c r="H127" s="279">
        <v>160.26666666666665</v>
      </c>
      <c r="I127" s="279">
        <v>163.5333333333333</v>
      </c>
      <c r="J127" s="279">
        <v>166.16666666666666</v>
      </c>
      <c r="K127" s="277">
        <v>160.9</v>
      </c>
      <c r="L127" s="277">
        <v>155</v>
      </c>
      <c r="M127" s="277">
        <v>2.8398099999999999</v>
      </c>
    </row>
    <row r="128" spans="1:13">
      <c r="A128" s="268">
        <v>118</v>
      </c>
      <c r="B128" s="277" t="s">
        <v>349</v>
      </c>
      <c r="C128" s="278">
        <v>79.5</v>
      </c>
      <c r="D128" s="279">
        <v>79.283333333333331</v>
      </c>
      <c r="E128" s="279">
        <v>78.566666666666663</v>
      </c>
      <c r="F128" s="279">
        <v>77.633333333333326</v>
      </c>
      <c r="G128" s="279">
        <v>76.916666666666657</v>
      </c>
      <c r="H128" s="279">
        <v>80.216666666666669</v>
      </c>
      <c r="I128" s="279">
        <v>80.933333333333337</v>
      </c>
      <c r="J128" s="279">
        <v>81.866666666666674</v>
      </c>
      <c r="K128" s="277">
        <v>80</v>
      </c>
      <c r="L128" s="277">
        <v>78.349999999999994</v>
      </c>
      <c r="M128" s="277">
        <v>4.4843000000000002</v>
      </c>
    </row>
    <row r="129" spans="1:13">
      <c r="A129" s="268">
        <v>119</v>
      </c>
      <c r="B129" s="277" t="s">
        <v>350</v>
      </c>
      <c r="C129" s="278">
        <v>341</v>
      </c>
      <c r="D129" s="279">
        <v>344.33333333333331</v>
      </c>
      <c r="E129" s="279">
        <v>334.66666666666663</v>
      </c>
      <c r="F129" s="279">
        <v>328.33333333333331</v>
      </c>
      <c r="G129" s="279">
        <v>318.66666666666663</v>
      </c>
      <c r="H129" s="279">
        <v>350.66666666666663</v>
      </c>
      <c r="I129" s="279">
        <v>360.33333333333326</v>
      </c>
      <c r="J129" s="279">
        <v>366.66666666666663</v>
      </c>
      <c r="K129" s="277">
        <v>354</v>
      </c>
      <c r="L129" s="277">
        <v>338</v>
      </c>
      <c r="M129" s="277">
        <v>0.90805000000000002</v>
      </c>
    </row>
    <row r="130" spans="1:13">
      <c r="A130" s="268">
        <v>120</v>
      </c>
      <c r="B130" s="277" t="s">
        <v>351</v>
      </c>
      <c r="C130" s="278">
        <v>745.1</v>
      </c>
      <c r="D130" s="279">
        <v>732.91666666666663</v>
      </c>
      <c r="E130" s="279">
        <v>715.93333333333328</v>
      </c>
      <c r="F130" s="279">
        <v>686.76666666666665</v>
      </c>
      <c r="G130" s="279">
        <v>669.7833333333333</v>
      </c>
      <c r="H130" s="279">
        <v>762.08333333333326</v>
      </c>
      <c r="I130" s="279">
        <v>779.06666666666661</v>
      </c>
      <c r="J130" s="279">
        <v>808.23333333333323</v>
      </c>
      <c r="K130" s="277">
        <v>749.9</v>
      </c>
      <c r="L130" s="277">
        <v>703.75</v>
      </c>
      <c r="M130" s="277">
        <v>9.6573200000000003</v>
      </c>
    </row>
    <row r="131" spans="1:13">
      <c r="A131" s="268">
        <v>121</v>
      </c>
      <c r="B131" s="277" t="s">
        <v>352</v>
      </c>
      <c r="C131" s="278">
        <v>108.3</v>
      </c>
      <c r="D131" s="279">
        <v>108.76666666666667</v>
      </c>
      <c r="E131" s="279">
        <v>106.53333333333333</v>
      </c>
      <c r="F131" s="279">
        <v>104.76666666666667</v>
      </c>
      <c r="G131" s="279">
        <v>102.53333333333333</v>
      </c>
      <c r="H131" s="279">
        <v>110.53333333333333</v>
      </c>
      <c r="I131" s="279">
        <v>112.76666666666665</v>
      </c>
      <c r="J131" s="279">
        <v>114.53333333333333</v>
      </c>
      <c r="K131" s="277">
        <v>111</v>
      </c>
      <c r="L131" s="277">
        <v>107</v>
      </c>
      <c r="M131" s="277">
        <v>12.41203</v>
      </c>
    </row>
    <row r="132" spans="1:13">
      <c r="A132" s="268">
        <v>122</v>
      </c>
      <c r="B132" s="277" t="s">
        <v>1220</v>
      </c>
      <c r="C132" s="278">
        <v>718.45</v>
      </c>
      <c r="D132" s="279">
        <v>716.04999999999984</v>
      </c>
      <c r="E132" s="279">
        <v>710.4499999999997</v>
      </c>
      <c r="F132" s="279">
        <v>702.44999999999982</v>
      </c>
      <c r="G132" s="279">
        <v>696.84999999999968</v>
      </c>
      <c r="H132" s="279">
        <v>724.04999999999973</v>
      </c>
      <c r="I132" s="279">
        <v>729.64999999999986</v>
      </c>
      <c r="J132" s="279">
        <v>737.64999999999975</v>
      </c>
      <c r="K132" s="277">
        <v>721.65</v>
      </c>
      <c r="L132" s="277">
        <v>708.05</v>
      </c>
      <c r="M132" s="277">
        <v>0.26638000000000001</v>
      </c>
    </row>
    <row r="133" spans="1:13">
      <c r="A133" s="268">
        <v>123</v>
      </c>
      <c r="B133" s="277" t="s">
        <v>90</v>
      </c>
      <c r="C133" s="278">
        <v>12</v>
      </c>
      <c r="D133" s="279">
        <v>11.950000000000001</v>
      </c>
      <c r="E133" s="279">
        <v>11.700000000000003</v>
      </c>
      <c r="F133" s="279">
        <v>11.400000000000002</v>
      </c>
      <c r="G133" s="279">
        <v>11.150000000000004</v>
      </c>
      <c r="H133" s="279">
        <v>12.250000000000002</v>
      </c>
      <c r="I133" s="279">
        <v>12.499999999999998</v>
      </c>
      <c r="J133" s="279">
        <v>12.8</v>
      </c>
      <c r="K133" s="277">
        <v>12.2</v>
      </c>
      <c r="L133" s="277">
        <v>11.65</v>
      </c>
      <c r="M133" s="277">
        <v>30.69679</v>
      </c>
    </row>
    <row r="134" spans="1:13">
      <c r="A134" s="268">
        <v>124</v>
      </c>
      <c r="B134" s="277" t="s">
        <v>91</v>
      </c>
      <c r="C134" s="278">
        <v>3156.85</v>
      </c>
      <c r="D134" s="279">
        <v>3126.4666666666667</v>
      </c>
      <c r="E134" s="279">
        <v>3074.3833333333332</v>
      </c>
      <c r="F134" s="279">
        <v>2991.9166666666665</v>
      </c>
      <c r="G134" s="279">
        <v>2939.833333333333</v>
      </c>
      <c r="H134" s="279">
        <v>3208.9333333333334</v>
      </c>
      <c r="I134" s="279">
        <v>3261.0166666666664</v>
      </c>
      <c r="J134" s="279">
        <v>3343.4833333333336</v>
      </c>
      <c r="K134" s="277">
        <v>3178.55</v>
      </c>
      <c r="L134" s="277">
        <v>3044</v>
      </c>
      <c r="M134" s="277">
        <v>16.027010000000001</v>
      </c>
    </row>
    <row r="135" spans="1:13">
      <c r="A135" s="268">
        <v>125</v>
      </c>
      <c r="B135" s="277" t="s">
        <v>357</v>
      </c>
      <c r="C135" s="278">
        <v>9489.5</v>
      </c>
      <c r="D135" s="279">
        <v>9496.6</v>
      </c>
      <c r="E135" s="279">
        <v>9343.0500000000011</v>
      </c>
      <c r="F135" s="279">
        <v>9196.6</v>
      </c>
      <c r="G135" s="279">
        <v>9043.0500000000011</v>
      </c>
      <c r="H135" s="279">
        <v>9643.0500000000011</v>
      </c>
      <c r="I135" s="279">
        <v>9796.6</v>
      </c>
      <c r="J135" s="279">
        <v>9943.0500000000011</v>
      </c>
      <c r="K135" s="277">
        <v>9650.15</v>
      </c>
      <c r="L135" s="277">
        <v>9350.15</v>
      </c>
      <c r="M135" s="277">
        <v>0.28144999999999998</v>
      </c>
    </row>
    <row r="136" spans="1:13">
      <c r="A136" s="268">
        <v>126</v>
      </c>
      <c r="B136" s="277" t="s">
        <v>93</v>
      </c>
      <c r="C136" s="278">
        <v>165.1</v>
      </c>
      <c r="D136" s="279">
        <v>165.35</v>
      </c>
      <c r="E136" s="279">
        <v>163.5</v>
      </c>
      <c r="F136" s="279">
        <v>161.9</v>
      </c>
      <c r="G136" s="279">
        <v>160.05000000000001</v>
      </c>
      <c r="H136" s="279">
        <v>166.95</v>
      </c>
      <c r="I136" s="279">
        <v>168.79999999999995</v>
      </c>
      <c r="J136" s="279">
        <v>170.39999999999998</v>
      </c>
      <c r="K136" s="277">
        <v>167.2</v>
      </c>
      <c r="L136" s="277">
        <v>163.75</v>
      </c>
      <c r="M136" s="277">
        <v>84.396590000000003</v>
      </c>
    </row>
    <row r="137" spans="1:13">
      <c r="A137" s="268">
        <v>127</v>
      </c>
      <c r="B137" s="277" t="s">
        <v>231</v>
      </c>
      <c r="C137" s="278">
        <v>2176.1999999999998</v>
      </c>
      <c r="D137" s="279">
        <v>2158.6833333333329</v>
      </c>
      <c r="E137" s="279">
        <v>2129.3666666666659</v>
      </c>
      <c r="F137" s="279">
        <v>2082.5333333333328</v>
      </c>
      <c r="G137" s="279">
        <v>2053.2166666666658</v>
      </c>
      <c r="H137" s="279">
        <v>2205.516666666666</v>
      </c>
      <c r="I137" s="279">
        <v>2234.8333333333326</v>
      </c>
      <c r="J137" s="279">
        <v>2281.6666666666661</v>
      </c>
      <c r="K137" s="277">
        <v>2188</v>
      </c>
      <c r="L137" s="277">
        <v>2111.85</v>
      </c>
      <c r="M137" s="277">
        <v>6.2136899999999997</v>
      </c>
    </row>
    <row r="138" spans="1:13">
      <c r="A138" s="268">
        <v>128</v>
      </c>
      <c r="B138" s="277" t="s">
        <v>94</v>
      </c>
      <c r="C138" s="278">
        <v>5099.3999999999996</v>
      </c>
      <c r="D138" s="279">
        <v>5062.3</v>
      </c>
      <c r="E138" s="279">
        <v>4997.6000000000004</v>
      </c>
      <c r="F138" s="279">
        <v>4895.8</v>
      </c>
      <c r="G138" s="279">
        <v>4831.1000000000004</v>
      </c>
      <c r="H138" s="279">
        <v>5164.1000000000004</v>
      </c>
      <c r="I138" s="279">
        <v>5228.7999999999993</v>
      </c>
      <c r="J138" s="279">
        <v>5330.6</v>
      </c>
      <c r="K138" s="277">
        <v>5127</v>
      </c>
      <c r="L138" s="277">
        <v>4960.5</v>
      </c>
      <c r="M138" s="277">
        <v>18.435469999999999</v>
      </c>
    </row>
    <row r="139" spans="1:13">
      <c r="A139" s="268">
        <v>129</v>
      </c>
      <c r="B139" s="277" t="s">
        <v>1263</v>
      </c>
      <c r="C139" s="278">
        <v>703.45</v>
      </c>
      <c r="D139" s="279">
        <v>703.83333333333337</v>
      </c>
      <c r="E139" s="279">
        <v>696.61666666666679</v>
      </c>
      <c r="F139" s="279">
        <v>689.78333333333342</v>
      </c>
      <c r="G139" s="279">
        <v>682.56666666666683</v>
      </c>
      <c r="H139" s="279">
        <v>710.66666666666674</v>
      </c>
      <c r="I139" s="279">
        <v>717.88333333333321</v>
      </c>
      <c r="J139" s="279">
        <v>724.7166666666667</v>
      </c>
      <c r="K139" s="277">
        <v>711.05</v>
      </c>
      <c r="L139" s="277">
        <v>697</v>
      </c>
      <c r="M139" s="277">
        <v>0.84950999999999999</v>
      </c>
    </row>
    <row r="140" spans="1:13">
      <c r="A140" s="268">
        <v>130</v>
      </c>
      <c r="B140" s="277" t="s">
        <v>239</v>
      </c>
      <c r="C140" s="278">
        <v>57.45</v>
      </c>
      <c r="D140" s="279">
        <v>57.25</v>
      </c>
      <c r="E140" s="279">
        <v>56.25</v>
      </c>
      <c r="F140" s="279">
        <v>55.05</v>
      </c>
      <c r="G140" s="279">
        <v>54.05</v>
      </c>
      <c r="H140" s="279">
        <v>58.45</v>
      </c>
      <c r="I140" s="279">
        <v>59.45</v>
      </c>
      <c r="J140" s="279">
        <v>60.650000000000006</v>
      </c>
      <c r="K140" s="277">
        <v>58.25</v>
      </c>
      <c r="L140" s="277">
        <v>56.05</v>
      </c>
      <c r="M140" s="277">
        <v>8.5332799999999995</v>
      </c>
    </row>
    <row r="141" spans="1:13">
      <c r="A141" s="268">
        <v>131</v>
      </c>
      <c r="B141" s="277" t="s">
        <v>95</v>
      </c>
      <c r="C141" s="278">
        <v>2118.25</v>
      </c>
      <c r="D141" s="279">
        <v>2111.3833333333332</v>
      </c>
      <c r="E141" s="279">
        <v>2087.8666666666663</v>
      </c>
      <c r="F141" s="279">
        <v>2057.4833333333331</v>
      </c>
      <c r="G141" s="279">
        <v>2033.9666666666662</v>
      </c>
      <c r="H141" s="279">
        <v>2141.7666666666664</v>
      </c>
      <c r="I141" s="279">
        <v>2165.2833333333328</v>
      </c>
      <c r="J141" s="279">
        <v>2195.6666666666665</v>
      </c>
      <c r="K141" s="277">
        <v>2134.9</v>
      </c>
      <c r="L141" s="277">
        <v>2081</v>
      </c>
      <c r="M141" s="277">
        <v>10.19769</v>
      </c>
    </row>
    <row r="142" spans="1:13">
      <c r="A142" s="268">
        <v>132</v>
      </c>
      <c r="B142" s="277" t="s">
        <v>359</v>
      </c>
      <c r="C142" s="278">
        <v>280.10000000000002</v>
      </c>
      <c r="D142" s="279">
        <v>282.93333333333334</v>
      </c>
      <c r="E142" s="279">
        <v>276.2166666666667</v>
      </c>
      <c r="F142" s="279">
        <v>272.33333333333337</v>
      </c>
      <c r="G142" s="279">
        <v>265.61666666666673</v>
      </c>
      <c r="H142" s="279">
        <v>286.81666666666666</v>
      </c>
      <c r="I142" s="279">
        <v>293.53333333333325</v>
      </c>
      <c r="J142" s="279">
        <v>297.41666666666663</v>
      </c>
      <c r="K142" s="277">
        <v>289.64999999999998</v>
      </c>
      <c r="L142" s="277">
        <v>279.05</v>
      </c>
      <c r="M142" s="277">
        <v>3.2892700000000001</v>
      </c>
    </row>
    <row r="143" spans="1:13">
      <c r="A143" s="268">
        <v>133</v>
      </c>
      <c r="B143" s="277" t="s">
        <v>360</v>
      </c>
      <c r="C143" s="278">
        <v>77.150000000000006</v>
      </c>
      <c r="D143" s="279">
        <v>76.916666666666671</v>
      </c>
      <c r="E143" s="279">
        <v>76.333333333333343</v>
      </c>
      <c r="F143" s="279">
        <v>75.516666666666666</v>
      </c>
      <c r="G143" s="279">
        <v>74.933333333333337</v>
      </c>
      <c r="H143" s="279">
        <v>77.733333333333348</v>
      </c>
      <c r="I143" s="279">
        <v>78.316666666666691</v>
      </c>
      <c r="J143" s="279">
        <v>79.133333333333354</v>
      </c>
      <c r="K143" s="277">
        <v>77.5</v>
      </c>
      <c r="L143" s="277">
        <v>76.099999999999994</v>
      </c>
      <c r="M143" s="277">
        <v>1.89761</v>
      </c>
    </row>
    <row r="144" spans="1:13">
      <c r="A144" s="268">
        <v>134</v>
      </c>
      <c r="B144" s="277" t="s">
        <v>361</v>
      </c>
      <c r="C144" s="278">
        <v>105.75</v>
      </c>
      <c r="D144" s="279">
        <v>105.14999999999999</v>
      </c>
      <c r="E144" s="279">
        <v>101.89999999999998</v>
      </c>
      <c r="F144" s="279">
        <v>98.049999999999983</v>
      </c>
      <c r="G144" s="279">
        <v>94.799999999999969</v>
      </c>
      <c r="H144" s="279">
        <v>108.99999999999999</v>
      </c>
      <c r="I144" s="279">
        <v>112.25000000000001</v>
      </c>
      <c r="J144" s="279">
        <v>116.1</v>
      </c>
      <c r="K144" s="277">
        <v>108.4</v>
      </c>
      <c r="L144" s="277">
        <v>101.3</v>
      </c>
      <c r="M144" s="277">
        <v>0.73585999999999996</v>
      </c>
    </row>
    <row r="145" spans="1:13">
      <c r="A145" s="268">
        <v>135</v>
      </c>
      <c r="B145" s="277" t="s">
        <v>240</v>
      </c>
      <c r="C145" s="278">
        <v>370.3</v>
      </c>
      <c r="D145" s="279">
        <v>367.2166666666667</v>
      </c>
      <c r="E145" s="279">
        <v>361.13333333333338</v>
      </c>
      <c r="F145" s="279">
        <v>351.9666666666667</v>
      </c>
      <c r="G145" s="279">
        <v>345.88333333333338</v>
      </c>
      <c r="H145" s="279">
        <v>376.38333333333338</v>
      </c>
      <c r="I145" s="279">
        <v>382.46666666666664</v>
      </c>
      <c r="J145" s="279">
        <v>391.63333333333338</v>
      </c>
      <c r="K145" s="277">
        <v>373.3</v>
      </c>
      <c r="L145" s="277">
        <v>358.05</v>
      </c>
      <c r="M145" s="277">
        <v>7.2597899999999997</v>
      </c>
    </row>
    <row r="146" spans="1:13">
      <c r="A146" s="268">
        <v>136</v>
      </c>
      <c r="B146" s="277" t="s">
        <v>241</v>
      </c>
      <c r="C146" s="278">
        <v>989.85</v>
      </c>
      <c r="D146" s="279">
        <v>990.66666666666663</v>
      </c>
      <c r="E146" s="279">
        <v>974.13333333333321</v>
      </c>
      <c r="F146" s="279">
        <v>958.41666666666663</v>
      </c>
      <c r="G146" s="279">
        <v>941.88333333333321</v>
      </c>
      <c r="H146" s="279">
        <v>1006.3833333333332</v>
      </c>
      <c r="I146" s="279">
        <v>1022.9166666666667</v>
      </c>
      <c r="J146" s="279">
        <v>1038.6333333333332</v>
      </c>
      <c r="K146" s="277">
        <v>1007.2</v>
      </c>
      <c r="L146" s="277">
        <v>974.95</v>
      </c>
      <c r="M146" s="277">
        <v>1.39341</v>
      </c>
    </row>
    <row r="147" spans="1:13">
      <c r="A147" s="268">
        <v>137</v>
      </c>
      <c r="B147" s="277" t="s">
        <v>242</v>
      </c>
      <c r="C147" s="278">
        <v>66.099999999999994</v>
      </c>
      <c r="D147" s="279">
        <v>66.233333333333334</v>
      </c>
      <c r="E147" s="279">
        <v>65.066666666666663</v>
      </c>
      <c r="F147" s="279">
        <v>64.033333333333331</v>
      </c>
      <c r="G147" s="279">
        <v>62.86666666666666</v>
      </c>
      <c r="H147" s="279">
        <v>67.266666666666666</v>
      </c>
      <c r="I147" s="279">
        <v>68.433333333333323</v>
      </c>
      <c r="J147" s="279">
        <v>69.466666666666669</v>
      </c>
      <c r="K147" s="277">
        <v>67.400000000000006</v>
      </c>
      <c r="L147" s="277">
        <v>65.2</v>
      </c>
      <c r="M147" s="277">
        <v>25.965229999999998</v>
      </c>
    </row>
    <row r="148" spans="1:13">
      <c r="A148" s="268">
        <v>138</v>
      </c>
      <c r="B148" s="277" t="s">
        <v>96</v>
      </c>
      <c r="C148" s="278">
        <v>48.85</v>
      </c>
      <c r="D148" s="279">
        <v>48.783333333333331</v>
      </c>
      <c r="E148" s="279">
        <v>48.216666666666661</v>
      </c>
      <c r="F148" s="279">
        <v>47.583333333333329</v>
      </c>
      <c r="G148" s="279">
        <v>47.016666666666659</v>
      </c>
      <c r="H148" s="279">
        <v>49.416666666666664</v>
      </c>
      <c r="I148" s="279">
        <v>49.983333333333327</v>
      </c>
      <c r="J148" s="279">
        <v>50.616666666666667</v>
      </c>
      <c r="K148" s="277">
        <v>49.35</v>
      </c>
      <c r="L148" s="277">
        <v>48.15</v>
      </c>
      <c r="M148" s="277">
        <v>9.6285299999999996</v>
      </c>
    </row>
    <row r="149" spans="1:13">
      <c r="A149" s="268">
        <v>139</v>
      </c>
      <c r="B149" s="277" t="s">
        <v>362</v>
      </c>
      <c r="C149" s="278">
        <v>498.8</v>
      </c>
      <c r="D149" s="279">
        <v>498.5333333333333</v>
      </c>
      <c r="E149" s="279">
        <v>493.26666666666659</v>
      </c>
      <c r="F149" s="279">
        <v>487.73333333333329</v>
      </c>
      <c r="G149" s="279">
        <v>482.46666666666658</v>
      </c>
      <c r="H149" s="279">
        <v>504.06666666666661</v>
      </c>
      <c r="I149" s="279">
        <v>509.33333333333326</v>
      </c>
      <c r="J149" s="279">
        <v>514.86666666666656</v>
      </c>
      <c r="K149" s="277">
        <v>503.8</v>
      </c>
      <c r="L149" s="277">
        <v>493</v>
      </c>
      <c r="M149" s="277">
        <v>0.38074000000000002</v>
      </c>
    </row>
    <row r="150" spans="1:13">
      <c r="A150" s="268">
        <v>140</v>
      </c>
      <c r="B150" s="277" t="s">
        <v>1297</v>
      </c>
      <c r="C150" s="278">
        <v>1339.8</v>
      </c>
      <c r="D150" s="279">
        <v>1339.6166666666668</v>
      </c>
      <c r="E150" s="279">
        <v>1325.2333333333336</v>
      </c>
      <c r="F150" s="279">
        <v>1310.6666666666667</v>
      </c>
      <c r="G150" s="279">
        <v>1296.2833333333335</v>
      </c>
      <c r="H150" s="279">
        <v>1354.1833333333336</v>
      </c>
      <c r="I150" s="279">
        <v>1368.5666666666668</v>
      </c>
      <c r="J150" s="279">
        <v>1383.1333333333337</v>
      </c>
      <c r="K150" s="277">
        <v>1354</v>
      </c>
      <c r="L150" s="277">
        <v>1325.05</v>
      </c>
      <c r="M150" s="277">
        <v>1.4420000000000001E-2</v>
      </c>
    </row>
    <row r="151" spans="1:13">
      <c r="A151" s="268">
        <v>141</v>
      </c>
      <c r="B151" s="277" t="s">
        <v>97</v>
      </c>
      <c r="C151" s="278">
        <v>1220.25</v>
      </c>
      <c r="D151" s="279">
        <v>1208.2</v>
      </c>
      <c r="E151" s="279">
        <v>1192.6500000000001</v>
      </c>
      <c r="F151" s="279">
        <v>1165.05</v>
      </c>
      <c r="G151" s="279">
        <v>1149.5</v>
      </c>
      <c r="H151" s="279">
        <v>1235.8000000000002</v>
      </c>
      <c r="I151" s="279">
        <v>1251.3499999999999</v>
      </c>
      <c r="J151" s="279">
        <v>1278.9500000000003</v>
      </c>
      <c r="K151" s="277">
        <v>1223.75</v>
      </c>
      <c r="L151" s="277">
        <v>1180.5999999999999</v>
      </c>
      <c r="M151" s="277">
        <v>14.63593</v>
      </c>
    </row>
    <row r="152" spans="1:13">
      <c r="A152" s="268">
        <v>142</v>
      </c>
      <c r="B152" s="277" t="s">
        <v>363</v>
      </c>
      <c r="C152" s="278" t="e">
        <v>#N/A</v>
      </c>
      <c r="D152" s="279" t="e">
        <v>#N/A</v>
      </c>
      <c r="E152" s="279" t="e">
        <v>#N/A</v>
      </c>
      <c r="F152" s="279" t="e">
        <v>#N/A</v>
      </c>
      <c r="G152" s="279" t="e">
        <v>#N/A</v>
      </c>
      <c r="H152" s="279" t="e">
        <v>#N/A</v>
      </c>
      <c r="I152" s="279" t="e">
        <v>#N/A</v>
      </c>
      <c r="J152" s="279" t="e">
        <v>#N/A</v>
      </c>
      <c r="K152" s="277" t="e">
        <v>#N/A</v>
      </c>
      <c r="L152" s="277" t="e">
        <v>#N/A</v>
      </c>
      <c r="M152" s="277" t="e">
        <v>#N/A</v>
      </c>
    </row>
    <row r="153" spans="1:13">
      <c r="A153" s="268">
        <v>143</v>
      </c>
      <c r="B153" s="277" t="s">
        <v>98</v>
      </c>
      <c r="C153" s="278">
        <v>162.35</v>
      </c>
      <c r="D153" s="279">
        <v>161.38333333333333</v>
      </c>
      <c r="E153" s="279">
        <v>158.96666666666664</v>
      </c>
      <c r="F153" s="279">
        <v>155.58333333333331</v>
      </c>
      <c r="G153" s="279">
        <v>153.16666666666663</v>
      </c>
      <c r="H153" s="279">
        <v>164.76666666666665</v>
      </c>
      <c r="I153" s="279">
        <v>167.18333333333334</v>
      </c>
      <c r="J153" s="279">
        <v>170.56666666666666</v>
      </c>
      <c r="K153" s="277">
        <v>163.80000000000001</v>
      </c>
      <c r="L153" s="277">
        <v>158</v>
      </c>
      <c r="M153" s="277">
        <v>34.055540000000001</v>
      </c>
    </row>
    <row r="154" spans="1:13">
      <c r="A154" s="268">
        <v>144</v>
      </c>
      <c r="B154" s="277" t="s">
        <v>243</v>
      </c>
      <c r="C154" s="278">
        <v>7.15</v>
      </c>
      <c r="D154" s="279">
        <v>7.2166666666666659</v>
      </c>
      <c r="E154" s="279">
        <v>7.0833333333333321</v>
      </c>
      <c r="F154" s="279">
        <v>7.0166666666666666</v>
      </c>
      <c r="G154" s="279">
        <v>6.8833333333333329</v>
      </c>
      <c r="H154" s="279">
        <v>7.2833333333333314</v>
      </c>
      <c r="I154" s="279">
        <v>7.4166666666666661</v>
      </c>
      <c r="J154" s="279">
        <v>7.4833333333333307</v>
      </c>
      <c r="K154" s="277">
        <v>7.35</v>
      </c>
      <c r="L154" s="277">
        <v>7.15</v>
      </c>
      <c r="M154" s="277">
        <v>58.767099999999999</v>
      </c>
    </row>
    <row r="155" spans="1:13">
      <c r="A155" s="268">
        <v>145</v>
      </c>
      <c r="B155" s="277" t="s">
        <v>364</v>
      </c>
      <c r="C155" s="278">
        <v>349.85</v>
      </c>
      <c r="D155" s="279">
        <v>347.93333333333334</v>
      </c>
      <c r="E155" s="279">
        <v>341.9666666666667</v>
      </c>
      <c r="F155" s="279">
        <v>334.08333333333337</v>
      </c>
      <c r="G155" s="279">
        <v>328.11666666666673</v>
      </c>
      <c r="H155" s="279">
        <v>355.81666666666666</v>
      </c>
      <c r="I155" s="279">
        <v>361.78333333333325</v>
      </c>
      <c r="J155" s="279">
        <v>369.66666666666663</v>
      </c>
      <c r="K155" s="277">
        <v>353.9</v>
      </c>
      <c r="L155" s="277">
        <v>340.05</v>
      </c>
      <c r="M155" s="277">
        <v>1.5734399999999999</v>
      </c>
    </row>
    <row r="156" spans="1:13">
      <c r="A156" s="268">
        <v>146</v>
      </c>
      <c r="B156" s="277" t="s">
        <v>99</v>
      </c>
      <c r="C156" s="278">
        <v>54.05</v>
      </c>
      <c r="D156" s="279">
        <v>53.949999999999996</v>
      </c>
      <c r="E156" s="279">
        <v>53.199999999999989</v>
      </c>
      <c r="F156" s="279">
        <v>52.349999999999994</v>
      </c>
      <c r="G156" s="279">
        <v>51.599999999999987</v>
      </c>
      <c r="H156" s="279">
        <v>54.79999999999999</v>
      </c>
      <c r="I156" s="279">
        <v>55.550000000000004</v>
      </c>
      <c r="J156" s="279">
        <v>56.399999999999991</v>
      </c>
      <c r="K156" s="277">
        <v>54.7</v>
      </c>
      <c r="L156" s="277">
        <v>53.1</v>
      </c>
      <c r="M156" s="277">
        <v>373.31777</v>
      </c>
    </row>
    <row r="157" spans="1:13">
      <c r="A157" s="268">
        <v>147</v>
      </c>
      <c r="B157" s="277" t="s">
        <v>367</v>
      </c>
      <c r="C157" s="278">
        <v>282.14999999999998</v>
      </c>
      <c r="D157" s="279">
        <v>281.38333333333333</v>
      </c>
      <c r="E157" s="279">
        <v>268.76666666666665</v>
      </c>
      <c r="F157" s="279">
        <v>255.38333333333333</v>
      </c>
      <c r="G157" s="279">
        <v>242.76666666666665</v>
      </c>
      <c r="H157" s="279">
        <v>294.76666666666665</v>
      </c>
      <c r="I157" s="279">
        <v>307.38333333333333</v>
      </c>
      <c r="J157" s="279">
        <v>320.76666666666665</v>
      </c>
      <c r="K157" s="277">
        <v>294</v>
      </c>
      <c r="L157" s="277">
        <v>268</v>
      </c>
      <c r="M157" s="277">
        <v>1.6850000000000001</v>
      </c>
    </row>
    <row r="158" spans="1:13">
      <c r="A158" s="268">
        <v>148</v>
      </c>
      <c r="B158" s="277" t="s">
        <v>366</v>
      </c>
      <c r="C158" s="278">
        <v>2682.95</v>
      </c>
      <c r="D158" s="279">
        <v>2687.2166666666667</v>
      </c>
      <c r="E158" s="279">
        <v>2647.5333333333333</v>
      </c>
      <c r="F158" s="279">
        <v>2612.1166666666668</v>
      </c>
      <c r="G158" s="279">
        <v>2572.4333333333334</v>
      </c>
      <c r="H158" s="279">
        <v>2722.6333333333332</v>
      </c>
      <c r="I158" s="279">
        <v>2762.3166666666666</v>
      </c>
      <c r="J158" s="279">
        <v>2797.7333333333331</v>
      </c>
      <c r="K158" s="277">
        <v>2726.9</v>
      </c>
      <c r="L158" s="277">
        <v>2651.8</v>
      </c>
      <c r="M158" s="277">
        <v>0.14896999999999999</v>
      </c>
    </row>
    <row r="159" spans="1:13">
      <c r="A159" s="268">
        <v>149</v>
      </c>
      <c r="B159" s="277" t="s">
        <v>368</v>
      </c>
      <c r="C159" s="278">
        <v>553.70000000000005</v>
      </c>
      <c r="D159" s="279">
        <v>554.56666666666672</v>
      </c>
      <c r="E159" s="279">
        <v>541.13333333333344</v>
      </c>
      <c r="F159" s="279">
        <v>528.56666666666672</v>
      </c>
      <c r="G159" s="279">
        <v>515.13333333333344</v>
      </c>
      <c r="H159" s="279">
        <v>567.13333333333344</v>
      </c>
      <c r="I159" s="279">
        <v>580.56666666666661</v>
      </c>
      <c r="J159" s="279">
        <v>593.13333333333344</v>
      </c>
      <c r="K159" s="277">
        <v>568</v>
      </c>
      <c r="L159" s="277">
        <v>542</v>
      </c>
      <c r="M159" s="277">
        <v>3.5787499999999999</v>
      </c>
    </row>
    <row r="160" spans="1:13">
      <c r="A160" s="268">
        <v>150</v>
      </c>
      <c r="B160" s="277" t="s">
        <v>2940</v>
      </c>
      <c r="C160" s="278">
        <v>478.45</v>
      </c>
      <c r="D160" s="279">
        <v>482.81666666666666</v>
      </c>
      <c r="E160" s="279">
        <v>471.63333333333333</v>
      </c>
      <c r="F160" s="279">
        <v>464.81666666666666</v>
      </c>
      <c r="G160" s="279">
        <v>453.63333333333333</v>
      </c>
      <c r="H160" s="279">
        <v>489.63333333333333</v>
      </c>
      <c r="I160" s="279">
        <v>500.81666666666661</v>
      </c>
      <c r="J160" s="279">
        <v>507.63333333333333</v>
      </c>
      <c r="K160" s="277">
        <v>494</v>
      </c>
      <c r="L160" s="277">
        <v>476</v>
      </c>
      <c r="M160" s="277">
        <v>0.17344000000000001</v>
      </c>
    </row>
    <row r="161" spans="1:13">
      <c r="A161" s="268">
        <v>151</v>
      </c>
      <c r="B161" s="277" t="s">
        <v>370</v>
      </c>
      <c r="C161" s="278">
        <v>123.9</v>
      </c>
      <c r="D161" s="279">
        <v>124.53333333333335</v>
      </c>
      <c r="E161" s="279">
        <v>122.61666666666669</v>
      </c>
      <c r="F161" s="279">
        <v>121.33333333333334</v>
      </c>
      <c r="G161" s="279">
        <v>119.41666666666669</v>
      </c>
      <c r="H161" s="279">
        <v>125.81666666666669</v>
      </c>
      <c r="I161" s="279">
        <v>127.73333333333335</v>
      </c>
      <c r="J161" s="279">
        <v>129.01666666666671</v>
      </c>
      <c r="K161" s="277">
        <v>126.45</v>
      </c>
      <c r="L161" s="277">
        <v>123.25</v>
      </c>
      <c r="M161" s="277">
        <v>10.7195</v>
      </c>
    </row>
    <row r="162" spans="1:13">
      <c r="A162" s="268">
        <v>152</v>
      </c>
      <c r="B162" s="277" t="s">
        <v>244</v>
      </c>
      <c r="C162" s="278">
        <v>72.099999999999994</v>
      </c>
      <c r="D162" s="279">
        <v>72.533333333333331</v>
      </c>
      <c r="E162" s="279">
        <v>71.066666666666663</v>
      </c>
      <c r="F162" s="279">
        <v>70.033333333333331</v>
      </c>
      <c r="G162" s="279">
        <v>68.566666666666663</v>
      </c>
      <c r="H162" s="279">
        <v>73.566666666666663</v>
      </c>
      <c r="I162" s="279">
        <v>75.033333333333331</v>
      </c>
      <c r="J162" s="279">
        <v>76.066666666666663</v>
      </c>
      <c r="K162" s="277">
        <v>74</v>
      </c>
      <c r="L162" s="277">
        <v>71.5</v>
      </c>
      <c r="M162" s="277">
        <v>23.725850000000001</v>
      </c>
    </row>
    <row r="163" spans="1:13">
      <c r="A163" s="268">
        <v>153</v>
      </c>
      <c r="B163" s="277" t="s">
        <v>369</v>
      </c>
      <c r="C163" s="278">
        <v>75.150000000000006</v>
      </c>
      <c r="D163" s="279">
        <v>75.233333333333334</v>
      </c>
      <c r="E163" s="279">
        <v>73.666666666666671</v>
      </c>
      <c r="F163" s="279">
        <v>72.183333333333337</v>
      </c>
      <c r="G163" s="279">
        <v>70.616666666666674</v>
      </c>
      <c r="H163" s="279">
        <v>76.716666666666669</v>
      </c>
      <c r="I163" s="279">
        <v>78.283333333333331</v>
      </c>
      <c r="J163" s="279">
        <v>79.766666666666666</v>
      </c>
      <c r="K163" s="277">
        <v>76.8</v>
      </c>
      <c r="L163" s="277">
        <v>73.75</v>
      </c>
      <c r="M163" s="277">
        <v>31.961279999999999</v>
      </c>
    </row>
    <row r="164" spans="1:13">
      <c r="A164" s="268">
        <v>154</v>
      </c>
      <c r="B164" s="277" t="s">
        <v>100</v>
      </c>
      <c r="C164" s="278">
        <v>84.2</v>
      </c>
      <c r="D164" s="279">
        <v>84.466666666666669</v>
      </c>
      <c r="E164" s="279">
        <v>83.333333333333343</v>
      </c>
      <c r="F164" s="279">
        <v>82.466666666666669</v>
      </c>
      <c r="G164" s="279">
        <v>81.333333333333343</v>
      </c>
      <c r="H164" s="279">
        <v>85.333333333333343</v>
      </c>
      <c r="I164" s="279">
        <v>86.466666666666669</v>
      </c>
      <c r="J164" s="279">
        <v>87.333333333333343</v>
      </c>
      <c r="K164" s="277">
        <v>85.6</v>
      </c>
      <c r="L164" s="277">
        <v>83.6</v>
      </c>
      <c r="M164" s="277">
        <v>118.04674</v>
      </c>
    </row>
    <row r="165" spans="1:13">
      <c r="A165" s="268">
        <v>155</v>
      </c>
      <c r="B165" s="277" t="s">
        <v>375</v>
      </c>
      <c r="C165" s="278">
        <v>1682.95</v>
      </c>
      <c r="D165" s="279">
        <v>1668.7833333333335</v>
      </c>
      <c r="E165" s="279">
        <v>1644.2666666666671</v>
      </c>
      <c r="F165" s="279">
        <v>1605.5833333333335</v>
      </c>
      <c r="G165" s="279">
        <v>1581.0666666666671</v>
      </c>
      <c r="H165" s="279">
        <v>1707.4666666666672</v>
      </c>
      <c r="I165" s="279">
        <v>1731.9833333333336</v>
      </c>
      <c r="J165" s="279">
        <v>1770.6666666666672</v>
      </c>
      <c r="K165" s="277">
        <v>1693.3</v>
      </c>
      <c r="L165" s="277">
        <v>1630.1</v>
      </c>
      <c r="M165" s="277">
        <v>0.18023</v>
      </c>
    </row>
    <row r="166" spans="1:13">
      <c r="A166" s="268">
        <v>156</v>
      </c>
      <c r="B166" s="277" t="s">
        <v>376</v>
      </c>
      <c r="C166" s="278">
        <v>1934.9</v>
      </c>
      <c r="D166" s="279">
        <v>1926.95</v>
      </c>
      <c r="E166" s="279">
        <v>1891.9</v>
      </c>
      <c r="F166" s="279">
        <v>1848.9</v>
      </c>
      <c r="G166" s="279">
        <v>1813.8500000000001</v>
      </c>
      <c r="H166" s="279">
        <v>1969.95</v>
      </c>
      <c r="I166" s="279">
        <v>2004.9999999999998</v>
      </c>
      <c r="J166" s="279">
        <v>2048</v>
      </c>
      <c r="K166" s="277">
        <v>1962</v>
      </c>
      <c r="L166" s="277">
        <v>1883.95</v>
      </c>
      <c r="M166" s="277">
        <v>1.2226300000000001</v>
      </c>
    </row>
    <row r="167" spans="1:13">
      <c r="A167" s="268">
        <v>157</v>
      </c>
      <c r="B167" s="277" t="s">
        <v>372</v>
      </c>
      <c r="C167" s="278">
        <v>301</v>
      </c>
      <c r="D167" s="279">
        <v>323.06666666666666</v>
      </c>
      <c r="E167" s="279">
        <v>274.93333333333334</v>
      </c>
      <c r="F167" s="279">
        <v>248.86666666666667</v>
      </c>
      <c r="G167" s="279">
        <v>200.73333333333335</v>
      </c>
      <c r="H167" s="279">
        <v>349.13333333333333</v>
      </c>
      <c r="I167" s="279">
        <v>397.26666666666665</v>
      </c>
      <c r="J167" s="279">
        <v>423.33333333333331</v>
      </c>
      <c r="K167" s="277">
        <v>371.2</v>
      </c>
      <c r="L167" s="277">
        <v>297</v>
      </c>
      <c r="M167" s="277">
        <v>9.11768</v>
      </c>
    </row>
    <row r="168" spans="1:13">
      <c r="A168" s="268">
        <v>158</v>
      </c>
      <c r="B168" s="277" t="s">
        <v>382</v>
      </c>
      <c r="C168" s="278">
        <v>231.8</v>
      </c>
      <c r="D168" s="279">
        <v>230.46666666666667</v>
      </c>
      <c r="E168" s="279">
        <v>228.33333333333334</v>
      </c>
      <c r="F168" s="279">
        <v>224.86666666666667</v>
      </c>
      <c r="G168" s="279">
        <v>222.73333333333335</v>
      </c>
      <c r="H168" s="279">
        <v>233.93333333333334</v>
      </c>
      <c r="I168" s="279">
        <v>236.06666666666666</v>
      </c>
      <c r="J168" s="279">
        <v>239.53333333333333</v>
      </c>
      <c r="K168" s="277">
        <v>232.6</v>
      </c>
      <c r="L168" s="277">
        <v>227</v>
      </c>
      <c r="M168" s="277">
        <v>2.0391699999999999</v>
      </c>
    </row>
    <row r="169" spans="1:13">
      <c r="A169" s="268">
        <v>159</v>
      </c>
      <c r="B169" s="277" t="s">
        <v>373</v>
      </c>
      <c r="C169" s="278">
        <v>84.8</v>
      </c>
      <c r="D169" s="279">
        <v>85.733333333333334</v>
      </c>
      <c r="E169" s="279">
        <v>82.666666666666671</v>
      </c>
      <c r="F169" s="279">
        <v>80.533333333333331</v>
      </c>
      <c r="G169" s="279">
        <v>77.466666666666669</v>
      </c>
      <c r="H169" s="279">
        <v>87.866666666666674</v>
      </c>
      <c r="I169" s="279">
        <v>90.933333333333337</v>
      </c>
      <c r="J169" s="279">
        <v>93.066666666666677</v>
      </c>
      <c r="K169" s="277">
        <v>88.8</v>
      </c>
      <c r="L169" s="277">
        <v>83.6</v>
      </c>
      <c r="M169" s="277">
        <v>0.59799000000000002</v>
      </c>
    </row>
    <row r="170" spans="1:13">
      <c r="A170" s="268">
        <v>160</v>
      </c>
      <c r="B170" s="277" t="s">
        <v>374</v>
      </c>
      <c r="C170" s="278">
        <v>162.1</v>
      </c>
      <c r="D170" s="279">
        <v>161.26666666666665</v>
      </c>
      <c r="E170" s="279">
        <v>158.83333333333331</v>
      </c>
      <c r="F170" s="279">
        <v>155.56666666666666</v>
      </c>
      <c r="G170" s="279">
        <v>153.13333333333333</v>
      </c>
      <c r="H170" s="279">
        <v>164.5333333333333</v>
      </c>
      <c r="I170" s="279">
        <v>166.96666666666664</v>
      </c>
      <c r="J170" s="279">
        <v>170.23333333333329</v>
      </c>
      <c r="K170" s="277">
        <v>163.69999999999999</v>
      </c>
      <c r="L170" s="277">
        <v>158</v>
      </c>
      <c r="M170" s="277">
        <v>2.7861699999999998</v>
      </c>
    </row>
    <row r="171" spans="1:13">
      <c r="A171" s="268">
        <v>161</v>
      </c>
      <c r="B171" s="277" t="s">
        <v>245</v>
      </c>
      <c r="C171" s="278">
        <v>120.65</v>
      </c>
      <c r="D171" s="279">
        <v>120.5</v>
      </c>
      <c r="E171" s="279">
        <v>119.3</v>
      </c>
      <c r="F171" s="279">
        <v>117.95</v>
      </c>
      <c r="G171" s="279">
        <v>116.75</v>
      </c>
      <c r="H171" s="279">
        <v>121.85</v>
      </c>
      <c r="I171" s="279">
        <v>123.04999999999998</v>
      </c>
      <c r="J171" s="279">
        <v>124.39999999999999</v>
      </c>
      <c r="K171" s="277">
        <v>121.7</v>
      </c>
      <c r="L171" s="277">
        <v>119.15</v>
      </c>
      <c r="M171" s="277">
        <v>1.16771</v>
      </c>
    </row>
    <row r="172" spans="1:13">
      <c r="A172" s="268">
        <v>162</v>
      </c>
      <c r="B172" s="277" t="s">
        <v>378</v>
      </c>
      <c r="C172" s="278">
        <v>5284.65</v>
      </c>
      <c r="D172" s="279">
        <v>5298.9333333333334</v>
      </c>
      <c r="E172" s="279">
        <v>5255.7666666666664</v>
      </c>
      <c r="F172" s="279">
        <v>5226.8833333333332</v>
      </c>
      <c r="G172" s="279">
        <v>5183.7166666666662</v>
      </c>
      <c r="H172" s="279">
        <v>5327.8166666666666</v>
      </c>
      <c r="I172" s="279">
        <v>5370.9833333333327</v>
      </c>
      <c r="J172" s="279">
        <v>5399.8666666666668</v>
      </c>
      <c r="K172" s="277">
        <v>5342.1</v>
      </c>
      <c r="L172" s="277">
        <v>5270.05</v>
      </c>
      <c r="M172" s="277">
        <v>5.7119999999999997E-2</v>
      </c>
    </row>
    <row r="173" spans="1:13">
      <c r="A173" s="268">
        <v>163</v>
      </c>
      <c r="B173" s="277" t="s">
        <v>379</v>
      </c>
      <c r="C173" s="278">
        <v>1495.65</v>
      </c>
      <c r="D173" s="279">
        <v>1499.2166666666665</v>
      </c>
      <c r="E173" s="279">
        <v>1479.4333333333329</v>
      </c>
      <c r="F173" s="279">
        <v>1463.2166666666665</v>
      </c>
      <c r="G173" s="279">
        <v>1443.4333333333329</v>
      </c>
      <c r="H173" s="279">
        <v>1515.4333333333329</v>
      </c>
      <c r="I173" s="279">
        <v>1535.2166666666662</v>
      </c>
      <c r="J173" s="279">
        <v>1551.4333333333329</v>
      </c>
      <c r="K173" s="277">
        <v>1519</v>
      </c>
      <c r="L173" s="277">
        <v>1483</v>
      </c>
      <c r="M173" s="277">
        <v>0.58772999999999997</v>
      </c>
    </row>
    <row r="174" spans="1:13">
      <c r="A174" s="268">
        <v>164</v>
      </c>
      <c r="B174" s="277" t="s">
        <v>101</v>
      </c>
      <c r="C174" s="278">
        <v>485.2</v>
      </c>
      <c r="D174" s="279">
        <v>482.43333333333339</v>
      </c>
      <c r="E174" s="279">
        <v>478.36666666666679</v>
      </c>
      <c r="F174" s="279">
        <v>471.53333333333342</v>
      </c>
      <c r="G174" s="279">
        <v>467.46666666666681</v>
      </c>
      <c r="H174" s="279">
        <v>489.26666666666677</v>
      </c>
      <c r="I174" s="279">
        <v>493.33333333333337</v>
      </c>
      <c r="J174" s="279">
        <v>500.16666666666674</v>
      </c>
      <c r="K174" s="277">
        <v>486.5</v>
      </c>
      <c r="L174" s="277">
        <v>475.6</v>
      </c>
      <c r="M174" s="277">
        <v>13.868410000000001</v>
      </c>
    </row>
    <row r="175" spans="1:13">
      <c r="A175" s="268">
        <v>165</v>
      </c>
      <c r="B175" s="277" t="s">
        <v>387</v>
      </c>
      <c r="C175" s="278">
        <v>43.15</v>
      </c>
      <c r="D175" s="279">
        <v>43.25</v>
      </c>
      <c r="E175" s="279">
        <v>42.9</v>
      </c>
      <c r="F175" s="279">
        <v>42.65</v>
      </c>
      <c r="G175" s="279">
        <v>42.3</v>
      </c>
      <c r="H175" s="279">
        <v>43.5</v>
      </c>
      <c r="I175" s="279">
        <v>43.849999999999994</v>
      </c>
      <c r="J175" s="279">
        <v>44.1</v>
      </c>
      <c r="K175" s="277">
        <v>43.6</v>
      </c>
      <c r="L175" s="277">
        <v>43</v>
      </c>
      <c r="M175" s="277">
        <v>2.5409600000000001</v>
      </c>
    </row>
    <row r="176" spans="1:13">
      <c r="A176" s="268">
        <v>166</v>
      </c>
      <c r="B176" s="277" t="s">
        <v>1396</v>
      </c>
      <c r="C176" s="278">
        <v>3616.05</v>
      </c>
      <c r="D176" s="279">
        <v>3626.2833333333333</v>
      </c>
      <c r="E176" s="279">
        <v>3590.8166666666666</v>
      </c>
      <c r="F176" s="279">
        <v>3565.5833333333335</v>
      </c>
      <c r="G176" s="279">
        <v>3530.1166666666668</v>
      </c>
      <c r="H176" s="279">
        <v>3651.5166666666664</v>
      </c>
      <c r="I176" s="279">
        <v>3686.9833333333327</v>
      </c>
      <c r="J176" s="279">
        <v>3712.2166666666662</v>
      </c>
      <c r="K176" s="277">
        <v>3661.75</v>
      </c>
      <c r="L176" s="277">
        <v>3601.05</v>
      </c>
      <c r="M176" s="277">
        <v>0.34255999999999998</v>
      </c>
    </row>
    <row r="177" spans="1:13">
      <c r="A177" s="268">
        <v>167</v>
      </c>
      <c r="B177" s="277" t="s">
        <v>103</v>
      </c>
      <c r="C177" s="278">
        <v>24.05</v>
      </c>
      <c r="D177" s="279">
        <v>23.849999999999998</v>
      </c>
      <c r="E177" s="279">
        <v>23.449999999999996</v>
      </c>
      <c r="F177" s="279">
        <v>22.849999999999998</v>
      </c>
      <c r="G177" s="279">
        <v>22.449999999999996</v>
      </c>
      <c r="H177" s="279">
        <v>24.449999999999996</v>
      </c>
      <c r="I177" s="279">
        <v>24.849999999999994</v>
      </c>
      <c r="J177" s="279">
        <v>25.449999999999996</v>
      </c>
      <c r="K177" s="277">
        <v>24.25</v>
      </c>
      <c r="L177" s="277">
        <v>23.25</v>
      </c>
      <c r="M177" s="277">
        <v>96.047179999999997</v>
      </c>
    </row>
    <row r="178" spans="1:13">
      <c r="A178" s="268">
        <v>168</v>
      </c>
      <c r="B178" s="277" t="s">
        <v>388</v>
      </c>
      <c r="C178" s="278">
        <v>207.95</v>
      </c>
      <c r="D178" s="279">
        <v>207.61666666666665</v>
      </c>
      <c r="E178" s="279">
        <v>204.0333333333333</v>
      </c>
      <c r="F178" s="279">
        <v>200.11666666666665</v>
      </c>
      <c r="G178" s="279">
        <v>196.5333333333333</v>
      </c>
      <c r="H178" s="279">
        <v>211.5333333333333</v>
      </c>
      <c r="I178" s="279">
        <v>215.11666666666662</v>
      </c>
      <c r="J178" s="279">
        <v>219.0333333333333</v>
      </c>
      <c r="K178" s="277">
        <v>211.2</v>
      </c>
      <c r="L178" s="277">
        <v>203.7</v>
      </c>
      <c r="M178" s="277">
        <v>4.2487000000000004</v>
      </c>
    </row>
    <row r="179" spans="1:13">
      <c r="A179" s="268">
        <v>169</v>
      </c>
      <c r="B179" s="277" t="s">
        <v>380</v>
      </c>
      <c r="C179" s="278">
        <v>909.05</v>
      </c>
      <c r="D179" s="279">
        <v>902.4666666666667</v>
      </c>
      <c r="E179" s="279">
        <v>888.33333333333337</v>
      </c>
      <c r="F179" s="279">
        <v>867.61666666666667</v>
      </c>
      <c r="G179" s="279">
        <v>853.48333333333335</v>
      </c>
      <c r="H179" s="279">
        <v>923.18333333333339</v>
      </c>
      <c r="I179" s="279">
        <v>937.31666666666661</v>
      </c>
      <c r="J179" s="279">
        <v>958.03333333333342</v>
      </c>
      <c r="K179" s="277">
        <v>916.6</v>
      </c>
      <c r="L179" s="277">
        <v>881.75</v>
      </c>
      <c r="M179" s="277">
        <v>0.24127000000000001</v>
      </c>
    </row>
    <row r="180" spans="1:13">
      <c r="A180" s="268">
        <v>170</v>
      </c>
      <c r="B180" s="277" t="s">
        <v>246</v>
      </c>
      <c r="C180" s="278">
        <v>521.15</v>
      </c>
      <c r="D180" s="279">
        <v>518.9666666666667</v>
      </c>
      <c r="E180" s="279">
        <v>512.93333333333339</v>
      </c>
      <c r="F180" s="279">
        <v>504.7166666666667</v>
      </c>
      <c r="G180" s="279">
        <v>498.68333333333339</v>
      </c>
      <c r="H180" s="279">
        <v>527.18333333333339</v>
      </c>
      <c r="I180" s="279">
        <v>533.2166666666667</v>
      </c>
      <c r="J180" s="279">
        <v>541.43333333333339</v>
      </c>
      <c r="K180" s="277">
        <v>525</v>
      </c>
      <c r="L180" s="277">
        <v>510.75</v>
      </c>
      <c r="M180" s="277">
        <v>0.99541999999999997</v>
      </c>
    </row>
    <row r="181" spans="1:13">
      <c r="A181" s="268">
        <v>171</v>
      </c>
      <c r="B181" s="277" t="s">
        <v>104</v>
      </c>
      <c r="C181" s="278">
        <v>685.35</v>
      </c>
      <c r="D181" s="279">
        <v>682.58333333333337</v>
      </c>
      <c r="E181" s="279">
        <v>676.76666666666677</v>
      </c>
      <c r="F181" s="279">
        <v>668.18333333333339</v>
      </c>
      <c r="G181" s="279">
        <v>662.36666666666679</v>
      </c>
      <c r="H181" s="279">
        <v>691.16666666666674</v>
      </c>
      <c r="I181" s="279">
        <v>696.98333333333335</v>
      </c>
      <c r="J181" s="279">
        <v>705.56666666666672</v>
      </c>
      <c r="K181" s="277">
        <v>688.4</v>
      </c>
      <c r="L181" s="277">
        <v>674</v>
      </c>
      <c r="M181" s="277">
        <v>13.78308</v>
      </c>
    </row>
    <row r="182" spans="1:13">
      <c r="A182" s="268">
        <v>172</v>
      </c>
      <c r="B182" s="277" t="s">
        <v>247</v>
      </c>
      <c r="C182" s="278">
        <v>376.75</v>
      </c>
      <c r="D182" s="279">
        <v>377.58333333333331</v>
      </c>
      <c r="E182" s="279">
        <v>371.21666666666664</v>
      </c>
      <c r="F182" s="279">
        <v>365.68333333333334</v>
      </c>
      <c r="G182" s="279">
        <v>359.31666666666666</v>
      </c>
      <c r="H182" s="279">
        <v>383.11666666666662</v>
      </c>
      <c r="I182" s="279">
        <v>389.48333333333329</v>
      </c>
      <c r="J182" s="279">
        <v>395.01666666666659</v>
      </c>
      <c r="K182" s="277">
        <v>383.95</v>
      </c>
      <c r="L182" s="277">
        <v>372.05</v>
      </c>
      <c r="M182" s="277">
        <v>0.33184000000000002</v>
      </c>
    </row>
    <row r="183" spans="1:13">
      <c r="A183" s="268">
        <v>173</v>
      </c>
      <c r="B183" s="277" t="s">
        <v>248</v>
      </c>
      <c r="C183" s="278">
        <v>1020</v>
      </c>
      <c r="D183" s="279">
        <v>1013.6166666666667</v>
      </c>
      <c r="E183" s="279">
        <v>997.23333333333335</v>
      </c>
      <c r="F183" s="279">
        <v>974.4666666666667</v>
      </c>
      <c r="G183" s="279">
        <v>958.08333333333337</v>
      </c>
      <c r="H183" s="279">
        <v>1036.3833333333332</v>
      </c>
      <c r="I183" s="279">
        <v>1052.7666666666669</v>
      </c>
      <c r="J183" s="279">
        <v>1075.5333333333333</v>
      </c>
      <c r="K183" s="277">
        <v>1030</v>
      </c>
      <c r="L183" s="277">
        <v>990.85</v>
      </c>
      <c r="M183" s="277">
        <v>7.6849100000000004</v>
      </c>
    </row>
    <row r="184" spans="1:13">
      <c r="A184" s="268">
        <v>174</v>
      </c>
      <c r="B184" s="277" t="s">
        <v>389</v>
      </c>
      <c r="C184" s="278">
        <v>86.85</v>
      </c>
      <c r="D184" s="279">
        <v>87.516666666666666</v>
      </c>
      <c r="E184" s="279">
        <v>85.533333333333331</v>
      </c>
      <c r="F184" s="279">
        <v>84.216666666666669</v>
      </c>
      <c r="G184" s="279">
        <v>82.233333333333334</v>
      </c>
      <c r="H184" s="279">
        <v>88.833333333333329</v>
      </c>
      <c r="I184" s="279">
        <v>90.816666666666649</v>
      </c>
      <c r="J184" s="279">
        <v>92.133333333333326</v>
      </c>
      <c r="K184" s="277">
        <v>89.5</v>
      </c>
      <c r="L184" s="277">
        <v>86.2</v>
      </c>
      <c r="M184" s="277">
        <v>3.7839100000000001</v>
      </c>
    </row>
    <row r="185" spans="1:13">
      <c r="A185" s="268">
        <v>175</v>
      </c>
      <c r="B185" s="277" t="s">
        <v>381</v>
      </c>
      <c r="C185" s="278">
        <v>384.65</v>
      </c>
      <c r="D185" s="279">
        <v>380.81666666666666</v>
      </c>
      <c r="E185" s="279">
        <v>375.63333333333333</v>
      </c>
      <c r="F185" s="279">
        <v>366.61666666666667</v>
      </c>
      <c r="G185" s="279">
        <v>361.43333333333334</v>
      </c>
      <c r="H185" s="279">
        <v>389.83333333333331</v>
      </c>
      <c r="I185" s="279">
        <v>395.01666666666659</v>
      </c>
      <c r="J185" s="279">
        <v>404.0333333333333</v>
      </c>
      <c r="K185" s="277">
        <v>386</v>
      </c>
      <c r="L185" s="277">
        <v>371.8</v>
      </c>
      <c r="M185" s="277">
        <v>11.187150000000001</v>
      </c>
    </row>
    <row r="186" spans="1:13">
      <c r="A186" s="268">
        <v>176</v>
      </c>
      <c r="B186" s="277" t="s">
        <v>249</v>
      </c>
      <c r="C186" s="278">
        <v>181.9</v>
      </c>
      <c r="D186" s="279">
        <v>180.9</v>
      </c>
      <c r="E186" s="279">
        <v>178.05</v>
      </c>
      <c r="F186" s="279">
        <v>174.20000000000002</v>
      </c>
      <c r="G186" s="279">
        <v>171.35000000000002</v>
      </c>
      <c r="H186" s="279">
        <v>184.75</v>
      </c>
      <c r="I186" s="279">
        <v>187.59999999999997</v>
      </c>
      <c r="J186" s="279">
        <v>191.45</v>
      </c>
      <c r="K186" s="277">
        <v>183.75</v>
      </c>
      <c r="L186" s="277">
        <v>177.05</v>
      </c>
      <c r="M186" s="277">
        <v>3.20289</v>
      </c>
    </row>
    <row r="187" spans="1:13">
      <c r="A187" s="268">
        <v>177</v>
      </c>
      <c r="B187" s="277" t="s">
        <v>105</v>
      </c>
      <c r="C187" s="278">
        <v>779.1</v>
      </c>
      <c r="D187" s="279">
        <v>780.65</v>
      </c>
      <c r="E187" s="279">
        <v>771.3</v>
      </c>
      <c r="F187" s="279">
        <v>763.5</v>
      </c>
      <c r="G187" s="279">
        <v>754.15</v>
      </c>
      <c r="H187" s="279">
        <v>788.44999999999993</v>
      </c>
      <c r="I187" s="279">
        <v>797.80000000000007</v>
      </c>
      <c r="J187" s="279">
        <v>805.59999999999991</v>
      </c>
      <c r="K187" s="277">
        <v>790</v>
      </c>
      <c r="L187" s="277">
        <v>772.85</v>
      </c>
      <c r="M187" s="277">
        <v>15.308020000000001</v>
      </c>
    </row>
    <row r="188" spans="1:13">
      <c r="A188" s="268">
        <v>178</v>
      </c>
      <c r="B188" s="277" t="s">
        <v>383</v>
      </c>
      <c r="C188" s="278">
        <v>71.45</v>
      </c>
      <c r="D188" s="279">
        <v>71.533333333333331</v>
      </c>
      <c r="E188" s="279">
        <v>71.016666666666666</v>
      </c>
      <c r="F188" s="279">
        <v>70.583333333333329</v>
      </c>
      <c r="G188" s="279">
        <v>70.066666666666663</v>
      </c>
      <c r="H188" s="279">
        <v>71.966666666666669</v>
      </c>
      <c r="I188" s="279">
        <v>72.48333333333332</v>
      </c>
      <c r="J188" s="279">
        <v>72.916666666666671</v>
      </c>
      <c r="K188" s="277">
        <v>72.05</v>
      </c>
      <c r="L188" s="277">
        <v>71.099999999999994</v>
      </c>
      <c r="M188" s="277">
        <v>1.89723</v>
      </c>
    </row>
    <row r="189" spans="1:13">
      <c r="A189" s="268">
        <v>179</v>
      </c>
      <c r="B189" s="277" t="s">
        <v>384</v>
      </c>
      <c r="C189" s="278">
        <v>548.45000000000005</v>
      </c>
      <c r="D189" s="279">
        <v>549.69999999999993</v>
      </c>
      <c r="E189" s="279">
        <v>544.09999999999991</v>
      </c>
      <c r="F189" s="279">
        <v>539.75</v>
      </c>
      <c r="G189" s="279">
        <v>534.15</v>
      </c>
      <c r="H189" s="279">
        <v>554.04999999999984</v>
      </c>
      <c r="I189" s="279">
        <v>559.65</v>
      </c>
      <c r="J189" s="279">
        <v>563.99999999999977</v>
      </c>
      <c r="K189" s="277">
        <v>555.29999999999995</v>
      </c>
      <c r="L189" s="277">
        <v>545.35</v>
      </c>
      <c r="M189" s="277">
        <v>3.9289999999999999E-2</v>
      </c>
    </row>
    <row r="190" spans="1:13">
      <c r="A190" s="268">
        <v>180</v>
      </c>
      <c r="B190" s="277" t="s">
        <v>1439</v>
      </c>
      <c r="C190" s="278">
        <v>196.15</v>
      </c>
      <c r="D190" s="279">
        <v>198.46666666666667</v>
      </c>
      <c r="E190" s="279">
        <v>193.03333333333333</v>
      </c>
      <c r="F190" s="279">
        <v>189.91666666666666</v>
      </c>
      <c r="G190" s="279">
        <v>184.48333333333332</v>
      </c>
      <c r="H190" s="279">
        <v>201.58333333333334</v>
      </c>
      <c r="I190" s="279">
        <v>207.01666666666668</v>
      </c>
      <c r="J190" s="279">
        <v>210.13333333333335</v>
      </c>
      <c r="K190" s="277">
        <v>203.9</v>
      </c>
      <c r="L190" s="277">
        <v>195.35</v>
      </c>
      <c r="M190" s="277">
        <v>1.5272699999999999</v>
      </c>
    </row>
    <row r="191" spans="1:13">
      <c r="A191" s="268">
        <v>181</v>
      </c>
      <c r="B191" s="277" t="s">
        <v>390</v>
      </c>
      <c r="C191" s="278">
        <v>63.95</v>
      </c>
      <c r="D191" s="279">
        <v>64.349999999999994</v>
      </c>
      <c r="E191" s="279">
        <v>63.199999999999989</v>
      </c>
      <c r="F191" s="279">
        <v>62.449999999999996</v>
      </c>
      <c r="G191" s="279">
        <v>61.29999999999999</v>
      </c>
      <c r="H191" s="279">
        <v>65.099999999999994</v>
      </c>
      <c r="I191" s="279">
        <v>66.25</v>
      </c>
      <c r="J191" s="279">
        <v>66.999999999999986</v>
      </c>
      <c r="K191" s="277">
        <v>65.5</v>
      </c>
      <c r="L191" s="277">
        <v>63.6</v>
      </c>
      <c r="M191" s="277">
        <v>4.7610200000000003</v>
      </c>
    </row>
    <row r="192" spans="1:13">
      <c r="A192" s="268">
        <v>182</v>
      </c>
      <c r="B192" s="277" t="s">
        <v>250</v>
      </c>
      <c r="C192" s="278">
        <v>202.9</v>
      </c>
      <c r="D192" s="279">
        <v>202.15</v>
      </c>
      <c r="E192" s="279">
        <v>199.5</v>
      </c>
      <c r="F192" s="279">
        <v>196.1</v>
      </c>
      <c r="G192" s="279">
        <v>193.45</v>
      </c>
      <c r="H192" s="279">
        <v>205.55</v>
      </c>
      <c r="I192" s="279">
        <v>208.20000000000005</v>
      </c>
      <c r="J192" s="279">
        <v>211.60000000000002</v>
      </c>
      <c r="K192" s="277">
        <v>204.8</v>
      </c>
      <c r="L192" s="277">
        <v>198.75</v>
      </c>
      <c r="M192" s="277">
        <v>8.9459199999999992</v>
      </c>
    </row>
    <row r="193" spans="1:13">
      <c r="A193" s="268">
        <v>183</v>
      </c>
      <c r="B193" s="277" t="s">
        <v>385</v>
      </c>
      <c r="C193" s="278">
        <v>316.14999999999998</v>
      </c>
      <c r="D193" s="279">
        <v>317.01666666666665</v>
      </c>
      <c r="E193" s="279">
        <v>312.13333333333333</v>
      </c>
      <c r="F193" s="279">
        <v>308.11666666666667</v>
      </c>
      <c r="G193" s="279">
        <v>303.23333333333335</v>
      </c>
      <c r="H193" s="279">
        <v>321.0333333333333</v>
      </c>
      <c r="I193" s="279">
        <v>325.91666666666663</v>
      </c>
      <c r="J193" s="279">
        <v>329.93333333333328</v>
      </c>
      <c r="K193" s="277">
        <v>321.89999999999998</v>
      </c>
      <c r="L193" s="277">
        <v>313</v>
      </c>
      <c r="M193" s="277">
        <v>0.35891000000000001</v>
      </c>
    </row>
    <row r="194" spans="1:13">
      <c r="A194" s="268">
        <v>184</v>
      </c>
      <c r="B194" s="277" t="s">
        <v>386</v>
      </c>
      <c r="C194" s="278">
        <v>295.2</v>
      </c>
      <c r="D194" s="279">
        <v>293.63333333333333</v>
      </c>
      <c r="E194" s="279">
        <v>291.06666666666666</v>
      </c>
      <c r="F194" s="279">
        <v>286.93333333333334</v>
      </c>
      <c r="G194" s="279">
        <v>284.36666666666667</v>
      </c>
      <c r="H194" s="279">
        <v>297.76666666666665</v>
      </c>
      <c r="I194" s="279">
        <v>300.33333333333326</v>
      </c>
      <c r="J194" s="279">
        <v>304.46666666666664</v>
      </c>
      <c r="K194" s="277">
        <v>296.2</v>
      </c>
      <c r="L194" s="277">
        <v>289.5</v>
      </c>
      <c r="M194" s="277">
        <v>5.7021100000000002</v>
      </c>
    </row>
    <row r="195" spans="1:13">
      <c r="A195" s="268">
        <v>185</v>
      </c>
      <c r="B195" s="277" t="s">
        <v>391</v>
      </c>
      <c r="C195" s="278">
        <v>664.15</v>
      </c>
      <c r="D195" s="279">
        <v>666</v>
      </c>
      <c r="E195" s="279">
        <v>653</v>
      </c>
      <c r="F195" s="279">
        <v>641.85</v>
      </c>
      <c r="G195" s="279">
        <v>628.85</v>
      </c>
      <c r="H195" s="279">
        <v>677.15</v>
      </c>
      <c r="I195" s="279">
        <v>690.15</v>
      </c>
      <c r="J195" s="279">
        <v>701.3</v>
      </c>
      <c r="K195" s="277">
        <v>679</v>
      </c>
      <c r="L195" s="277">
        <v>654.85</v>
      </c>
      <c r="M195" s="277">
        <v>0.21285000000000001</v>
      </c>
    </row>
    <row r="196" spans="1:13">
      <c r="A196" s="268">
        <v>186</v>
      </c>
      <c r="B196" s="277" t="s">
        <v>399</v>
      </c>
      <c r="C196" s="278">
        <v>700.4</v>
      </c>
      <c r="D196" s="279">
        <v>699.75</v>
      </c>
      <c r="E196" s="279">
        <v>690.7</v>
      </c>
      <c r="F196" s="279">
        <v>681</v>
      </c>
      <c r="G196" s="279">
        <v>671.95</v>
      </c>
      <c r="H196" s="279">
        <v>709.45</v>
      </c>
      <c r="I196" s="279">
        <v>718.5</v>
      </c>
      <c r="J196" s="279">
        <v>728.2</v>
      </c>
      <c r="K196" s="277">
        <v>708.8</v>
      </c>
      <c r="L196" s="277">
        <v>690.05</v>
      </c>
      <c r="M196" s="277">
        <v>3.6375000000000002</v>
      </c>
    </row>
    <row r="197" spans="1:13">
      <c r="A197" s="268">
        <v>187</v>
      </c>
      <c r="B197" s="277" t="s">
        <v>392</v>
      </c>
      <c r="C197" s="278">
        <v>29.4</v>
      </c>
      <c r="D197" s="279">
        <v>29.716666666666669</v>
      </c>
      <c r="E197" s="279">
        <v>28.833333333333336</v>
      </c>
      <c r="F197" s="279">
        <v>28.266666666666666</v>
      </c>
      <c r="G197" s="279">
        <v>27.383333333333333</v>
      </c>
      <c r="H197" s="279">
        <v>30.283333333333339</v>
      </c>
      <c r="I197" s="279">
        <v>31.166666666666671</v>
      </c>
      <c r="J197" s="279">
        <v>31.733333333333341</v>
      </c>
      <c r="K197" s="277">
        <v>30.6</v>
      </c>
      <c r="L197" s="277">
        <v>29.15</v>
      </c>
      <c r="M197" s="277">
        <v>1.1130100000000001</v>
      </c>
    </row>
    <row r="198" spans="1:13">
      <c r="A198" s="268">
        <v>188</v>
      </c>
      <c r="B198" s="277" t="s">
        <v>393</v>
      </c>
      <c r="C198" s="278">
        <v>797.95</v>
      </c>
      <c r="D198" s="279">
        <v>789.5333333333333</v>
      </c>
      <c r="E198" s="279">
        <v>771.06666666666661</v>
      </c>
      <c r="F198" s="279">
        <v>744.18333333333328</v>
      </c>
      <c r="G198" s="279">
        <v>725.71666666666658</v>
      </c>
      <c r="H198" s="279">
        <v>816.41666666666663</v>
      </c>
      <c r="I198" s="279">
        <v>834.88333333333333</v>
      </c>
      <c r="J198" s="279">
        <v>861.76666666666665</v>
      </c>
      <c r="K198" s="277">
        <v>808</v>
      </c>
      <c r="L198" s="277">
        <v>762.65</v>
      </c>
      <c r="M198" s="277">
        <v>0.17063</v>
      </c>
    </row>
    <row r="199" spans="1:13">
      <c r="A199" s="268">
        <v>189</v>
      </c>
      <c r="B199" s="277" t="s">
        <v>106</v>
      </c>
      <c r="C199" s="278">
        <v>724.45</v>
      </c>
      <c r="D199" s="279">
        <v>722.05000000000007</v>
      </c>
      <c r="E199" s="279">
        <v>714.75000000000011</v>
      </c>
      <c r="F199" s="279">
        <v>705.05000000000007</v>
      </c>
      <c r="G199" s="279">
        <v>697.75000000000011</v>
      </c>
      <c r="H199" s="279">
        <v>731.75000000000011</v>
      </c>
      <c r="I199" s="279">
        <v>739.05000000000007</v>
      </c>
      <c r="J199" s="279">
        <v>748.75000000000011</v>
      </c>
      <c r="K199" s="277">
        <v>729.35</v>
      </c>
      <c r="L199" s="277">
        <v>712.35</v>
      </c>
      <c r="M199" s="277">
        <v>19.53876</v>
      </c>
    </row>
    <row r="200" spans="1:13">
      <c r="A200" s="268">
        <v>190</v>
      </c>
      <c r="B200" s="277" t="s">
        <v>108</v>
      </c>
      <c r="C200" s="278">
        <v>847.25</v>
      </c>
      <c r="D200" s="279">
        <v>847.80000000000007</v>
      </c>
      <c r="E200" s="279">
        <v>838.15000000000009</v>
      </c>
      <c r="F200" s="279">
        <v>829.05000000000007</v>
      </c>
      <c r="G200" s="279">
        <v>819.40000000000009</v>
      </c>
      <c r="H200" s="279">
        <v>856.90000000000009</v>
      </c>
      <c r="I200" s="279">
        <v>866.55</v>
      </c>
      <c r="J200" s="279">
        <v>875.65000000000009</v>
      </c>
      <c r="K200" s="277">
        <v>857.45</v>
      </c>
      <c r="L200" s="277">
        <v>838.7</v>
      </c>
      <c r="M200" s="277">
        <v>58.079050000000002</v>
      </c>
    </row>
    <row r="201" spans="1:13">
      <c r="A201" s="268">
        <v>191</v>
      </c>
      <c r="B201" s="277" t="s">
        <v>109</v>
      </c>
      <c r="C201" s="278">
        <v>2041.35</v>
      </c>
      <c r="D201" s="279">
        <v>2044.3833333333332</v>
      </c>
      <c r="E201" s="279">
        <v>2023.9666666666662</v>
      </c>
      <c r="F201" s="279">
        <v>2006.583333333333</v>
      </c>
      <c r="G201" s="279">
        <v>1986.1666666666661</v>
      </c>
      <c r="H201" s="279">
        <v>2061.7666666666664</v>
      </c>
      <c r="I201" s="279">
        <v>2082.1833333333334</v>
      </c>
      <c r="J201" s="279">
        <v>2099.5666666666666</v>
      </c>
      <c r="K201" s="277">
        <v>2064.8000000000002</v>
      </c>
      <c r="L201" s="277">
        <v>2027</v>
      </c>
      <c r="M201" s="277">
        <v>44.689480000000003</v>
      </c>
    </row>
    <row r="202" spans="1:13">
      <c r="A202" s="268">
        <v>192</v>
      </c>
      <c r="B202" s="277" t="s">
        <v>252</v>
      </c>
      <c r="C202" s="278">
        <v>2295.4</v>
      </c>
      <c r="D202" s="279">
        <v>2297.1333333333332</v>
      </c>
      <c r="E202" s="279">
        <v>2264.2666666666664</v>
      </c>
      <c r="F202" s="279">
        <v>2233.1333333333332</v>
      </c>
      <c r="G202" s="279">
        <v>2200.2666666666664</v>
      </c>
      <c r="H202" s="279">
        <v>2328.2666666666664</v>
      </c>
      <c r="I202" s="279">
        <v>2361.1333333333332</v>
      </c>
      <c r="J202" s="279">
        <v>2392.2666666666664</v>
      </c>
      <c r="K202" s="277">
        <v>2330</v>
      </c>
      <c r="L202" s="277">
        <v>2266</v>
      </c>
      <c r="M202" s="277">
        <v>3.2114400000000001</v>
      </c>
    </row>
    <row r="203" spans="1:13">
      <c r="A203" s="268">
        <v>193</v>
      </c>
      <c r="B203" s="277" t="s">
        <v>110</v>
      </c>
      <c r="C203" s="278">
        <v>1233.0999999999999</v>
      </c>
      <c r="D203" s="279">
        <v>1222.3166666666666</v>
      </c>
      <c r="E203" s="279">
        <v>1208.6333333333332</v>
      </c>
      <c r="F203" s="279">
        <v>1184.1666666666665</v>
      </c>
      <c r="G203" s="279">
        <v>1170.4833333333331</v>
      </c>
      <c r="H203" s="279">
        <v>1246.7833333333333</v>
      </c>
      <c r="I203" s="279">
        <v>1260.4666666666667</v>
      </c>
      <c r="J203" s="279">
        <v>1284.9333333333334</v>
      </c>
      <c r="K203" s="277">
        <v>1236</v>
      </c>
      <c r="L203" s="277">
        <v>1197.8499999999999</v>
      </c>
      <c r="M203" s="277">
        <v>121.58922</v>
      </c>
    </row>
    <row r="204" spans="1:13">
      <c r="A204" s="268">
        <v>194</v>
      </c>
      <c r="B204" s="277" t="s">
        <v>253</v>
      </c>
      <c r="C204" s="278">
        <v>587.29999999999995</v>
      </c>
      <c r="D204" s="279">
        <v>586.26666666666665</v>
      </c>
      <c r="E204" s="279">
        <v>581.0333333333333</v>
      </c>
      <c r="F204" s="279">
        <v>574.76666666666665</v>
      </c>
      <c r="G204" s="279">
        <v>569.5333333333333</v>
      </c>
      <c r="H204" s="279">
        <v>592.5333333333333</v>
      </c>
      <c r="I204" s="279">
        <v>597.76666666666665</v>
      </c>
      <c r="J204" s="279">
        <v>604.0333333333333</v>
      </c>
      <c r="K204" s="277">
        <v>591.5</v>
      </c>
      <c r="L204" s="277">
        <v>580</v>
      </c>
      <c r="M204" s="277">
        <v>59.598080000000003</v>
      </c>
    </row>
    <row r="205" spans="1:13">
      <c r="A205" s="268">
        <v>195</v>
      </c>
      <c r="B205" s="277" t="s">
        <v>251</v>
      </c>
      <c r="C205" s="278">
        <v>696.45</v>
      </c>
      <c r="D205" s="279">
        <v>694.91666666666663</v>
      </c>
      <c r="E205" s="279">
        <v>687.83333333333326</v>
      </c>
      <c r="F205" s="279">
        <v>679.21666666666658</v>
      </c>
      <c r="G205" s="279">
        <v>672.13333333333321</v>
      </c>
      <c r="H205" s="279">
        <v>703.5333333333333</v>
      </c>
      <c r="I205" s="279">
        <v>710.61666666666656</v>
      </c>
      <c r="J205" s="279">
        <v>719.23333333333335</v>
      </c>
      <c r="K205" s="277">
        <v>702</v>
      </c>
      <c r="L205" s="277">
        <v>686.3</v>
      </c>
      <c r="M205" s="277">
        <v>1.46173</v>
      </c>
    </row>
    <row r="206" spans="1:13">
      <c r="A206" s="268">
        <v>196</v>
      </c>
      <c r="B206" s="277" t="s">
        <v>394</v>
      </c>
      <c r="C206" s="278">
        <v>186.85</v>
      </c>
      <c r="D206" s="279">
        <v>186.29999999999998</v>
      </c>
      <c r="E206" s="279">
        <v>184.69999999999996</v>
      </c>
      <c r="F206" s="279">
        <v>182.54999999999998</v>
      </c>
      <c r="G206" s="279">
        <v>180.94999999999996</v>
      </c>
      <c r="H206" s="279">
        <v>188.44999999999996</v>
      </c>
      <c r="I206" s="279">
        <v>190.04999999999998</v>
      </c>
      <c r="J206" s="279">
        <v>192.19999999999996</v>
      </c>
      <c r="K206" s="277">
        <v>187.9</v>
      </c>
      <c r="L206" s="277">
        <v>184.15</v>
      </c>
      <c r="M206" s="277">
        <v>1.83728</v>
      </c>
    </row>
    <row r="207" spans="1:13">
      <c r="A207" s="268">
        <v>197</v>
      </c>
      <c r="B207" s="277" t="s">
        <v>395</v>
      </c>
      <c r="C207" s="278">
        <v>312</v>
      </c>
      <c r="D207" s="279">
        <v>309.7</v>
      </c>
      <c r="E207" s="279">
        <v>304.5</v>
      </c>
      <c r="F207" s="279">
        <v>297</v>
      </c>
      <c r="G207" s="279">
        <v>291.8</v>
      </c>
      <c r="H207" s="279">
        <v>317.2</v>
      </c>
      <c r="I207" s="279">
        <v>322.39999999999992</v>
      </c>
      <c r="J207" s="279">
        <v>329.9</v>
      </c>
      <c r="K207" s="277">
        <v>314.89999999999998</v>
      </c>
      <c r="L207" s="277">
        <v>302.2</v>
      </c>
      <c r="M207" s="277">
        <v>0.65144999999999997</v>
      </c>
    </row>
    <row r="208" spans="1:13">
      <c r="A208" s="268">
        <v>198</v>
      </c>
      <c r="B208" s="277" t="s">
        <v>111</v>
      </c>
      <c r="C208" s="278">
        <v>2911.95</v>
      </c>
      <c r="D208" s="279">
        <v>2915.1333333333337</v>
      </c>
      <c r="E208" s="279">
        <v>2852.3666666666672</v>
      </c>
      <c r="F208" s="279">
        <v>2792.7833333333338</v>
      </c>
      <c r="G208" s="279">
        <v>2730.0166666666673</v>
      </c>
      <c r="H208" s="279">
        <v>2974.7166666666672</v>
      </c>
      <c r="I208" s="279">
        <v>3037.4833333333336</v>
      </c>
      <c r="J208" s="279">
        <v>3097.0666666666671</v>
      </c>
      <c r="K208" s="277">
        <v>2977.9</v>
      </c>
      <c r="L208" s="277">
        <v>2855.55</v>
      </c>
      <c r="M208" s="277">
        <v>30.895869999999999</v>
      </c>
    </row>
    <row r="209" spans="1:13">
      <c r="A209" s="268">
        <v>199</v>
      </c>
      <c r="B209" s="277" t="s">
        <v>112</v>
      </c>
      <c r="C209" s="278">
        <v>470.3</v>
      </c>
      <c r="D209" s="279">
        <v>470.41666666666669</v>
      </c>
      <c r="E209" s="279">
        <v>469.93333333333339</v>
      </c>
      <c r="F209" s="279">
        <v>469.56666666666672</v>
      </c>
      <c r="G209" s="279">
        <v>469.08333333333343</v>
      </c>
      <c r="H209" s="279">
        <v>470.78333333333336</v>
      </c>
      <c r="I209" s="279">
        <v>471.26666666666659</v>
      </c>
      <c r="J209" s="279">
        <v>471.63333333333333</v>
      </c>
      <c r="K209" s="277">
        <v>470.9</v>
      </c>
      <c r="L209" s="277">
        <v>470.05</v>
      </c>
      <c r="M209" s="277">
        <v>2.0207700000000002</v>
      </c>
    </row>
    <row r="210" spans="1:13">
      <c r="A210" s="268">
        <v>200</v>
      </c>
      <c r="B210" s="277" t="s">
        <v>396</v>
      </c>
      <c r="C210" s="278">
        <v>16.899999999999999</v>
      </c>
      <c r="D210" s="279">
        <v>16.983333333333334</v>
      </c>
      <c r="E210" s="279">
        <v>16.716666666666669</v>
      </c>
      <c r="F210" s="279">
        <v>16.533333333333335</v>
      </c>
      <c r="G210" s="279">
        <v>16.266666666666669</v>
      </c>
      <c r="H210" s="279">
        <v>17.166666666666668</v>
      </c>
      <c r="I210" s="279">
        <v>17.433333333333334</v>
      </c>
      <c r="J210" s="279">
        <v>17.616666666666667</v>
      </c>
      <c r="K210" s="277">
        <v>17.25</v>
      </c>
      <c r="L210" s="277">
        <v>16.8</v>
      </c>
      <c r="M210" s="277">
        <v>44.8947</v>
      </c>
    </row>
    <row r="211" spans="1:13">
      <c r="A211" s="268">
        <v>201</v>
      </c>
      <c r="B211" s="277" t="s">
        <v>398</v>
      </c>
      <c r="C211" s="278">
        <v>133.25</v>
      </c>
      <c r="D211" s="279">
        <v>134.79999999999998</v>
      </c>
      <c r="E211" s="279">
        <v>131.69999999999996</v>
      </c>
      <c r="F211" s="279">
        <v>130.14999999999998</v>
      </c>
      <c r="G211" s="279">
        <v>127.04999999999995</v>
      </c>
      <c r="H211" s="279">
        <v>136.34999999999997</v>
      </c>
      <c r="I211" s="279">
        <v>139.44999999999999</v>
      </c>
      <c r="J211" s="279">
        <v>140.99999999999997</v>
      </c>
      <c r="K211" s="277">
        <v>137.9</v>
      </c>
      <c r="L211" s="277">
        <v>133.25</v>
      </c>
      <c r="M211" s="277">
        <v>0.82052000000000003</v>
      </c>
    </row>
    <row r="212" spans="1:13">
      <c r="A212" s="268">
        <v>202</v>
      </c>
      <c r="B212" s="277" t="s">
        <v>114</v>
      </c>
      <c r="C212" s="278">
        <v>174.45</v>
      </c>
      <c r="D212" s="279">
        <v>173.63333333333335</v>
      </c>
      <c r="E212" s="279">
        <v>171.8666666666667</v>
      </c>
      <c r="F212" s="279">
        <v>169.28333333333336</v>
      </c>
      <c r="G212" s="279">
        <v>167.51666666666671</v>
      </c>
      <c r="H212" s="279">
        <v>176.2166666666667</v>
      </c>
      <c r="I212" s="279">
        <v>177.98333333333335</v>
      </c>
      <c r="J212" s="279">
        <v>180.56666666666669</v>
      </c>
      <c r="K212" s="277">
        <v>175.4</v>
      </c>
      <c r="L212" s="277">
        <v>171.05</v>
      </c>
      <c r="M212" s="277">
        <v>154.37839</v>
      </c>
    </row>
    <row r="213" spans="1:13">
      <c r="A213" s="268">
        <v>203</v>
      </c>
      <c r="B213" s="277" t="s">
        <v>400</v>
      </c>
      <c r="C213" s="278">
        <v>34.6</v>
      </c>
      <c r="D213" s="279">
        <v>34.56666666666667</v>
      </c>
      <c r="E213" s="279">
        <v>34.183333333333337</v>
      </c>
      <c r="F213" s="279">
        <v>33.766666666666666</v>
      </c>
      <c r="G213" s="279">
        <v>33.383333333333333</v>
      </c>
      <c r="H213" s="279">
        <v>34.983333333333341</v>
      </c>
      <c r="I213" s="279">
        <v>35.366666666666681</v>
      </c>
      <c r="J213" s="279">
        <v>35.783333333333346</v>
      </c>
      <c r="K213" s="277">
        <v>34.950000000000003</v>
      </c>
      <c r="L213" s="277">
        <v>34.15</v>
      </c>
      <c r="M213" s="277">
        <v>3.1485099999999999</v>
      </c>
    </row>
    <row r="214" spans="1:13">
      <c r="A214" s="268">
        <v>204</v>
      </c>
      <c r="B214" s="277" t="s">
        <v>115</v>
      </c>
      <c r="C214" s="278">
        <v>173.55</v>
      </c>
      <c r="D214" s="279">
        <v>173.15</v>
      </c>
      <c r="E214" s="279">
        <v>170.70000000000002</v>
      </c>
      <c r="F214" s="279">
        <v>167.85000000000002</v>
      </c>
      <c r="G214" s="279">
        <v>165.40000000000003</v>
      </c>
      <c r="H214" s="279">
        <v>176</v>
      </c>
      <c r="I214" s="279">
        <v>178.45</v>
      </c>
      <c r="J214" s="279">
        <v>181.29999999999998</v>
      </c>
      <c r="K214" s="277">
        <v>175.6</v>
      </c>
      <c r="L214" s="277">
        <v>170.3</v>
      </c>
      <c r="M214" s="277">
        <v>60.244410000000002</v>
      </c>
    </row>
    <row r="215" spans="1:13">
      <c r="A215" s="268">
        <v>205</v>
      </c>
      <c r="B215" s="277" t="s">
        <v>116</v>
      </c>
      <c r="C215" s="278">
        <v>2176.6999999999998</v>
      </c>
      <c r="D215" s="279">
        <v>2172.7166666666667</v>
      </c>
      <c r="E215" s="279">
        <v>2156.4333333333334</v>
      </c>
      <c r="F215" s="279">
        <v>2136.1666666666665</v>
      </c>
      <c r="G215" s="279">
        <v>2119.8833333333332</v>
      </c>
      <c r="H215" s="279">
        <v>2192.9833333333336</v>
      </c>
      <c r="I215" s="279">
        <v>2209.2666666666673</v>
      </c>
      <c r="J215" s="279">
        <v>2229.5333333333338</v>
      </c>
      <c r="K215" s="277">
        <v>2189</v>
      </c>
      <c r="L215" s="277">
        <v>2152.4499999999998</v>
      </c>
      <c r="M215" s="277">
        <v>23.349080000000001</v>
      </c>
    </row>
    <row r="216" spans="1:13">
      <c r="A216" s="268">
        <v>206</v>
      </c>
      <c r="B216" s="277" t="s">
        <v>254</v>
      </c>
      <c r="C216" s="278">
        <v>214.7</v>
      </c>
      <c r="D216" s="279">
        <v>215.25</v>
      </c>
      <c r="E216" s="279">
        <v>210.8</v>
      </c>
      <c r="F216" s="279">
        <v>206.9</v>
      </c>
      <c r="G216" s="279">
        <v>202.45000000000002</v>
      </c>
      <c r="H216" s="279">
        <v>219.15</v>
      </c>
      <c r="I216" s="279">
        <v>223.6</v>
      </c>
      <c r="J216" s="279">
        <v>227.5</v>
      </c>
      <c r="K216" s="277">
        <v>219.7</v>
      </c>
      <c r="L216" s="277">
        <v>211.35</v>
      </c>
      <c r="M216" s="277">
        <v>34.742800000000003</v>
      </c>
    </row>
    <row r="217" spans="1:13">
      <c r="A217" s="268">
        <v>207</v>
      </c>
      <c r="B217" s="277" t="s">
        <v>401</v>
      </c>
      <c r="C217" s="278">
        <v>28996</v>
      </c>
      <c r="D217" s="279">
        <v>29141.3</v>
      </c>
      <c r="E217" s="279">
        <v>28807.599999999999</v>
      </c>
      <c r="F217" s="279">
        <v>28619.200000000001</v>
      </c>
      <c r="G217" s="279">
        <v>28285.5</v>
      </c>
      <c r="H217" s="279">
        <v>29329.699999999997</v>
      </c>
      <c r="I217" s="279">
        <v>29663.4</v>
      </c>
      <c r="J217" s="279">
        <v>29851.799999999996</v>
      </c>
      <c r="K217" s="277">
        <v>29475</v>
      </c>
      <c r="L217" s="277">
        <v>28952.9</v>
      </c>
      <c r="M217" s="277">
        <v>3.031E-2</v>
      </c>
    </row>
    <row r="218" spans="1:13">
      <c r="A218" s="268">
        <v>208</v>
      </c>
      <c r="B218" s="277" t="s">
        <v>397</v>
      </c>
      <c r="C218" s="278">
        <v>49.95</v>
      </c>
      <c r="D218" s="279">
        <v>50.366666666666674</v>
      </c>
      <c r="E218" s="279">
        <v>49.283333333333346</v>
      </c>
      <c r="F218" s="279">
        <v>48.616666666666674</v>
      </c>
      <c r="G218" s="279">
        <v>47.533333333333346</v>
      </c>
      <c r="H218" s="279">
        <v>51.033333333333346</v>
      </c>
      <c r="I218" s="279">
        <v>52.116666666666674</v>
      </c>
      <c r="J218" s="279">
        <v>52.783333333333346</v>
      </c>
      <c r="K218" s="277">
        <v>51.45</v>
      </c>
      <c r="L218" s="277">
        <v>49.7</v>
      </c>
      <c r="M218" s="277">
        <v>7.0428899999999999</v>
      </c>
    </row>
    <row r="219" spans="1:13">
      <c r="A219" s="268">
        <v>209</v>
      </c>
      <c r="B219" s="277" t="s">
        <v>255</v>
      </c>
      <c r="C219" s="278">
        <v>32.200000000000003</v>
      </c>
      <c r="D219" s="279">
        <v>32.199999999999996</v>
      </c>
      <c r="E219" s="279">
        <v>31.899999999999991</v>
      </c>
      <c r="F219" s="279">
        <v>31.599999999999994</v>
      </c>
      <c r="G219" s="279">
        <v>31.29999999999999</v>
      </c>
      <c r="H219" s="279">
        <v>32.499999999999993</v>
      </c>
      <c r="I219" s="279">
        <v>32.79999999999999</v>
      </c>
      <c r="J219" s="279">
        <v>33.099999999999994</v>
      </c>
      <c r="K219" s="277">
        <v>32.5</v>
      </c>
      <c r="L219" s="277">
        <v>31.9</v>
      </c>
      <c r="M219" s="277">
        <v>3.2107600000000001</v>
      </c>
    </row>
    <row r="220" spans="1:13">
      <c r="A220" s="268">
        <v>210</v>
      </c>
      <c r="B220" s="277" t="s">
        <v>415</v>
      </c>
      <c r="C220" s="278">
        <v>50.25</v>
      </c>
      <c r="D220" s="279">
        <v>49.783333333333339</v>
      </c>
      <c r="E220" s="279">
        <v>48.666666666666679</v>
      </c>
      <c r="F220" s="279">
        <v>47.083333333333343</v>
      </c>
      <c r="G220" s="279">
        <v>45.966666666666683</v>
      </c>
      <c r="H220" s="279">
        <v>51.366666666666674</v>
      </c>
      <c r="I220" s="279">
        <v>52.483333333333334</v>
      </c>
      <c r="J220" s="279">
        <v>54.06666666666667</v>
      </c>
      <c r="K220" s="277">
        <v>50.9</v>
      </c>
      <c r="L220" s="277">
        <v>48.2</v>
      </c>
      <c r="M220" s="277">
        <v>17.367069999999998</v>
      </c>
    </row>
    <row r="221" spans="1:13">
      <c r="A221" s="268">
        <v>211</v>
      </c>
      <c r="B221" s="277" t="s">
        <v>117</v>
      </c>
      <c r="C221" s="278">
        <v>147.9</v>
      </c>
      <c r="D221" s="279">
        <v>148.21666666666667</v>
      </c>
      <c r="E221" s="279">
        <v>144.83333333333334</v>
      </c>
      <c r="F221" s="279">
        <v>141.76666666666668</v>
      </c>
      <c r="G221" s="279">
        <v>138.38333333333335</v>
      </c>
      <c r="H221" s="279">
        <v>151.28333333333333</v>
      </c>
      <c r="I221" s="279">
        <v>154.66666666666666</v>
      </c>
      <c r="J221" s="279">
        <v>157.73333333333332</v>
      </c>
      <c r="K221" s="277">
        <v>151.6</v>
      </c>
      <c r="L221" s="277">
        <v>145.15</v>
      </c>
      <c r="M221" s="277">
        <v>104.45201</v>
      </c>
    </row>
    <row r="222" spans="1:13">
      <c r="A222" s="268">
        <v>212</v>
      </c>
      <c r="B222" s="277" t="s">
        <v>258</v>
      </c>
      <c r="C222" s="278">
        <v>190.9</v>
      </c>
      <c r="D222" s="279">
        <v>195.5</v>
      </c>
      <c r="E222" s="279">
        <v>179.1</v>
      </c>
      <c r="F222" s="279">
        <v>167.29999999999998</v>
      </c>
      <c r="G222" s="279">
        <v>150.89999999999998</v>
      </c>
      <c r="H222" s="279">
        <v>207.3</v>
      </c>
      <c r="I222" s="279">
        <v>223.7</v>
      </c>
      <c r="J222" s="279">
        <v>235.50000000000003</v>
      </c>
      <c r="K222" s="277">
        <v>211.9</v>
      </c>
      <c r="L222" s="277">
        <v>183.7</v>
      </c>
      <c r="M222" s="277">
        <v>12.85642</v>
      </c>
    </row>
    <row r="223" spans="1:13">
      <c r="A223" s="268">
        <v>213</v>
      </c>
      <c r="B223" s="277" t="s">
        <v>118</v>
      </c>
      <c r="C223" s="278">
        <v>409.95</v>
      </c>
      <c r="D223" s="279">
        <v>405.2</v>
      </c>
      <c r="E223" s="279">
        <v>398</v>
      </c>
      <c r="F223" s="279">
        <v>386.05</v>
      </c>
      <c r="G223" s="279">
        <v>378.85</v>
      </c>
      <c r="H223" s="279">
        <v>417.15</v>
      </c>
      <c r="I223" s="279">
        <v>424.34999999999991</v>
      </c>
      <c r="J223" s="279">
        <v>436.29999999999995</v>
      </c>
      <c r="K223" s="277">
        <v>412.4</v>
      </c>
      <c r="L223" s="277">
        <v>393.25</v>
      </c>
      <c r="M223" s="277">
        <v>335.71188000000001</v>
      </c>
    </row>
    <row r="224" spans="1:13">
      <c r="A224" s="268">
        <v>214</v>
      </c>
      <c r="B224" s="277" t="s">
        <v>256</v>
      </c>
      <c r="C224" s="278">
        <v>1248.9000000000001</v>
      </c>
      <c r="D224" s="279">
        <v>1256.4666666666669</v>
      </c>
      <c r="E224" s="279">
        <v>1235.9833333333338</v>
      </c>
      <c r="F224" s="279">
        <v>1223.0666666666668</v>
      </c>
      <c r="G224" s="279">
        <v>1202.5833333333337</v>
      </c>
      <c r="H224" s="279">
        <v>1269.3833333333339</v>
      </c>
      <c r="I224" s="279">
        <v>1289.866666666667</v>
      </c>
      <c r="J224" s="279">
        <v>1302.783333333334</v>
      </c>
      <c r="K224" s="277">
        <v>1276.95</v>
      </c>
      <c r="L224" s="277">
        <v>1243.55</v>
      </c>
      <c r="M224" s="277">
        <v>3.0849600000000001</v>
      </c>
    </row>
    <row r="225" spans="1:13">
      <c r="A225" s="268">
        <v>215</v>
      </c>
      <c r="B225" s="277" t="s">
        <v>119</v>
      </c>
      <c r="C225" s="278">
        <v>412.2</v>
      </c>
      <c r="D225" s="279">
        <v>410.43333333333339</v>
      </c>
      <c r="E225" s="279">
        <v>405.86666666666679</v>
      </c>
      <c r="F225" s="279">
        <v>399.53333333333342</v>
      </c>
      <c r="G225" s="279">
        <v>394.96666666666681</v>
      </c>
      <c r="H225" s="279">
        <v>416.76666666666677</v>
      </c>
      <c r="I225" s="279">
        <v>421.33333333333337</v>
      </c>
      <c r="J225" s="279">
        <v>427.66666666666674</v>
      </c>
      <c r="K225" s="277">
        <v>415</v>
      </c>
      <c r="L225" s="277">
        <v>404.1</v>
      </c>
      <c r="M225" s="277">
        <v>20.335429999999999</v>
      </c>
    </row>
    <row r="226" spans="1:13">
      <c r="A226" s="268">
        <v>216</v>
      </c>
      <c r="B226" s="277" t="s">
        <v>403</v>
      </c>
      <c r="C226" s="278">
        <v>2693.6</v>
      </c>
      <c r="D226" s="279">
        <v>2703.85</v>
      </c>
      <c r="E226" s="279">
        <v>2661.0499999999997</v>
      </c>
      <c r="F226" s="279">
        <v>2628.5</v>
      </c>
      <c r="G226" s="279">
        <v>2585.6999999999998</v>
      </c>
      <c r="H226" s="279">
        <v>2736.3999999999996</v>
      </c>
      <c r="I226" s="279">
        <v>2779.2</v>
      </c>
      <c r="J226" s="279">
        <v>2811.7499999999995</v>
      </c>
      <c r="K226" s="277">
        <v>2746.65</v>
      </c>
      <c r="L226" s="277">
        <v>2671.3</v>
      </c>
      <c r="M226" s="277">
        <v>4.0000000000000001E-3</v>
      </c>
    </row>
    <row r="227" spans="1:13">
      <c r="A227" s="268">
        <v>217</v>
      </c>
      <c r="B227" s="277" t="s">
        <v>257</v>
      </c>
      <c r="C227" s="278">
        <v>37.85</v>
      </c>
      <c r="D227" s="279">
        <v>38.083333333333336</v>
      </c>
      <c r="E227" s="279">
        <v>37.266666666666673</v>
      </c>
      <c r="F227" s="279">
        <v>36.683333333333337</v>
      </c>
      <c r="G227" s="279">
        <v>35.866666666666674</v>
      </c>
      <c r="H227" s="279">
        <v>38.666666666666671</v>
      </c>
      <c r="I227" s="279">
        <v>39.483333333333334</v>
      </c>
      <c r="J227" s="279">
        <v>40.06666666666667</v>
      </c>
      <c r="K227" s="277">
        <v>38.9</v>
      </c>
      <c r="L227" s="277">
        <v>37.5</v>
      </c>
      <c r="M227" s="277">
        <v>14.896850000000001</v>
      </c>
    </row>
    <row r="228" spans="1:13">
      <c r="A228" s="268">
        <v>218</v>
      </c>
      <c r="B228" s="277" t="s">
        <v>120</v>
      </c>
      <c r="C228" s="278">
        <v>8.6999999999999993</v>
      </c>
      <c r="D228" s="279">
        <v>8.7333333333333325</v>
      </c>
      <c r="E228" s="279">
        <v>8.6166666666666654</v>
      </c>
      <c r="F228" s="279">
        <v>8.5333333333333332</v>
      </c>
      <c r="G228" s="279">
        <v>8.4166666666666661</v>
      </c>
      <c r="H228" s="279">
        <v>8.8166666666666647</v>
      </c>
      <c r="I228" s="279">
        <v>8.9333333333333318</v>
      </c>
      <c r="J228" s="279">
        <v>9.0166666666666639</v>
      </c>
      <c r="K228" s="277">
        <v>8.85</v>
      </c>
      <c r="L228" s="277">
        <v>8.65</v>
      </c>
      <c r="M228" s="277">
        <v>753.75415999999996</v>
      </c>
    </row>
    <row r="229" spans="1:13">
      <c r="A229" s="268">
        <v>219</v>
      </c>
      <c r="B229" s="277" t="s">
        <v>404</v>
      </c>
      <c r="C229" s="278">
        <v>29.7</v>
      </c>
      <c r="D229" s="279">
        <v>29.650000000000002</v>
      </c>
      <c r="E229" s="279">
        <v>29.300000000000004</v>
      </c>
      <c r="F229" s="279">
        <v>28.900000000000002</v>
      </c>
      <c r="G229" s="279">
        <v>28.550000000000004</v>
      </c>
      <c r="H229" s="279">
        <v>30.050000000000004</v>
      </c>
      <c r="I229" s="279">
        <v>30.400000000000006</v>
      </c>
      <c r="J229" s="279">
        <v>30.800000000000004</v>
      </c>
      <c r="K229" s="277">
        <v>30</v>
      </c>
      <c r="L229" s="277">
        <v>29.25</v>
      </c>
      <c r="M229" s="277">
        <v>20.485420000000001</v>
      </c>
    </row>
    <row r="230" spans="1:13">
      <c r="A230" s="268">
        <v>220</v>
      </c>
      <c r="B230" s="277" t="s">
        <v>121</v>
      </c>
      <c r="C230" s="278">
        <v>31.1</v>
      </c>
      <c r="D230" s="279">
        <v>30.8</v>
      </c>
      <c r="E230" s="279">
        <v>30.1</v>
      </c>
      <c r="F230" s="279">
        <v>29.1</v>
      </c>
      <c r="G230" s="279">
        <v>28.400000000000002</v>
      </c>
      <c r="H230" s="279">
        <v>31.8</v>
      </c>
      <c r="I230" s="279">
        <v>32.5</v>
      </c>
      <c r="J230" s="279">
        <v>33.5</v>
      </c>
      <c r="K230" s="277">
        <v>31.5</v>
      </c>
      <c r="L230" s="277">
        <v>29.8</v>
      </c>
      <c r="M230" s="277">
        <v>236.97054</v>
      </c>
    </row>
    <row r="231" spans="1:13">
      <c r="A231" s="268">
        <v>221</v>
      </c>
      <c r="B231" s="277" t="s">
        <v>416</v>
      </c>
      <c r="C231" s="278">
        <v>193.95</v>
      </c>
      <c r="D231" s="279">
        <v>194.53333333333333</v>
      </c>
      <c r="E231" s="279">
        <v>191.66666666666666</v>
      </c>
      <c r="F231" s="279">
        <v>189.38333333333333</v>
      </c>
      <c r="G231" s="279">
        <v>186.51666666666665</v>
      </c>
      <c r="H231" s="279">
        <v>196.81666666666666</v>
      </c>
      <c r="I231" s="279">
        <v>199.68333333333334</v>
      </c>
      <c r="J231" s="279">
        <v>201.96666666666667</v>
      </c>
      <c r="K231" s="277">
        <v>197.4</v>
      </c>
      <c r="L231" s="277">
        <v>192.25</v>
      </c>
      <c r="M231" s="277">
        <v>7.3069800000000003</v>
      </c>
    </row>
    <row r="232" spans="1:13">
      <c r="A232" s="268">
        <v>222</v>
      </c>
      <c r="B232" s="277" t="s">
        <v>405</v>
      </c>
      <c r="C232" s="278">
        <v>763.4</v>
      </c>
      <c r="D232" s="279">
        <v>760.11666666666667</v>
      </c>
      <c r="E232" s="279">
        <v>744.2833333333333</v>
      </c>
      <c r="F232" s="279">
        <v>725.16666666666663</v>
      </c>
      <c r="G232" s="279">
        <v>709.33333333333326</v>
      </c>
      <c r="H232" s="279">
        <v>779.23333333333335</v>
      </c>
      <c r="I232" s="279">
        <v>795.06666666666661</v>
      </c>
      <c r="J232" s="279">
        <v>814.18333333333339</v>
      </c>
      <c r="K232" s="277">
        <v>775.95</v>
      </c>
      <c r="L232" s="277">
        <v>741</v>
      </c>
      <c r="M232" s="277">
        <v>1.7710600000000001</v>
      </c>
    </row>
    <row r="233" spans="1:13">
      <c r="A233" s="268">
        <v>223</v>
      </c>
      <c r="B233" s="277" t="s">
        <v>406</v>
      </c>
      <c r="C233" s="278">
        <v>6.1</v>
      </c>
      <c r="D233" s="279">
        <v>6.0666666666666673</v>
      </c>
      <c r="E233" s="279">
        <v>5.9333333333333345</v>
      </c>
      <c r="F233" s="279">
        <v>5.7666666666666675</v>
      </c>
      <c r="G233" s="279">
        <v>5.6333333333333346</v>
      </c>
      <c r="H233" s="279">
        <v>6.2333333333333343</v>
      </c>
      <c r="I233" s="279">
        <v>6.3666666666666671</v>
      </c>
      <c r="J233" s="279">
        <v>6.5333333333333341</v>
      </c>
      <c r="K233" s="277">
        <v>6.2</v>
      </c>
      <c r="L233" s="277">
        <v>5.9</v>
      </c>
      <c r="M233" s="277">
        <v>56.83849</v>
      </c>
    </row>
    <row r="234" spans="1:13">
      <c r="A234" s="268">
        <v>224</v>
      </c>
      <c r="B234" s="277" t="s">
        <v>122</v>
      </c>
      <c r="C234" s="278">
        <v>409.2</v>
      </c>
      <c r="D234" s="279">
        <v>403.91666666666669</v>
      </c>
      <c r="E234" s="279">
        <v>395.83333333333337</v>
      </c>
      <c r="F234" s="279">
        <v>382.4666666666667</v>
      </c>
      <c r="G234" s="279">
        <v>374.38333333333338</v>
      </c>
      <c r="H234" s="279">
        <v>417.28333333333336</v>
      </c>
      <c r="I234" s="279">
        <v>425.36666666666673</v>
      </c>
      <c r="J234" s="279">
        <v>438.73333333333335</v>
      </c>
      <c r="K234" s="277">
        <v>412</v>
      </c>
      <c r="L234" s="277">
        <v>390.55</v>
      </c>
      <c r="M234" s="277">
        <v>46.790619999999997</v>
      </c>
    </row>
    <row r="235" spans="1:13">
      <c r="A235" s="268">
        <v>225</v>
      </c>
      <c r="B235" s="277" t="s">
        <v>407</v>
      </c>
      <c r="C235" s="278">
        <v>80.05</v>
      </c>
      <c r="D235" s="279">
        <v>79.349999999999994</v>
      </c>
      <c r="E235" s="279">
        <v>78.099999999999994</v>
      </c>
      <c r="F235" s="279">
        <v>76.150000000000006</v>
      </c>
      <c r="G235" s="279">
        <v>74.900000000000006</v>
      </c>
      <c r="H235" s="279">
        <v>81.299999999999983</v>
      </c>
      <c r="I235" s="279">
        <v>82.549999999999983</v>
      </c>
      <c r="J235" s="279">
        <v>84.499999999999972</v>
      </c>
      <c r="K235" s="277">
        <v>80.599999999999994</v>
      </c>
      <c r="L235" s="277">
        <v>77.400000000000006</v>
      </c>
      <c r="M235" s="277">
        <v>3.1568800000000001</v>
      </c>
    </row>
    <row r="236" spans="1:13">
      <c r="A236" s="268">
        <v>226</v>
      </c>
      <c r="B236" s="277" t="s">
        <v>1603</v>
      </c>
      <c r="C236" s="278">
        <v>897.1</v>
      </c>
      <c r="D236" s="279">
        <v>896.91666666666663</v>
      </c>
      <c r="E236" s="279">
        <v>890.33333333333326</v>
      </c>
      <c r="F236" s="279">
        <v>883.56666666666661</v>
      </c>
      <c r="G236" s="279">
        <v>876.98333333333323</v>
      </c>
      <c r="H236" s="279">
        <v>903.68333333333328</v>
      </c>
      <c r="I236" s="279">
        <v>910.26666666666654</v>
      </c>
      <c r="J236" s="279">
        <v>917.0333333333333</v>
      </c>
      <c r="K236" s="277">
        <v>903.5</v>
      </c>
      <c r="L236" s="277">
        <v>890.15</v>
      </c>
      <c r="M236" s="277">
        <v>2.7879999999999999E-2</v>
      </c>
    </row>
    <row r="237" spans="1:13">
      <c r="A237" s="268">
        <v>227</v>
      </c>
      <c r="B237" s="277" t="s">
        <v>260</v>
      </c>
      <c r="C237" s="278">
        <v>97.4</v>
      </c>
      <c r="D237" s="279">
        <v>96.983333333333334</v>
      </c>
      <c r="E237" s="279">
        <v>96.116666666666674</v>
      </c>
      <c r="F237" s="279">
        <v>94.833333333333343</v>
      </c>
      <c r="G237" s="279">
        <v>93.966666666666683</v>
      </c>
      <c r="H237" s="279">
        <v>98.266666666666666</v>
      </c>
      <c r="I237" s="279">
        <v>99.133333333333312</v>
      </c>
      <c r="J237" s="279">
        <v>100.41666666666666</v>
      </c>
      <c r="K237" s="277">
        <v>97.85</v>
      </c>
      <c r="L237" s="277">
        <v>95.7</v>
      </c>
      <c r="M237" s="277">
        <v>79.952079999999995</v>
      </c>
    </row>
    <row r="238" spans="1:13">
      <c r="A238" s="268">
        <v>228</v>
      </c>
      <c r="B238" s="277" t="s">
        <v>412</v>
      </c>
      <c r="C238" s="278">
        <v>116.95</v>
      </c>
      <c r="D238" s="279">
        <v>117.06666666666668</v>
      </c>
      <c r="E238" s="279">
        <v>115.53333333333336</v>
      </c>
      <c r="F238" s="279">
        <v>114.11666666666669</v>
      </c>
      <c r="G238" s="279">
        <v>112.58333333333337</v>
      </c>
      <c r="H238" s="279">
        <v>118.48333333333335</v>
      </c>
      <c r="I238" s="279">
        <v>120.01666666666668</v>
      </c>
      <c r="J238" s="279">
        <v>121.43333333333334</v>
      </c>
      <c r="K238" s="277">
        <v>118.6</v>
      </c>
      <c r="L238" s="277">
        <v>115.65</v>
      </c>
      <c r="M238" s="277">
        <v>6.55131</v>
      </c>
    </row>
    <row r="239" spans="1:13">
      <c r="A239" s="268">
        <v>229</v>
      </c>
      <c r="B239" s="277" t="s">
        <v>1615</v>
      </c>
      <c r="C239" s="278">
        <v>4999.55</v>
      </c>
      <c r="D239" s="279">
        <v>4988.2</v>
      </c>
      <c r="E239" s="279">
        <v>4936.3499999999995</v>
      </c>
      <c r="F239" s="279">
        <v>4873.1499999999996</v>
      </c>
      <c r="G239" s="279">
        <v>4821.2999999999993</v>
      </c>
      <c r="H239" s="279">
        <v>5051.3999999999996</v>
      </c>
      <c r="I239" s="279">
        <v>5103.25</v>
      </c>
      <c r="J239" s="279">
        <v>5166.45</v>
      </c>
      <c r="K239" s="277">
        <v>5040.05</v>
      </c>
      <c r="L239" s="277">
        <v>4925</v>
      </c>
      <c r="M239" s="277">
        <v>0.35425000000000001</v>
      </c>
    </row>
    <row r="240" spans="1:13">
      <c r="A240" s="268">
        <v>230</v>
      </c>
      <c r="B240" s="277" t="s">
        <v>259</v>
      </c>
      <c r="C240" s="278">
        <v>59.8</v>
      </c>
      <c r="D240" s="279">
        <v>59.699999999999996</v>
      </c>
      <c r="E240" s="279">
        <v>59.099999999999994</v>
      </c>
      <c r="F240" s="279">
        <v>58.4</v>
      </c>
      <c r="G240" s="279">
        <v>57.8</v>
      </c>
      <c r="H240" s="279">
        <v>60.399999999999991</v>
      </c>
      <c r="I240" s="279">
        <v>61</v>
      </c>
      <c r="J240" s="279">
        <v>61.699999999999989</v>
      </c>
      <c r="K240" s="277">
        <v>60.3</v>
      </c>
      <c r="L240" s="277">
        <v>59</v>
      </c>
      <c r="M240" s="277">
        <v>4.8090799999999998</v>
      </c>
    </row>
    <row r="241" spans="1:13">
      <c r="A241" s="268">
        <v>231</v>
      </c>
      <c r="B241" s="277" t="s">
        <v>123</v>
      </c>
      <c r="C241" s="278">
        <v>1326.7</v>
      </c>
      <c r="D241" s="279">
        <v>1327.2166666666667</v>
      </c>
      <c r="E241" s="279">
        <v>1293.5833333333335</v>
      </c>
      <c r="F241" s="279">
        <v>1260.4666666666667</v>
      </c>
      <c r="G241" s="279">
        <v>1226.8333333333335</v>
      </c>
      <c r="H241" s="279">
        <v>1360.3333333333335</v>
      </c>
      <c r="I241" s="279">
        <v>1393.9666666666667</v>
      </c>
      <c r="J241" s="279">
        <v>1427.0833333333335</v>
      </c>
      <c r="K241" s="277">
        <v>1360.85</v>
      </c>
      <c r="L241" s="277">
        <v>1294.0999999999999</v>
      </c>
      <c r="M241" s="277">
        <v>12.955719999999999</v>
      </c>
    </row>
    <row r="242" spans="1:13">
      <c r="A242" s="268">
        <v>232</v>
      </c>
      <c r="B242" s="277" t="s">
        <v>1622</v>
      </c>
      <c r="C242" s="278">
        <v>263.89999999999998</v>
      </c>
      <c r="D242" s="279">
        <v>258.96666666666664</v>
      </c>
      <c r="E242" s="279">
        <v>250.43333333333328</v>
      </c>
      <c r="F242" s="279">
        <v>236.96666666666664</v>
      </c>
      <c r="G242" s="279">
        <v>228.43333333333328</v>
      </c>
      <c r="H242" s="279">
        <v>272.43333333333328</v>
      </c>
      <c r="I242" s="279">
        <v>280.9666666666667</v>
      </c>
      <c r="J242" s="279">
        <v>294.43333333333328</v>
      </c>
      <c r="K242" s="277">
        <v>267.5</v>
      </c>
      <c r="L242" s="277">
        <v>245.5</v>
      </c>
      <c r="M242" s="277">
        <v>1.38253</v>
      </c>
    </row>
    <row r="243" spans="1:13">
      <c r="A243" s="268">
        <v>233</v>
      </c>
      <c r="B243" s="277" t="s">
        <v>418</v>
      </c>
      <c r="C243" s="278">
        <v>285.60000000000002</v>
      </c>
      <c r="D243" s="279">
        <v>287.25</v>
      </c>
      <c r="E243" s="279">
        <v>280.60000000000002</v>
      </c>
      <c r="F243" s="279">
        <v>275.60000000000002</v>
      </c>
      <c r="G243" s="279">
        <v>268.95000000000005</v>
      </c>
      <c r="H243" s="279">
        <v>292.25</v>
      </c>
      <c r="I243" s="279">
        <v>298.89999999999998</v>
      </c>
      <c r="J243" s="279">
        <v>303.89999999999998</v>
      </c>
      <c r="K243" s="277">
        <v>293.89999999999998</v>
      </c>
      <c r="L243" s="277">
        <v>282.25</v>
      </c>
      <c r="M243" s="277">
        <v>7.6079999999999995E-2</v>
      </c>
    </row>
    <row r="244" spans="1:13">
      <c r="A244" s="268">
        <v>234</v>
      </c>
      <c r="B244" s="277" t="s">
        <v>124</v>
      </c>
      <c r="C244" s="278">
        <v>614</v>
      </c>
      <c r="D244" s="279">
        <v>610.83333333333337</v>
      </c>
      <c r="E244" s="279">
        <v>598.26666666666677</v>
      </c>
      <c r="F244" s="279">
        <v>582.53333333333342</v>
      </c>
      <c r="G244" s="279">
        <v>569.96666666666681</v>
      </c>
      <c r="H244" s="279">
        <v>626.56666666666672</v>
      </c>
      <c r="I244" s="279">
        <v>639.13333333333333</v>
      </c>
      <c r="J244" s="279">
        <v>654.86666666666667</v>
      </c>
      <c r="K244" s="277">
        <v>623.4</v>
      </c>
      <c r="L244" s="277">
        <v>595.1</v>
      </c>
      <c r="M244" s="277">
        <v>150.12429</v>
      </c>
    </row>
    <row r="245" spans="1:13">
      <c r="A245" s="268">
        <v>235</v>
      </c>
      <c r="B245" s="277" t="s">
        <v>419</v>
      </c>
      <c r="C245" s="278">
        <v>84.1</v>
      </c>
      <c r="D245" s="279">
        <v>83.45</v>
      </c>
      <c r="E245" s="279">
        <v>81.95</v>
      </c>
      <c r="F245" s="279">
        <v>79.8</v>
      </c>
      <c r="G245" s="279">
        <v>78.3</v>
      </c>
      <c r="H245" s="279">
        <v>85.600000000000009</v>
      </c>
      <c r="I245" s="279">
        <v>87.100000000000009</v>
      </c>
      <c r="J245" s="279">
        <v>89.250000000000014</v>
      </c>
      <c r="K245" s="277">
        <v>84.95</v>
      </c>
      <c r="L245" s="277">
        <v>81.3</v>
      </c>
      <c r="M245" s="277">
        <v>21.421060000000001</v>
      </c>
    </row>
    <row r="246" spans="1:13">
      <c r="A246" s="268">
        <v>236</v>
      </c>
      <c r="B246" s="277" t="s">
        <v>125</v>
      </c>
      <c r="C246" s="278">
        <v>188.85</v>
      </c>
      <c r="D246" s="279">
        <v>190.41666666666666</v>
      </c>
      <c r="E246" s="279">
        <v>185.43333333333331</v>
      </c>
      <c r="F246" s="279">
        <v>182.01666666666665</v>
      </c>
      <c r="G246" s="279">
        <v>177.0333333333333</v>
      </c>
      <c r="H246" s="279">
        <v>193.83333333333331</v>
      </c>
      <c r="I246" s="279">
        <v>198.81666666666666</v>
      </c>
      <c r="J246" s="279">
        <v>202.23333333333332</v>
      </c>
      <c r="K246" s="277">
        <v>195.4</v>
      </c>
      <c r="L246" s="277">
        <v>187</v>
      </c>
      <c r="M246" s="277">
        <v>75.303250000000006</v>
      </c>
    </row>
    <row r="247" spans="1:13">
      <c r="A247" s="268">
        <v>237</v>
      </c>
      <c r="B247" s="277" t="s">
        <v>126</v>
      </c>
      <c r="C247" s="278">
        <v>1090.8499999999999</v>
      </c>
      <c r="D247" s="279">
        <v>1092.5666666666668</v>
      </c>
      <c r="E247" s="279">
        <v>1075.4333333333336</v>
      </c>
      <c r="F247" s="279">
        <v>1060.0166666666669</v>
      </c>
      <c r="G247" s="279">
        <v>1042.8833333333337</v>
      </c>
      <c r="H247" s="279">
        <v>1107.9833333333336</v>
      </c>
      <c r="I247" s="279">
        <v>1125.1166666666668</v>
      </c>
      <c r="J247" s="279">
        <v>1140.5333333333335</v>
      </c>
      <c r="K247" s="277">
        <v>1109.7</v>
      </c>
      <c r="L247" s="277">
        <v>1077.1500000000001</v>
      </c>
      <c r="M247" s="277">
        <v>101.7253</v>
      </c>
    </row>
    <row r="248" spans="1:13">
      <c r="A248" s="268">
        <v>238</v>
      </c>
      <c r="B248" s="277" t="s">
        <v>1645</v>
      </c>
      <c r="C248" s="278">
        <v>578.65</v>
      </c>
      <c r="D248" s="279">
        <v>580.11666666666667</v>
      </c>
      <c r="E248" s="279">
        <v>575.58333333333337</v>
      </c>
      <c r="F248" s="279">
        <v>572.51666666666665</v>
      </c>
      <c r="G248" s="279">
        <v>567.98333333333335</v>
      </c>
      <c r="H248" s="279">
        <v>583.18333333333339</v>
      </c>
      <c r="I248" s="279">
        <v>587.7166666666667</v>
      </c>
      <c r="J248" s="279">
        <v>590.78333333333342</v>
      </c>
      <c r="K248" s="277">
        <v>584.65</v>
      </c>
      <c r="L248" s="277">
        <v>577.04999999999995</v>
      </c>
      <c r="M248" s="277">
        <v>4.6699999999999998E-2</v>
      </c>
    </row>
    <row r="249" spans="1:13">
      <c r="A249" s="268">
        <v>239</v>
      </c>
      <c r="B249" s="277" t="s">
        <v>420</v>
      </c>
      <c r="C249" s="278">
        <v>263.7</v>
      </c>
      <c r="D249" s="279">
        <v>263.56666666666666</v>
      </c>
      <c r="E249" s="279">
        <v>261.18333333333334</v>
      </c>
      <c r="F249" s="279">
        <v>258.66666666666669</v>
      </c>
      <c r="G249" s="279">
        <v>256.28333333333336</v>
      </c>
      <c r="H249" s="279">
        <v>266.08333333333331</v>
      </c>
      <c r="I249" s="279">
        <v>268.46666666666664</v>
      </c>
      <c r="J249" s="279">
        <v>270.98333333333329</v>
      </c>
      <c r="K249" s="277">
        <v>265.95</v>
      </c>
      <c r="L249" s="277">
        <v>261.05</v>
      </c>
      <c r="M249" s="277">
        <v>1.30263</v>
      </c>
    </row>
    <row r="250" spans="1:13">
      <c r="A250" s="268">
        <v>240</v>
      </c>
      <c r="B250" s="277" t="s">
        <v>421</v>
      </c>
      <c r="C250" s="278">
        <v>235.4</v>
      </c>
      <c r="D250" s="279">
        <v>234.78333333333333</v>
      </c>
      <c r="E250" s="279">
        <v>230.61666666666667</v>
      </c>
      <c r="F250" s="279">
        <v>225.83333333333334</v>
      </c>
      <c r="G250" s="279">
        <v>221.66666666666669</v>
      </c>
      <c r="H250" s="279">
        <v>239.56666666666666</v>
      </c>
      <c r="I250" s="279">
        <v>243.73333333333335</v>
      </c>
      <c r="J250" s="279">
        <v>248.51666666666665</v>
      </c>
      <c r="K250" s="277">
        <v>238.95</v>
      </c>
      <c r="L250" s="277">
        <v>230</v>
      </c>
      <c r="M250" s="277">
        <v>1.4655100000000001</v>
      </c>
    </row>
    <row r="251" spans="1:13">
      <c r="A251" s="268">
        <v>241</v>
      </c>
      <c r="B251" s="277" t="s">
        <v>417</v>
      </c>
      <c r="C251" s="278">
        <v>9.3000000000000007</v>
      </c>
      <c r="D251" s="279">
        <v>9.3333333333333339</v>
      </c>
      <c r="E251" s="279">
        <v>9.2166666666666686</v>
      </c>
      <c r="F251" s="279">
        <v>9.1333333333333346</v>
      </c>
      <c r="G251" s="279">
        <v>9.0166666666666693</v>
      </c>
      <c r="H251" s="279">
        <v>9.4166666666666679</v>
      </c>
      <c r="I251" s="279">
        <v>9.5333333333333314</v>
      </c>
      <c r="J251" s="279">
        <v>9.6166666666666671</v>
      </c>
      <c r="K251" s="277">
        <v>9.4499999999999993</v>
      </c>
      <c r="L251" s="277">
        <v>9.25</v>
      </c>
      <c r="M251" s="277">
        <v>10.75437</v>
      </c>
    </row>
    <row r="252" spans="1:13">
      <c r="A252" s="268">
        <v>242</v>
      </c>
      <c r="B252" s="277" t="s">
        <v>127</v>
      </c>
      <c r="C252" s="278">
        <v>78.099999999999994</v>
      </c>
      <c r="D252" s="279">
        <v>77.566666666666663</v>
      </c>
      <c r="E252" s="279">
        <v>76.633333333333326</v>
      </c>
      <c r="F252" s="279">
        <v>75.166666666666657</v>
      </c>
      <c r="G252" s="279">
        <v>74.23333333333332</v>
      </c>
      <c r="H252" s="279">
        <v>79.033333333333331</v>
      </c>
      <c r="I252" s="279">
        <v>79.966666666666669</v>
      </c>
      <c r="J252" s="279">
        <v>81.433333333333337</v>
      </c>
      <c r="K252" s="277">
        <v>78.5</v>
      </c>
      <c r="L252" s="277">
        <v>76.099999999999994</v>
      </c>
      <c r="M252" s="277">
        <v>151.57667000000001</v>
      </c>
    </row>
    <row r="253" spans="1:13">
      <c r="A253" s="268">
        <v>243</v>
      </c>
      <c r="B253" s="277" t="s">
        <v>262</v>
      </c>
      <c r="C253" s="278">
        <v>2362.1</v>
      </c>
      <c r="D253" s="279">
        <v>2319.583333333333</v>
      </c>
      <c r="E253" s="279">
        <v>2197.7166666666662</v>
      </c>
      <c r="F253" s="279">
        <v>2033.333333333333</v>
      </c>
      <c r="G253" s="279">
        <v>1911.4666666666662</v>
      </c>
      <c r="H253" s="279">
        <v>2483.9666666666662</v>
      </c>
      <c r="I253" s="279">
        <v>2605.833333333333</v>
      </c>
      <c r="J253" s="279">
        <v>2770.2166666666662</v>
      </c>
      <c r="K253" s="277">
        <v>2441.4499999999998</v>
      </c>
      <c r="L253" s="277">
        <v>2155.1999999999998</v>
      </c>
      <c r="M253" s="277">
        <v>21.743130000000001</v>
      </c>
    </row>
    <row r="254" spans="1:13">
      <c r="A254" s="268">
        <v>244</v>
      </c>
      <c r="B254" s="277" t="s">
        <v>408</v>
      </c>
      <c r="C254" s="278">
        <v>116.4</v>
      </c>
      <c r="D254" s="279">
        <v>114.81666666666666</v>
      </c>
      <c r="E254" s="279">
        <v>113.13333333333333</v>
      </c>
      <c r="F254" s="279">
        <v>109.86666666666666</v>
      </c>
      <c r="G254" s="279">
        <v>108.18333333333332</v>
      </c>
      <c r="H254" s="279">
        <v>118.08333333333333</v>
      </c>
      <c r="I254" s="279">
        <v>119.76666666666667</v>
      </c>
      <c r="J254" s="279">
        <v>123.03333333333333</v>
      </c>
      <c r="K254" s="277">
        <v>116.5</v>
      </c>
      <c r="L254" s="277">
        <v>111.55</v>
      </c>
      <c r="M254" s="277">
        <v>4.7858499999999999</v>
      </c>
    </row>
    <row r="255" spans="1:13">
      <c r="A255" s="268">
        <v>245</v>
      </c>
      <c r="B255" s="277" t="s">
        <v>409</v>
      </c>
      <c r="C255" s="278">
        <v>78.099999999999994</v>
      </c>
      <c r="D255" s="279">
        <v>78.13333333333334</v>
      </c>
      <c r="E255" s="279">
        <v>77.366666666666674</v>
      </c>
      <c r="F255" s="279">
        <v>76.63333333333334</v>
      </c>
      <c r="G255" s="279">
        <v>75.866666666666674</v>
      </c>
      <c r="H255" s="279">
        <v>78.866666666666674</v>
      </c>
      <c r="I255" s="279">
        <v>79.633333333333354</v>
      </c>
      <c r="J255" s="279">
        <v>80.366666666666674</v>
      </c>
      <c r="K255" s="277">
        <v>78.900000000000006</v>
      </c>
      <c r="L255" s="277">
        <v>77.400000000000006</v>
      </c>
      <c r="M255" s="277">
        <v>1.7076</v>
      </c>
    </row>
    <row r="256" spans="1:13">
      <c r="A256" s="268">
        <v>246</v>
      </c>
      <c r="B256" s="277" t="s">
        <v>2931</v>
      </c>
      <c r="C256" s="278">
        <v>1326</v>
      </c>
      <c r="D256" s="279">
        <v>1317.3166666666666</v>
      </c>
      <c r="E256" s="279">
        <v>1305.7333333333331</v>
      </c>
      <c r="F256" s="279">
        <v>1285.4666666666665</v>
      </c>
      <c r="G256" s="279">
        <v>1273.883333333333</v>
      </c>
      <c r="H256" s="279">
        <v>1337.5833333333333</v>
      </c>
      <c r="I256" s="279">
        <v>1349.1666666666667</v>
      </c>
      <c r="J256" s="279">
        <v>1369.4333333333334</v>
      </c>
      <c r="K256" s="277">
        <v>1328.9</v>
      </c>
      <c r="L256" s="277">
        <v>1297.05</v>
      </c>
      <c r="M256" s="277">
        <v>2.1418200000000001</v>
      </c>
    </row>
    <row r="257" spans="1:13">
      <c r="A257" s="268">
        <v>247</v>
      </c>
      <c r="B257" s="277" t="s">
        <v>402</v>
      </c>
      <c r="C257" s="278">
        <v>468.1</v>
      </c>
      <c r="D257" s="279">
        <v>462.18333333333334</v>
      </c>
      <c r="E257" s="279">
        <v>451.86666666666667</v>
      </c>
      <c r="F257" s="279">
        <v>435.63333333333333</v>
      </c>
      <c r="G257" s="279">
        <v>425.31666666666666</v>
      </c>
      <c r="H257" s="279">
        <v>478.41666666666669</v>
      </c>
      <c r="I257" s="279">
        <v>488.73333333333341</v>
      </c>
      <c r="J257" s="279">
        <v>504.9666666666667</v>
      </c>
      <c r="K257" s="277">
        <v>472.5</v>
      </c>
      <c r="L257" s="277">
        <v>445.95</v>
      </c>
      <c r="M257" s="277">
        <v>6.2495599999999998</v>
      </c>
    </row>
    <row r="258" spans="1:13">
      <c r="A258" s="268">
        <v>248</v>
      </c>
      <c r="B258" s="277" t="s">
        <v>128</v>
      </c>
      <c r="C258" s="278">
        <v>167.2</v>
      </c>
      <c r="D258" s="279">
        <v>167.75</v>
      </c>
      <c r="E258" s="279">
        <v>166.2</v>
      </c>
      <c r="F258" s="279">
        <v>165.2</v>
      </c>
      <c r="G258" s="279">
        <v>163.64999999999998</v>
      </c>
      <c r="H258" s="279">
        <v>168.75</v>
      </c>
      <c r="I258" s="279">
        <v>170.3</v>
      </c>
      <c r="J258" s="279">
        <v>171.3</v>
      </c>
      <c r="K258" s="277">
        <v>169.3</v>
      </c>
      <c r="L258" s="277">
        <v>166.75</v>
      </c>
      <c r="M258" s="277">
        <v>458.85935000000001</v>
      </c>
    </row>
    <row r="259" spans="1:13">
      <c r="A259" s="268">
        <v>249</v>
      </c>
      <c r="B259" s="277" t="s">
        <v>413</v>
      </c>
      <c r="C259" s="278">
        <v>224.45</v>
      </c>
      <c r="D259" s="279">
        <v>223.95000000000002</v>
      </c>
      <c r="E259" s="279">
        <v>222.50000000000003</v>
      </c>
      <c r="F259" s="279">
        <v>220.55</v>
      </c>
      <c r="G259" s="279">
        <v>219.10000000000002</v>
      </c>
      <c r="H259" s="279">
        <v>225.90000000000003</v>
      </c>
      <c r="I259" s="279">
        <v>227.35000000000002</v>
      </c>
      <c r="J259" s="279">
        <v>229.30000000000004</v>
      </c>
      <c r="K259" s="277">
        <v>225.4</v>
      </c>
      <c r="L259" s="277">
        <v>222</v>
      </c>
      <c r="M259" s="277">
        <v>7.3190000000000005E-2</v>
      </c>
    </row>
    <row r="260" spans="1:13">
      <c r="A260" s="268">
        <v>250</v>
      </c>
      <c r="B260" s="277" t="s">
        <v>411</v>
      </c>
      <c r="C260" s="278">
        <v>119.15</v>
      </c>
      <c r="D260" s="279">
        <v>119.51666666666667</v>
      </c>
      <c r="E260" s="279">
        <v>118.13333333333333</v>
      </c>
      <c r="F260" s="279">
        <v>117.11666666666666</v>
      </c>
      <c r="G260" s="279">
        <v>115.73333333333332</v>
      </c>
      <c r="H260" s="279">
        <v>120.53333333333333</v>
      </c>
      <c r="I260" s="279">
        <v>121.91666666666669</v>
      </c>
      <c r="J260" s="279">
        <v>122.93333333333334</v>
      </c>
      <c r="K260" s="277">
        <v>120.9</v>
      </c>
      <c r="L260" s="277">
        <v>118.5</v>
      </c>
      <c r="M260" s="277">
        <v>3.0048900000000001</v>
      </c>
    </row>
    <row r="261" spans="1:13">
      <c r="A261" s="268">
        <v>251</v>
      </c>
      <c r="B261" s="277" t="s">
        <v>431</v>
      </c>
      <c r="C261" s="278">
        <v>14.65</v>
      </c>
      <c r="D261" s="279">
        <v>14.716666666666667</v>
      </c>
      <c r="E261" s="279">
        <v>14.533333333333333</v>
      </c>
      <c r="F261" s="279">
        <v>14.416666666666666</v>
      </c>
      <c r="G261" s="279">
        <v>14.233333333333333</v>
      </c>
      <c r="H261" s="279">
        <v>14.833333333333334</v>
      </c>
      <c r="I261" s="279">
        <v>15.016666666666667</v>
      </c>
      <c r="J261" s="279">
        <v>15.133333333333335</v>
      </c>
      <c r="K261" s="277">
        <v>14.9</v>
      </c>
      <c r="L261" s="277">
        <v>14.6</v>
      </c>
      <c r="M261" s="277">
        <v>5.0617299999999998</v>
      </c>
    </row>
    <row r="262" spans="1:13">
      <c r="A262" s="268">
        <v>252</v>
      </c>
      <c r="B262" s="277" t="s">
        <v>428</v>
      </c>
      <c r="C262" s="278">
        <v>36.950000000000003</v>
      </c>
      <c r="D262" s="279">
        <v>36.983333333333327</v>
      </c>
      <c r="E262" s="279">
        <v>36.316666666666656</v>
      </c>
      <c r="F262" s="279">
        <v>35.68333333333333</v>
      </c>
      <c r="G262" s="279">
        <v>35.016666666666659</v>
      </c>
      <c r="H262" s="279">
        <v>37.616666666666653</v>
      </c>
      <c r="I262" s="279">
        <v>38.283333333333324</v>
      </c>
      <c r="J262" s="279">
        <v>38.91666666666665</v>
      </c>
      <c r="K262" s="277">
        <v>37.65</v>
      </c>
      <c r="L262" s="277">
        <v>36.35</v>
      </c>
      <c r="M262" s="277">
        <v>1.0829599999999999</v>
      </c>
    </row>
    <row r="263" spans="1:13">
      <c r="A263" s="268">
        <v>253</v>
      </c>
      <c r="B263" s="277" t="s">
        <v>429</v>
      </c>
      <c r="C263" s="278">
        <v>83.4</v>
      </c>
      <c r="D263" s="279">
        <v>83.916666666666671</v>
      </c>
      <c r="E263" s="279">
        <v>82.033333333333346</v>
      </c>
      <c r="F263" s="279">
        <v>80.666666666666671</v>
      </c>
      <c r="G263" s="279">
        <v>78.783333333333346</v>
      </c>
      <c r="H263" s="279">
        <v>85.283333333333346</v>
      </c>
      <c r="I263" s="279">
        <v>87.166666666666671</v>
      </c>
      <c r="J263" s="279">
        <v>88.533333333333346</v>
      </c>
      <c r="K263" s="277">
        <v>85.8</v>
      </c>
      <c r="L263" s="277">
        <v>82.55</v>
      </c>
      <c r="M263" s="277">
        <v>6.1858599999999999</v>
      </c>
    </row>
    <row r="264" spans="1:13">
      <c r="A264" s="268">
        <v>254</v>
      </c>
      <c r="B264" s="277" t="s">
        <v>432</v>
      </c>
      <c r="C264" s="278">
        <v>41.5</v>
      </c>
      <c r="D264" s="279">
        <v>41.433333333333337</v>
      </c>
      <c r="E264" s="279">
        <v>40.966666666666676</v>
      </c>
      <c r="F264" s="279">
        <v>40.433333333333337</v>
      </c>
      <c r="G264" s="279">
        <v>39.966666666666676</v>
      </c>
      <c r="H264" s="279">
        <v>41.966666666666676</v>
      </c>
      <c r="I264" s="279">
        <v>42.433333333333344</v>
      </c>
      <c r="J264" s="279">
        <v>42.966666666666676</v>
      </c>
      <c r="K264" s="277">
        <v>41.9</v>
      </c>
      <c r="L264" s="277">
        <v>40.9</v>
      </c>
      <c r="M264" s="277">
        <v>4.4333099999999996</v>
      </c>
    </row>
    <row r="265" spans="1:13">
      <c r="A265" s="268">
        <v>255</v>
      </c>
      <c r="B265" s="277" t="s">
        <v>422</v>
      </c>
      <c r="C265" s="278">
        <v>1033.5</v>
      </c>
      <c r="D265" s="279">
        <v>1023.8166666666666</v>
      </c>
      <c r="E265" s="279">
        <v>986.63333333333321</v>
      </c>
      <c r="F265" s="279">
        <v>939.76666666666665</v>
      </c>
      <c r="G265" s="279">
        <v>902.58333333333326</v>
      </c>
      <c r="H265" s="279">
        <v>1070.6833333333332</v>
      </c>
      <c r="I265" s="279">
        <v>1107.8666666666666</v>
      </c>
      <c r="J265" s="279">
        <v>1154.7333333333331</v>
      </c>
      <c r="K265" s="277">
        <v>1061</v>
      </c>
      <c r="L265" s="277">
        <v>976.95</v>
      </c>
      <c r="M265" s="277">
        <v>1.0536700000000001</v>
      </c>
    </row>
    <row r="266" spans="1:13">
      <c r="A266" s="268">
        <v>256</v>
      </c>
      <c r="B266" s="277" t="s">
        <v>436</v>
      </c>
      <c r="C266" s="278">
        <v>2234</v>
      </c>
      <c r="D266" s="279">
        <v>2225.0499999999997</v>
      </c>
      <c r="E266" s="279">
        <v>2185.0999999999995</v>
      </c>
      <c r="F266" s="279">
        <v>2136.1999999999998</v>
      </c>
      <c r="G266" s="279">
        <v>2096.2499999999995</v>
      </c>
      <c r="H266" s="279">
        <v>2273.9499999999994</v>
      </c>
      <c r="I266" s="279">
        <v>2313.8999999999992</v>
      </c>
      <c r="J266" s="279">
        <v>2362.7999999999993</v>
      </c>
      <c r="K266" s="277">
        <v>2265</v>
      </c>
      <c r="L266" s="277">
        <v>2176.15</v>
      </c>
      <c r="M266" s="277">
        <v>6.4219999999999999E-2</v>
      </c>
    </row>
    <row r="267" spans="1:13">
      <c r="A267" s="268">
        <v>257</v>
      </c>
      <c r="B267" s="277" t="s">
        <v>433</v>
      </c>
      <c r="C267" s="278">
        <v>61.05</v>
      </c>
      <c r="D267" s="279">
        <v>60.983333333333327</v>
      </c>
      <c r="E267" s="279">
        <v>60.266666666666652</v>
      </c>
      <c r="F267" s="279">
        <v>59.483333333333327</v>
      </c>
      <c r="G267" s="279">
        <v>58.766666666666652</v>
      </c>
      <c r="H267" s="279">
        <v>61.766666666666652</v>
      </c>
      <c r="I267" s="279">
        <v>62.483333333333334</v>
      </c>
      <c r="J267" s="279">
        <v>63.266666666666652</v>
      </c>
      <c r="K267" s="277">
        <v>61.7</v>
      </c>
      <c r="L267" s="277">
        <v>60.2</v>
      </c>
      <c r="M267" s="277">
        <v>3.2318899999999999</v>
      </c>
    </row>
    <row r="268" spans="1:13">
      <c r="A268" s="268">
        <v>258</v>
      </c>
      <c r="B268" s="277" t="s">
        <v>129</v>
      </c>
      <c r="C268" s="278">
        <v>193.05</v>
      </c>
      <c r="D268" s="279">
        <v>192.81666666666669</v>
      </c>
      <c r="E268" s="279">
        <v>189.98333333333338</v>
      </c>
      <c r="F268" s="279">
        <v>186.91666666666669</v>
      </c>
      <c r="G268" s="279">
        <v>184.08333333333337</v>
      </c>
      <c r="H268" s="279">
        <v>195.88333333333338</v>
      </c>
      <c r="I268" s="279">
        <v>198.7166666666667</v>
      </c>
      <c r="J268" s="279">
        <v>201.78333333333339</v>
      </c>
      <c r="K268" s="277">
        <v>195.65</v>
      </c>
      <c r="L268" s="277">
        <v>189.75</v>
      </c>
      <c r="M268" s="277">
        <v>121.60373</v>
      </c>
    </row>
    <row r="269" spans="1:13">
      <c r="A269" s="268">
        <v>259</v>
      </c>
      <c r="B269" s="277" t="s">
        <v>423</v>
      </c>
      <c r="C269" s="278">
        <v>1886.2</v>
      </c>
      <c r="D269" s="279">
        <v>1883.1666666666667</v>
      </c>
      <c r="E269" s="279">
        <v>1858.0333333333335</v>
      </c>
      <c r="F269" s="279">
        <v>1829.8666666666668</v>
      </c>
      <c r="G269" s="279">
        <v>1804.7333333333336</v>
      </c>
      <c r="H269" s="279">
        <v>1911.3333333333335</v>
      </c>
      <c r="I269" s="279">
        <v>1936.4666666666667</v>
      </c>
      <c r="J269" s="279">
        <v>1964.6333333333334</v>
      </c>
      <c r="K269" s="277">
        <v>1908.3</v>
      </c>
      <c r="L269" s="277">
        <v>1855</v>
      </c>
      <c r="M269" s="277">
        <v>0.58362999999999998</v>
      </c>
    </row>
    <row r="270" spans="1:13">
      <c r="A270" s="268">
        <v>260</v>
      </c>
      <c r="B270" s="277" t="s">
        <v>424</v>
      </c>
      <c r="C270" s="278">
        <v>288.10000000000002</v>
      </c>
      <c r="D270" s="279">
        <v>286.06666666666666</v>
      </c>
      <c r="E270" s="279">
        <v>281.23333333333335</v>
      </c>
      <c r="F270" s="279">
        <v>274.36666666666667</v>
      </c>
      <c r="G270" s="279">
        <v>269.53333333333336</v>
      </c>
      <c r="H270" s="279">
        <v>292.93333333333334</v>
      </c>
      <c r="I270" s="279">
        <v>297.76666666666671</v>
      </c>
      <c r="J270" s="279">
        <v>304.63333333333333</v>
      </c>
      <c r="K270" s="277">
        <v>290.89999999999998</v>
      </c>
      <c r="L270" s="277">
        <v>279.2</v>
      </c>
      <c r="M270" s="277">
        <v>2.9556</v>
      </c>
    </row>
    <row r="271" spans="1:13">
      <c r="A271" s="268">
        <v>261</v>
      </c>
      <c r="B271" s="277" t="s">
        <v>425</v>
      </c>
      <c r="C271" s="278">
        <v>90.65</v>
      </c>
      <c r="D271" s="279">
        <v>90.883333333333326</v>
      </c>
      <c r="E271" s="279">
        <v>89.966666666666654</v>
      </c>
      <c r="F271" s="279">
        <v>89.283333333333331</v>
      </c>
      <c r="G271" s="279">
        <v>88.36666666666666</v>
      </c>
      <c r="H271" s="279">
        <v>91.566666666666649</v>
      </c>
      <c r="I271" s="279">
        <v>92.483333333333334</v>
      </c>
      <c r="J271" s="279">
        <v>93.166666666666643</v>
      </c>
      <c r="K271" s="277">
        <v>91.8</v>
      </c>
      <c r="L271" s="277">
        <v>90.2</v>
      </c>
      <c r="M271" s="277">
        <v>1.77322</v>
      </c>
    </row>
    <row r="272" spans="1:13">
      <c r="A272" s="268">
        <v>262</v>
      </c>
      <c r="B272" s="277" t="s">
        <v>426</v>
      </c>
      <c r="C272" s="278">
        <v>71.8</v>
      </c>
      <c r="D272" s="279">
        <v>72.333333333333329</v>
      </c>
      <c r="E272" s="279">
        <v>70.416666666666657</v>
      </c>
      <c r="F272" s="279">
        <v>69.033333333333331</v>
      </c>
      <c r="G272" s="279">
        <v>67.11666666666666</v>
      </c>
      <c r="H272" s="279">
        <v>73.716666666666654</v>
      </c>
      <c r="I272" s="279">
        <v>75.633333333333312</v>
      </c>
      <c r="J272" s="279">
        <v>77.016666666666652</v>
      </c>
      <c r="K272" s="277">
        <v>74.25</v>
      </c>
      <c r="L272" s="277">
        <v>70.95</v>
      </c>
      <c r="M272" s="277">
        <v>30.740950000000002</v>
      </c>
    </row>
    <row r="273" spans="1:13">
      <c r="A273" s="268">
        <v>263</v>
      </c>
      <c r="B273" s="277" t="s">
        <v>427</v>
      </c>
      <c r="C273" s="278">
        <v>80.650000000000006</v>
      </c>
      <c r="D273" s="279">
        <v>80.3</v>
      </c>
      <c r="E273" s="279">
        <v>78.849999999999994</v>
      </c>
      <c r="F273" s="279">
        <v>77.05</v>
      </c>
      <c r="G273" s="279">
        <v>75.599999999999994</v>
      </c>
      <c r="H273" s="279">
        <v>82.1</v>
      </c>
      <c r="I273" s="279">
        <v>83.550000000000011</v>
      </c>
      <c r="J273" s="279">
        <v>85.35</v>
      </c>
      <c r="K273" s="277">
        <v>81.75</v>
      </c>
      <c r="L273" s="277">
        <v>78.5</v>
      </c>
      <c r="M273" s="277">
        <v>11.85708</v>
      </c>
    </row>
    <row r="274" spans="1:13">
      <c r="A274" s="268">
        <v>264</v>
      </c>
      <c r="B274" s="277" t="s">
        <v>435</v>
      </c>
      <c r="C274" s="278">
        <v>57.4</v>
      </c>
      <c r="D274" s="279">
        <v>56.266666666666673</v>
      </c>
      <c r="E274" s="279">
        <v>54.633333333333347</v>
      </c>
      <c r="F274" s="279">
        <v>51.866666666666674</v>
      </c>
      <c r="G274" s="279">
        <v>50.233333333333348</v>
      </c>
      <c r="H274" s="279">
        <v>59.033333333333346</v>
      </c>
      <c r="I274" s="279">
        <v>60.666666666666671</v>
      </c>
      <c r="J274" s="279">
        <v>63.433333333333344</v>
      </c>
      <c r="K274" s="277">
        <v>57.9</v>
      </c>
      <c r="L274" s="277">
        <v>53.5</v>
      </c>
      <c r="M274" s="277">
        <v>10.52702</v>
      </c>
    </row>
    <row r="275" spans="1:13">
      <c r="A275" s="268">
        <v>265</v>
      </c>
      <c r="B275" s="277" t="s">
        <v>434</v>
      </c>
      <c r="C275" s="278">
        <v>92.85</v>
      </c>
      <c r="D275" s="279">
        <v>91.916666666666671</v>
      </c>
      <c r="E275" s="279">
        <v>89.933333333333337</v>
      </c>
      <c r="F275" s="279">
        <v>87.016666666666666</v>
      </c>
      <c r="G275" s="279">
        <v>85.033333333333331</v>
      </c>
      <c r="H275" s="279">
        <v>94.833333333333343</v>
      </c>
      <c r="I275" s="279">
        <v>96.816666666666663</v>
      </c>
      <c r="J275" s="279">
        <v>99.733333333333348</v>
      </c>
      <c r="K275" s="277">
        <v>93.9</v>
      </c>
      <c r="L275" s="277">
        <v>89</v>
      </c>
      <c r="M275" s="277">
        <v>4.2142999999999997</v>
      </c>
    </row>
    <row r="276" spans="1:13">
      <c r="A276" s="268">
        <v>266</v>
      </c>
      <c r="B276" s="277" t="s">
        <v>263</v>
      </c>
      <c r="C276" s="278">
        <v>61.1</v>
      </c>
      <c r="D276" s="279">
        <v>60.966666666666669</v>
      </c>
      <c r="E276" s="279">
        <v>60.083333333333336</v>
      </c>
      <c r="F276" s="279">
        <v>59.06666666666667</v>
      </c>
      <c r="G276" s="279">
        <v>58.183333333333337</v>
      </c>
      <c r="H276" s="279">
        <v>61.983333333333334</v>
      </c>
      <c r="I276" s="279">
        <v>62.86666666666666</v>
      </c>
      <c r="J276" s="279">
        <v>63.883333333333333</v>
      </c>
      <c r="K276" s="277">
        <v>61.85</v>
      </c>
      <c r="L276" s="277">
        <v>59.95</v>
      </c>
      <c r="M276" s="277">
        <v>10.289099999999999</v>
      </c>
    </row>
    <row r="277" spans="1:13">
      <c r="A277" s="268">
        <v>267</v>
      </c>
      <c r="B277" s="277" t="s">
        <v>130</v>
      </c>
      <c r="C277" s="278">
        <v>308.95</v>
      </c>
      <c r="D277" s="279">
        <v>308.18333333333334</v>
      </c>
      <c r="E277" s="279">
        <v>303.91666666666669</v>
      </c>
      <c r="F277" s="279">
        <v>298.88333333333333</v>
      </c>
      <c r="G277" s="279">
        <v>294.61666666666667</v>
      </c>
      <c r="H277" s="279">
        <v>313.2166666666667</v>
      </c>
      <c r="I277" s="279">
        <v>317.48333333333335</v>
      </c>
      <c r="J277" s="279">
        <v>322.51666666666671</v>
      </c>
      <c r="K277" s="277">
        <v>312.45</v>
      </c>
      <c r="L277" s="277">
        <v>303.14999999999998</v>
      </c>
      <c r="M277" s="277">
        <v>71.238429999999994</v>
      </c>
    </row>
    <row r="278" spans="1:13">
      <c r="A278" s="268">
        <v>268</v>
      </c>
      <c r="B278" s="277" t="s">
        <v>264</v>
      </c>
      <c r="C278" s="278">
        <v>749.1</v>
      </c>
      <c r="D278" s="279">
        <v>742.35</v>
      </c>
      <c r="E278" s="279">
        <v>727.85</v>
      </c>
      <c r="F278" s="279">
        <v>706.6</v>
      </c>
      <c r="G278" s="279">
        <v>692.1</v>
      </c>
      <c r="H278" s="279">
        <v>763.6</v>
      </c>
      <c r="I278" s="279">
        <v>778.1</v>
      </c>
      <c r="J278" s="279">
        <v>799.35</v>
      </c>
      <c r="K278" s="277">
        <v>756.85</v>
      </c>
      <c r="L278" s="277">
        <v>721.1</v>
      </c>
      <c r="M278" s="277">
        <v>3.0112700000000001</v>
      </c>
    </row>
    <row r="279" spans="1:13">
      <c r="A279" s="268">
        <v>269</v>
      </c>
      <c r="B279" s="277" t="s">
        <v>131</v>
      </c>
      <c r="C279" s="278">
        <v>2174.5500000000002</v>
      </c>
      <c r="D279" s="279">
        <v>2166.9</v>
      </c>
      <c r="E279" s="279">
        <v>2147.65</v>
      </c>
      <c r="F279" s="279">
        <v>2120.75</v>
      </c>
      <c r="G279" s="279">
        <v>2101.5</v>
      </c>
      <c r="H279" s="279">
        <v>2193.8000000000002</v>
      </c>
      <c r="I279" s="279">
        <v>2213.0500000000002</v>
      </c>
      <c r="J279" s="279">
        <v>2239.9500000000003</v>
      </c>
      <c r="K279" s="277">
        <v>2186.15</v>
      </c>
      <c r="L279" s="277">
        <v>2140</v>
      </c>
      <c r="M279" s="277">
        <v>5.4130700000000003</v>
      </c>
    </row>
    <row r="280" spans="1:13">
      <c r="A280" s="268">
        <v>270</v>
      </c>
      <c r="B280" s="277" t="s">
        <v>132</v>
      </c>
      <c r="C280" s="278">
        <v>681.95</v>
      </c>
      <c r="D280" s="279">
        <v>675.63333333333333</v>
      </c>
      <c r="E280" s="279">
        <v>651.31666666666661</v>
      </c>
      <c r="F280" s="279">
        <v>620.68333333333328</v>
      </c>
      <c r="G280" s="279">
        <v>596.36666666666656</v>
      </c>
      <c r="H280" s="279">
        <v>706.26666666666665</v>
      </c>
      <c r="I280" s="279">
        <v>730.58333333333348</v>
      </c>
      <c r="J280" s="279">
        <v>761.2166666666667</v>
      </c>
      <c r="K280" s="277">
        <v>699.95</v>
      </c>
      <c r="L280" s="277">
        <v>645</v>
      </c>
      <c r="M280" s="277">
        <v>69.715199999999996</v>
      </c>
    </row>
    <row r="281" spans="1:13">
      <c r="A281" s="268">
        <v>271</v>
      </c>
      <c r="B281" s="277" t="s">
        <v>437</v>
      </c>
      <c r="C281" s="278">
        <v>139.19999999999999</v>
      </c>
      <c r="D281" s="279">
        <v>139.9</v>
      </c>
      <c r="E281" s="279">
        <v>137.85000000000002</v>
      </c>
      <c r="F281" s="279">
        <v>136.50000000000003</v>
      </c>
      <c r="G281" s="279">
        <v>134.45000000000005</v>
      </c>
      <c r="H281" s="279">
        <v>141.25</v>
      </c>
      <c r="I281" s="279">
        <v>143.30000000000001</v>
      </c>
      <c r="J281" s="279">
        <v>144.64999999999998</v>
      </c>
      <c r="K281" s="277">
        <v>141.94999999999999</v>
      </c>
      <c r="L281" s="277">
        <v>138.55000000000001</v>
      </c>
      <c r="M281" s="277">
        <v>1.7086699999999999</v>
      </c>
    </row>
    <row r="282" spans="1:13">
      <c r="A282" s="268">
        <v>272</v>
      </c>
      <c r="B282" s="277" t="s">
        <v>443</v>
      </c>
      <c r="C282" s="278">
        <v>582.70000000000005</v>
      </c>
      <c r="D282" s="279">
        <v>580.19999999999993</v>
      </c>
      <c r="E282" s="279">
        <v>575.49999999999989</v>
      </c>
      <c r="F282" s="279">
        <v>568.29999999999995</v>
      </c>
      <c r="G282" s="279">
        <v>563.59999999999991</v>
      </c>
      <c r="H282" s="279">
        <v>587.39999999999986</v>
      </c>
      <c r="I282" s="279">
        <v>592.09999999999991</v>
      </c>
      <c r="J282" s="279">
        <v>599.29999999999984</v>
      </c>
      <c r="K282" s="277">
        <v>584.9</v>
      </c>
      <c r="L282" s="277">
        <v>573</v>
      </c>
      <c r="M282" s="277">
        <v>5.3121600000000004</v>
      </c>
    </row>
    <row r="283" spans="1:13">
      <c r="A283" s="268">
        <v>273</v>
      </c>
      <c r="B283" s="277" t="s">
        <v>444</v>
      </c>
      <c r="C283" s="278">
        <v>249.9</v>
      </c>
      <c r="D283" s="279">
        <v>249.06666666666669</v>
      </c>
      <c r="E283" s="279">
        <v>246.13333333333338</v>
      </c>
      <c r="F283" s="279">
        <v>242.3666666666667</v>
      </c>
      <c r="G283" s="279">
        <v>239.43333333333339</v>
      </c>
      <c r="H283" s="279">
        <v>252.83333333333337</v>
      </c>
      <c r="I283" s="279">
        <v>255.76666666666671</v>
      </c>
      <c r="J283" s="279">
        <v>259.53333333333336</v>
      </c>
      <c r="K283" s="277">
        <v>252</v>
      </c>
      <c r="L283" s="277">
        <v>245.3</v>
      </c>
      <c r="M283" s="277">
        <v>1.5927199999999999</v>
      </c>
    </row>
    <row r="284" spans="1:13">
      <c r="A284" s="268">
        <v>274</v>
      </c>
      <c r="B284" s="277" t="s">
        <v>445</v>
      </c>
      <c r="C284" s="278">
        <v>517.4</v>
      </c>
      <c r="D284" s="279">
        <v>511.89999999999992</v>
      </c>
      <c r="E284" s="279">
        <v>501.99999999999989</v>
      </c>
      <c r="F284" s="279">
        <v>486.59999999999997</v>
      </c>
      <c r="G284" s="279">
        <v>476.69999999999993</v>
      </c>
      <c r="H284" s="279">
        <v>527.29999999999984</v>
      </c>
      <c r="I284" s="279">
        <v>537.19999999999982</v>
      </c>
      <c r="J284" s="279">
        <v>552.5999999999998</v>
      </c>
      <c r="K284" s="277">
        <v>521.79999999999995</v>
      </c>
      <c r="L284" s="277">
        <v>496.5</v>
      </c>
      <c r="M284" s="277">
        <v>1.9746999999999999</v>
      </c>
    </row>
    <row r="285" spans="1:13">
      <c r="A285" s="268">
        <v>275</v>
      </c>
      <c r="B285" s="277" t="s">
        <v>447</v>
      </c>
      <c r="C285" s="278">
        <v>31.9</v>
      </c>
      <c r="D285" s="279">
        <v>31.733333333333331</v>
      </c>
      <c r="E285" s="279">
        <v>31.316666666666663</v>
      </c>
      <c r="F285" s="279">
        <v>30.733333333333331</v>
      </c>
      <c r="G285" s="279">
        <v>30.316666666666663</v>
      </c>
      <c r="H285" s="279">
        <v>32.316666666666663</v>
      </c>
      <c r="I285" s="279">
        <v>32.733333333333327</v>
      </c>
      <c r="J285" s="279">
        <v>33.316666666666663</v>
      </c>
      <c r="K285" s="277">
        <v>32.15</v>
      </c>
      <c r="L285" s="277">
        <v>31.15</v>
      </c>
      <c r="M285" s="277">
        <v>13.43704</v>
      </c>
    </row>
    <row r="286" spans="1:13">
      <c r="A286" s="268">
        <v>276</v>
      </c>
      <c r="B286" s="277" t="s">
        <v>449</v>
      </c>
      <c r="C286" s="278">
        <v>331.35</v>
      </c>
      <c r="D286" s="279">
        <v>332.58333333333331</v>
      </c>
      <c r="E286" s="279">
        <v>325.16666666666663</v>
      </c>
      <c r="F286" s="279">
        <v>318.98333333333329</v>
      </c>
      <c r="G286" s="279">
        <v>311.56666666666661</v>
      </c>
      <c r="H286" s="279">
        <v>338.76666666666665</v>
      </c>
      <c r="I286" s="279">
        <v>346.18333333333328</v>
      </c>
      <c r="J286" s="279">
        <v>352.36666666666667</v>
      </c>
      <c r="K286" s="277">
        <v>340</v>
      </c>
      <c r="L286" s="277">
        <v>326.39999999999998</v>
      </c>
      <c r="M286" s="277">
        <v>3.4353199999999999</v>
      </c>
    </row>
    <row r="287" spans="1:13">
      <c r="A287" s="268">
        <v>277</v>
      </c>
      <c r="B287" s="277" t="s">
        <v>439</v>
      </c>
      <c r="C287" s="278">
        <v>345.05</v>
      </c>
      <c r="D287" s="279">
        <v>345.38333333333338</v>
      </c>
      <c r="E287" s="279">
        <v>340.71666666666675</v>
      </c>
      <c r="F287" s="279">
        <v>336.38333333333338</v>
      </c>
      <c r="G287" s="279">
        <v>331.71666666666675</v>
      </c>
      <c r="H287" s="279">
        <v>349.71666666666675</v>
      </c>
      <c r="I287" s="279">
        <v>354.38333333333338</v>
      </c>
      <c r="J287" s="279">
        <v>358.71666666666675</v>
      </c>
      <c r="K287" s="277">
        <v>350.05</v>
      </c>
      <c r="L287" s="277">
        <v>341.05</v>
      </c>
      <c r="M287" s="277">
        <v>1.66184</v>
      </c>
    </row>
    <row r="288" spans="1:13">
      <c r="A288" s="268">
        <v>278</v>
      </c>
      <c r="B288" s="277" t="s">
        <v>440</v>
      </c>
      <c r="C288" s="278">
        <v>249.15</v>
      </c>
      <c r="D288" s="279">
        <v>249.60000000000002</v>
      </c>
      <c r="E288" s="279">
        <v>242.40000000000003</v>
      </c>
      <c r="F288" s="279">
        <v>235.65</v>
      </c>
      <c r="G288" s="279">
        <v>228.45000000000002</v>
      </c>
      <c r="H288" s="279">
        <v>256.35000000000002</v>
      </c>
      <c r="I288" s="279">
        <v>263.55000000000007</v>
      </c>
      <c r="J288" s="279">
        <v>270.30000000000007</v>
      </c>
      <c r="K288" s="277">
        <v>256.8</v>
      </c>
      <c r="L288" s="277">
        <v>242.85</v>
      </c>
      <c r="M288" s="277">
        <v>0.64041000000000003</v>
      </c>
    </row>
    <row r="289" spans="1:13">
      <c r="A289" s="268">
        <v>279</v>
      </c>
      <c r="B289" s="277" t="s">
        <v>451</v>
      </c>
      <c r="C289" s="278">
        <v>170.35</v>
      </c>
      <c r="D289" s="279">
        <v>170</v>
      </c>
      <c r="E289" s="279">
        <v>167.4</v>
      </c>
      <c r="F289" s="279">
        <v>164.45000000000002</v>
      </c>
      <c r="G289" s="279">
        <v>161.85000000000002</v>
      </c>
      <c r="H289" s="279">
        <v>172.95</v>
      </c>
      <c r="I289" s="279">
        <v>175.55</v>
      </c>
      <c r="J289" s="279">
        <v>178.49999999999997</v>
      </c>
      <c r="K289" s="277">
        <v>172.6</v>
      </c>
      <c r="L289" s="277">
        <v>167.05</v>
      </c>
      <c r="M289" s="277">
        <v>0.28373999999999999</v>
      </c>
    </row>
    <row r="290" spans="1:13">
      <c r="A290" s="268">
        <v>280</v>
      </c>
      <c r="B290" s="277" t="s">
        <v>133</v>
      </c>
      <c r="C290" s="278">
        <v>1587.65</v>
      </c>
      <c r="D290" s="279">
        <v>1547.3833333333332</v>
      </c>
      <c r="E290" s="279">
        <v>1492.7666666666664</v>
      </c>
      <c r="F290" s="279">
        <v>1397.8833333333332</v>
      </c>
      <c r="G290" s="279">
        <v>1343.2666666666664</v>
      </c>
      <c r="H290" s="279">
        <v>1642.2666666666664</v>
      </c>
      <c r="I290" s="279">
        <v>1696.8833333333332</v>
      </c>
      <c r="J290" s="279">
        <v>1791.7666666666664</v>
      </c>
      <c r="K290" s="277">
        <v>1602</v>
      </c>
      <c r="L290" s="277">
        <v>1452.5</v>
      </c>
      <c r="M290" s="277">
        <v>331.67142999999999</v>
      </c>
    </row>
    <row r="291" spans="1:13">
      <c r="A291" s="268">
        <v>281</v>
      </c>
      <c r="B291" s="277" t="s">
        <v>441</v>
      </c>
      <c r="C291" s="278">
        <v>99.1</v>
      </c>
      <c r="D291" s="279">
        <v>99.283333333333346</v>
      </c>
      <c r="E291" s="279">
        <v>96.216666666666697</v>
      </c>
      <c r="F291" s="279">
        <v>93.333333333333357</v>
      </c>
      <c r="G291" s="279">
        <v>90.266666666666708</v>
      </c>
      <c r="H291" s="279">
        <v>102.16666666666669</v>
      </c>
      <c r="I291" s="279">
        <v>105.23333333333332</v>
      </c>
      <c r="J291" s="279">
        <v>108.11666666666667</v>
      </c>
      <c r="K291" s="277">
        <v>102.35</v>
      </c>
      <c r="L291" s="277">
        <v>96.4</v>
      </c>
      <c r="M291" s="277">
        <v>7.3868600000000004</v>
      </c>
    </row>
    <row r="292" spans="1:13">
      <c r="A292" s="268">
        <v>282</v>
      </c>
      <c r="B292" s="277" t="s">
        <v>438</v>
      </c>
      <c r="C292" s="278">
        <v>676.35</v>
      </c>
      <c r="D292" s="279">
        <v>674.11666666666667</v>
      </c>
      <c r="E292" s="279">
        <v>658.23333333333335</v>
      </c>
      <c r="F292" s="279">
        <v>640.11666666666667</v>
      </c>
      <c r="G292" s="279">
        <v>624.23333333333335</v>
      </c>
      <c r="H292" s="279">
        <v>692.23333333333335</v>
      </c>
      <c r="I292" s="279">
        <v>708.11666666666679</v>
      </c>
      <c r="J292" s="279">
        <v>726.23333333333335</v>
      </c>
      <c r="K292" s="277">
        <v>690</v>
      </c>
      <c r="L292" s="277">
        <v>656</v>
      </c>
      <c r="M292" s="277">
        <v>0.21498999999999999</v>
      </c>
    </row>
    <row r="293" spans="1:13">
      <c r="A293" s="268">
        <v>283</v>
      </c>
      <c r="B293" s="277" t="s">
        <v>442</v>
      </c>
      <c r="C293" s="278">
        <v>263.7</v>
      </c>
      <c r="D293" s="279">
        <v>262.38333333333333</v>
      </c>
      <c r="E293" s="279">
        <v>258.56666666666666</v>
      </c>
      <c r="F293" s="279">
        <v>253.43333333333334</v>
      </c>
      <c r="G293" s="279">
        <v>249.61666666666667</v>
      </c>
      <c r="H293" s="279">
        <v>267.51666666666665</v>
      </c>
      <c r="I293" s="279">
        <v>271.33333333333326</v>
      </c>
      <c r="J293" s="279">
        <v>276.46666666666664</v>
      </c>
      <c r="K293" s="277">
        <v>266.2</v>
      </c>
      <c r="L293" s="277">
        <v>257.25</v>
      </c>
      <c r="M293" s="277">
        <v>2.34978</v>
      </c>
    </row>
    <row r="294" spans="1:13">
      <c r="A294" s="268">
        <v>284</v>
      </c>
      <c r="B294" s="277" t="s">
        <v>1830</v>
      </c>
      <c r="C294" s="278">
        <v>445.3</v>
      </c>
      <c r="D294" s="279">
        <v>446.36666666666662</v>
      </c>
      <c r="E294" s="279">
        <v>441.73333333333323</v>
      </c>
      <c r="F294" s="279">
        <v>438.16666666666663</v>
      </c>
      <c r="G294" s="279">
        <v>433.53333333333325</v>
      </c>
      <c r="H294" s="279">
        <v>449.93333333333322</v>
      </c>
      <c r="I294" s="279">
        <v>454.56666666666655</v>
      </c>
      <c r="J294" s="279">
        <v>458.13333333333321</v>
      </c>
      <c r="K294" s="277">
        <v>451</v>
      </c>
      <c r="L294" s="277">
        <v>442.8</v>
      </c>
      <c r="M294" s="277">
        <v>0.16631000000000001</v>
      </c>
    </row>
    <row r="295" spans="1:13">
      <c r="A295" s="268">
        <v>285</v>
      </c>
      <c r="B295" s="277" t="s">
        <v>448</v>
      </c>
      <c r="C295" s="278">
        <v>544.85</v>
      </c>
      <c r="D295" s="279">
        <v>541.48333333333323</v>
      </c>
      <c r="E295" s="279">
        <v>534.21666666666647</v>
      </c>
      <c r="F295" s="279">
        <v>523.58333333333326</v>
      </c>
      <c r="G295" s="279">
        <v>516.31666666666649</v>
      </c>
      <c r="H295" s="279">
        <v>552.11666666666645</v>
      </c>
      <c r="I295" s="279">
        <v>559.3833333333331</v>
      </c>
      <c r="J295" s="279">
        <v>570.01666666666642</v>
      </c>
      <c r="K295" s="277">
        <v>548.75</v>
      </c>
      <c r="L295" s="277">
        <v>530.85</v>
      </c>
      <c r="M295" s="277">
        <v>1.3851199999999999</v>
      </c>
    </row>
    <row r="296" spans="1:13">
      <c r="A296" s="268">
        <v>286</v>
      </c>
      <c r="B296" s="277" t="s">
        <v>446</v>
      </c>
      <c r="C296" s="278">
        <v>44.3</v>
      </c>
      <c r="D296" s="279">
        <v>44.116666666666667</v>
      </c>
      <c r="E296" s="279">
        <v>43.483333333333334</v>
      </c>
      <c r="F296" s="279">
        <v>42.666666666666664</v>
      </c>
      <c r="G296" s="279">
        <v>42.033333333333331</v>
      </c>
      <c r="H296" s="279">
        <v>44.933333333333337</v>
      </c>
      <c r="I296" s="279">
        <v>45.566666666666677</v>
      </c>
      <c r="J296" s="279">
        <v>46.38333333333334</v>
      </c>
      <c r="K296" s="277">
        <v>44.75</v>
      </c>
      <c r="L296" s="277">
        <v>43.3</v>
      </c>
      <c r="M296" s="277">
        <v>5.7980700000000001</v>
      </c>
    </row>
    <row r="297" spans="1:13">
      <c r="A297" s="268">
        <v>287</v>
      </c>
      <c r="B297" s="277" t="s">
        <v>134</v>
      </c>
      <c r="C297" s="278">
        <v>66.55</v>
      </c>
      <c r="D297" s="279">
        <v>65.949999999999989</v>
      </c>
      <c r="E297" s="279">
        <v>64.799999999999983</v>
      </c>
      <c r="F297" s="279">
        <v>63.05</v>
      </c>
      <c r="G297" s="279">
        <v>61.899999999999991</v>
      </c>
      <c r="H297" s="279">
        <v>67.699999999999974</v>
      </c>
      <c r="I297" s="279">
        <v>68.84999999999998</v>
      </c>
      <c r="J297" s="279">
        <v>70.599999999999966</v>
      </c>
      <c r="K297" s="277">
        <v>67.099999999999994</v>
      </c>
      <c r="L297" s="277">
        <v>64.2</v>
      </c>
      <c r="M297" s="277">
        <v>151.17556999999999</v>
      </c>
    </row>
    <row r="298" spans="1:13">
      <c r="A298" s="268">
        <v>288</v>
      </c>
      <c r="B298" s="277" t="s">
        <v>358</v>
      </c>
      <c r="C298" s="278">
        <v>2273.0500000000002</v>
      </c>
      <c r="D298" s="279">
        <v>2267.6833333333334</v>
      </c>
      <c r="E298" s="279">
        <v>2237.3666666666668</v>
      </c>
      <c r="F298" s="279">
        <v>2201.6833333333334</v>
      </c>
      <c r="G298" s="279">
        <v>2171.3666666666668</v>
      </c>
      <c r="H298" s="279">
        <v>2303.3666666666668</v>
      </c>
      <c r="I298" s="279">
        <v>2333.6833333333334</v>
      </c>
      <c r="J298" s="279">
        <v>2369.3666666666668</v>
      </c>
      <c r="K298" s="277">
        <v>2298</v>
      </c>
      <c r="L298" s="277">
        <v>2232</v>
      </c>
      <c r="M298" s="277">
        <v>1.3602099999999999</v>
      </c>
    </row>
    <row r="299" spans="1:13">
      <c r="A299" s="268">
        <v>289</v>
      </c>
      <c r="B299" s="277" t="s">
        <v>1841</v>
      </c>
      <c r="C299" s="278">
        <v>207</v>
      </c>
      <c r="D299" s="279">
        <v>207.11666666666667</v>
      </c>
      <c r="E299" s="279">
        <v>204.38333333333335</v>
      </c>
      <c r="F299" s="279">
        <v>201.76666666666668</v>
      </c>
      <c r="G299" s="279">
        <v>199.03333333333336</v>
      </c>
      <c r="H299" s="279">
        <v>209.73333333333335</v>
      </c>
      <c r="I299" s="279">
        <v>212.4666666666667</v>
      </c>
      <c r="J299" s="279">
        <v>215.08333333333334</v>
      </c>
      <c r="K299" s="277">
        <v>209.85</v>
      </c>
      <c r="L299" s="277">
        <v>204.5</v>
      </c>
      <c r="M299" s="277">
        <v>0.32528000000000001</v>
      </c>
    </row>
    <row r="300" spans="1:13">
      <c r="A300" s="268">
        <v>290</v>
      </c>
      <c r="B300" s="277" t="s">
        <v>454</v>
      </c>
      <c r="C300" s="278">
        <v>323.60000000000002</v>
      </c>
      <c r="D300" s="279">
        <v>318.11666666666667</v>
      </c>
      <c r="E300" s="279">
        <v>310.48333333333335</v>
      </c>
      <c r="F300" s="279">
        <v>297.36666666666667</v>
      </c>
      <c r="G300" s="279">
        <v>289.73333333333335</v>
      </c>
      <c r="H300" s="279">
        <v>331.23333333333335</v>
      </c>
      <c r="I300" s="279">
        <v>338.86666666666667</v>
      </c>
      <c r="J300" s="279">
        <v>351.98333333333335</v>
      </c>
      <c r="K300" s="277">
        <v>325.75</v>
      </c>
      <c r="L300" s="277">
        <v>305</v>
      </c>
      <c r="M300" s="277">
        <v>64.753230000000002</v>
      </c>
    </row>
    <row r="301" spans="1:13">
      <c r="A301" s="268">
        <v>291</v>
      </c>
      <c r="B301" s="277" t="s">
        <v>452</v>
      </c>
      <c r="C301" s="278">
        <v>4001.55</v>
      </c>
      <c r="D301" s="279">
        <v>4012.85</v>
      </c>
      <c r="E301" s="279">
        <v>3950.7</v>
      </c>
      <c r="F301" s="279">
        <v>3899.85</v>
      </c>
      <c r="G301" s="279">
        <v>3837.7</v>
      </c>
      <c r="H301" s="279">
        <v>4063.7</v>
      </c>
      <c r="I301" s="279">
        <v>4125.8500000000004</v>
      </c>
      <c r="J301" s="279">
        <v>4176.7</v>
      </c>
      <c r="K301" s="277">
        <v>4075</v>
      </c>
      <c r="L301" s="277">
        <v>3962</v>
      </c>
      <c r="M301" s="277">
        <v>0.26863999999999999</v>
      </c>
    </row>
    <row r="302" spans="1:13">
      <c r="A302" s="268">
        <v>292</v>
      </c>
      <c r="B302" s="277" t="s">
        <v>455</v>
      </c>
      <c r="C302" s="278">
        <v>28.5</v>
      </c>
      <c r="D302" s="279">
        <v>28.7</v>
      </c>
      <c r="E302" s="279">
        <v>27.95</v>
      </c>
      <c r="F302" s="279">
        <v>27.4</v>
      </c>
      <c r="G302" s="279">
        <v>26.65</v>
      </c>
      <c r="H302" s="279">
        <v>29.25</v>
      </c>
      <c r="I302" s="279">
        <v>30</v>
      </c>
      <c r="J302" s="279">
        <v>30.55</v>
      </c>
      <c r="K302" s="277">
        <v>29.45</v>
      </c>
      <c r="L302" s="277">
        <v>28.15</v>
      </c>
      <c r="M302" s="277">
        <v>8.0414999999999992</v>
      </c>
    </row>
    <row r="303" spans="1:13">
      <c r="A303" s="268">
        <v>293</v>
      </c>
      <c r="B303" s="277" t="s">
        <v>135</v>
      </c>
      <c r="C303" s="278">
        <v>298.95</v>
      </c>
      <c r="D303" s="279">
        <v>296.63333333333333</v>
      </c>
      <c r="E303" s="279">
        <v>292.46666666666664</v>
      </c>
      <c r="F303" s="279">
        <v>285.98333333333329</v>
      </c>
      <c r="G303" s="279">
        <v>281.81666666666661</v>
      </c>
      <c r="H303" s="279">
        <v>303.11666666666667</v>
      </c>
      <c r="I303" s="279">
        <v>307.28333333333342</v>
      </c>
      <c r="J303" s="279">
        <v>313.76666666666671</v>
      </c>
      <c r="K303" s="277">
        <v>300.8</v>
      </c>
      <c r="L303" s="277">
        <v>290.14999999999998</v>
      </c>
      <c r="M303" s="277">
        <v>26.29205</v>
      </c>
    </row>
    <row r="304" spans="1:13">
      <c r="A304" s="268">
        <v>294</v>
      </c>
      <c r="B304" s="277" t="s">
        <v>456</v>
      </c>
      <c r="C304" s="278">
        <v>833.35</v>
      </c>
      <c r="D304" s="279">
        <v>827.1</v>
      </c>
      <c r="E304" s="279">
        <v>814.2</v>
      </c>
      <c r="F304" s="279">
        <v>795.05000000000007</v>
      </c>
      <c r="G304" s="279">
        <v>782.15000000000009</v>
      </c>
      <c r="H304" s="279">
        <v>846.25</v>
      </c>
      <c r="I304" s="279">
        <v>859.14999999999986</v>
      </c>
      <c r="J304" s="279">
        <v>878.3</v>
      </c>
      <c r="K304" s="277">
        <v>840</v>
      </c>
      <c r="L304" s="277">
        <v>807.95</v>
      </c>
      <c r="M304" s="277">
        <v>0.30231999999999998</v>
      </c>
    </row>
    <row r="305" spans="1:13">
      <c r="A305" s="268">
        <v>295</v>
      </c>
      <c r="B305" s="277" t="s">
        <v>136</v>
      </c>
      <c r="C305" s="278">
        <v>981.95</v>
      </c>
      <c r="D305" s="279">
        <v>974.36666666666667</v>
      </c>
      <c r="E305" s="279">
        <v>962.73333333333335</v>
      </c>
      <c r="F305" s="279">
        <v>943.51666666666665</v>
      </c>
      <c r="G305" s="279">
        <v>931.88333333333333</v>
      </c>
      <c r="H305" s="279">
        <v>993.58333333333337</v>
      </c>
      <c r="I305" s="279">
        <v>1005.2166666666668</v>
      </c>
      <c r="J305" s="279">
        <v>1024.4333333333334</v>
      </c>
      <c r="K305" s="277">
        <v>986</v>
      </c>
      <c r="L305" s="277">
        <v>955.15</v>
      </c>
      <c r="M305" s="277">
        <v>96.385819999999995</v>
      </c>
    </row>
    <row r="306" spans="1:13">
      <c r="A306" s="268">
        <v>296</v>
      </c>
      <c r="B306" s="277" t="s">
        <v>266</v>
      </c>
      <c r="C306" s="278">
        <v>2898.75</v>
      </c>
      <c r="D306" s="279">
        <v>2938.65</v>
      </c>
      <c r="E306" s="279">
        <v>2851.15</v>
      </c>
      <c r="F306" s="279">
        <v>2803.55</v>
      </c>
      <c r="G306" s="279">
        <v>2716.05</v>
      </c>
      <c r="H306" s="279">
        <v>2986.25</v>
      </c>
      <c r="I306" s="279">
        <v>3073.75</v>
      </c>
      <c r="J306" s="279">
        <v>3121.35</v>
      </c>
      <c r="K306" s="277">
        <v>3026.15</v>
      </c>
      <c r="L306" s="277">
        <v>2891.05</v>
      </c>
      <c r="M306" s="277">
        <v>4.7321900000000001</v>
      </c>
    </row>
    <row r="307" spans="1:13">
      <c r="A307" s="268">
        <v>297</v>
      </c>
      <c r="B307" s="277" t="s">
        <v>265</v>
      </c>
      <c r="C307" s="278">
        <v>1754.5</v>
      </c>
      <c r="D307" s="279">
        <v>1747.3999999999999</v>
      </c>
      <c r="E307" s="279">
        <v>1727.0999999999997</v>
      </c>
      <c r="F307" s="279">
        <v>1699.6999999999998</v>
      </c>
      <c r="G307" s="279">
        <v>1679.3999999999996</v>
      </c>
      <c r="H307" s="279">
        <v>1774.7999999999997</v>
      </c>
      <c r="I307" s="279">
        <v>1795.1</v>
      </c>
      <c r="J307" s="279">
        <v>1822.4999999999998</v>
      </c>
      <c r="K307" s="277">
        <v>1767.7</v>
      </c>
      <c r="L307" s="277">
        <v>1720</v>
      </c>
      <c r="M307" s="277">
        <v>0.81742000000000004</v>
      </c>
    </row>
    <row r="308" spans="1:13">
      <c r="A308" s="268">
        <v>298</v>
      </c>
      <c r="B308" s="277" t="s">
        <v>137</v>
      </c>
      <c r="C308" s="278">
        <v>957.25</v>
      </c>
      <c r="D308" s="279">
        <v>961.06666666666661</v>
      </c>
      <c r="E308" s="279">
        <v>946.23333333333323</v>
      </c>
      <c r="F308" s="279">
        <v>935.21666666666658</v>
      </c>
      <c r="G308" s="279">
        <v>920.38333333333321</v>
      </c>
      <c r="H308" s="279">
        <v>972.08333333333326</v>
      </c>
      <c r="I308" s="279">
        <v>986.91666666666674</v>
      </c>
      <c r="J308" s="279">
        <v>997.93333333333328</v>
      </c>
      <c r="K308" s="277">
        <v>975.9</v>
      </c>
      <c r="L308" s="277">
        <v>950.05</v>
      </c>
      <c r="M308" s="277">
        <v>26.684840000000001</v>
      </c>
    </row>
    <row r="309" spans="1:13">
      <c r="A309" s="268">
        <v>299</v>
      </c>
      <c r="B309" s="277" t="s">
        <v>457</v>
      </c>
      <c r="C309" s="278">
        <v>1350.95</v>
      </c>
      <c r="D309" s="279">
        <v>1353.9333333333334</v>
      </c>
      <c r="E309" s="279">
        <v>1342.0166666666669</v>
      </c>
      <c r="F309" s="279">
        <v>1333.0833333333335</v>
      </c>
      <c r="G309" s="279">
        <v>1321.166666666667</v>
      </c>
      <c r="H309" s="279">
        <v>1362.8666666666668</v>
      </c>
      <c r="I309" s="279">
        <v>1374.7833333333333</v>
      </c>
      <c r="J309" s="279">
        <v>1383.7166666666667</v>
      </c>
      <c r="K309" s="277">
        <v>1365.85</v>
      </c>
      <c r="L309" s="277">
        <v>1345</v>
      </c>
      <c r="M309" s="277">
        <v>0.25087999999999999</v>
      </c>
    </row>
    <row r="310" spans="1:13">
      <c r="A310" s="268">
        <v>300</v>
      </c>
      <c r="B310" s="277" t="s">
        <v>138</v>
      </c>
      <c r="C310" s="278">
        <v>597.15</v>
      </c>
      <c r="D310" s="279">
        <v>598.55000000000007</v>
      </c>
      <c r="E310" s="279">
        <v>592.10000000000014</v>
      </c>
      <c r="F310" s="279">
        <v>587.05000000000007</v>
      </c>
      <c r="G310" s="279">
        <v>580.60000000000014</v>
      </c>
      <c r="H310" s="279">
        <v>603.60000000000014</v>
      </c>
      <c r="I310" s="279">
        <v>610.05000000000018</v>
      </c>
      <c r="J310" s="279">
        <v>615.10000000000014</v>
      </c>
      <c r="K310" s="277">
        <v>605</v>
      </c>
      <c r="L310" s="277">
        <v>593.5</v>
      </c>
      <c r="M310" s="277">
        <v>57.12303</v>
      </c>
    </row>
    <row r="311" spans="1:13">
      <c r="A311" s="268">
        <v>301</v>
      </c>
      <c r="B311" s="277" t="s">
        <v>139</v>
      </c>
      <c r="C311" s="278">
        <v>125.65</v>
      </c>
      <c r="D311" s="279">
        <v>127.68333333333332</v>
      </c>
      <c r="E311" s="279">
        <v>122.86666666666665</v>
      </c>
      <c r="F311" s="279">
        <v>120.08333333333333</v>
      </c>
      <c r="G311" s="279">
        <v>115.26666666666665</v>
      </c>
      <c r="H311" s="279">
        <v>130.46666666666664</v>
      </c>
      <c r="I311" s="279">
        <v>135.28333333333333</v>
      </c>
      <c r="J311" s="279">
        <v>138.06666666666663</v>
      </c>
      <c r="K311" s="277">
        <v>132.5</v>
      </c>
      <c r="L311" s="277">
        <v>124.9</v>
      </c>
      <c r="M311" s="277">
        <v>168.34868</v>
      </c>
    </row>
    <row r="312" spans="1:13">
      <c r="A312" s="268">
        <v>302</v>
      </c>
      <c r="B312" s="277" t="s">
        <v>319</v>
      </c>
      <c r="C312" s="278">
        <v>11.35</v>
      </c>
      <c r="D312" s="279">
        <v>11.4</v>
      </c>
      <c r="E312" s="279">
        <v>11.25</v>
      </c>
      <c r="F312" s="279">
        <v>11.15</v>
      </c>
      <c r="G312" s="279">
        <v>11</v>
      </c>
      <c r="H312" s="279">
        <v>11.5</v>
      </c>
      <c r="I312" s="279">
        <v>11.650000000000002</v>
      </c>
      <c r="J312" s="279">
        <v>11.75</v>
      </c>
      <c r="K312" s="277">
        <v>11.55</v>
      </c>
      <c r="L312" s="277">
        <v>11.3</v>
      </c>
      <c r="M312" s="277">
        <v>6.4569599999999996</v>
      </c>
    </row>
    <row r="313" spans="1:13">
      <c r="A313" s="268">
        <v>303</v>
      </c>
      <c r="B313" s="277" t="s">
        <v>464</v>
      </c>
      <c r="C313" s="278">
        <v>138.19999999999999</v>
      </c>
      <c r="D313" s="279">
        <v>138.63333333333335</v>
      </c>
      <c r="E313" s="279">
        <v>136.1166666666667</v>
      </c>
      <c r="F313" s="279">
        <v>134.03333333333336</v>
      </c>
      <c r="G313" s="279">
        <v>131.51666666666671</v>
      </c>
      <c r="H313" s="279">
        <v>140.7166666666667</v>
      </c>
      <c r="I313" s="279">
        <v>143.23333333333335</v>
      </c>
      <c r="J313" s="279">
        <v>145.31666666666669</v>
      </c>
      <c r="K313" s="277">
        <v>141.15</v>
      </c>
      <c r="L313" s="277">
        <v>136.55000000000001</v>
      </c>
      <c r="M313" s="277">
        <v>0.48571999999999999</v>
      </c>
    </row>
    <row r="314" spans="1:13">
      <c r="A314" s="268">
        <v>304</v>
      </c>
      <c r="B314" s="277" t="s">
        <v>466</v>
      </c>
      <c r="C314" s="278">
        <v>354.95</v>
      </c>
      <c r="D314" s="279">
        <v>357.65000000000003</v>
      </c>
      <c r="E314" s="279">
        <v>351.30000000000007</v>
      </c>
      <c r="F314" s="279">
        <v>347.65000000000003</v>
      </c>
      <c r="G314" s="279">
        <v>341.30000000000007</v>
      </c>
      <c r="H314" s="279">
        <v>361.30000000000007</v>
      </c>
      <c r="I314" s="279">
        <v>367.65000000000009</v>
      </c>
      <c r="J314" s="279">
        <v>371.30000000000007</v>
      </c>
      <c r="K314" s="277">
        <v>364</v>
      </c>
      <c r="L314" s="277">
        <v>354</v>
      </c>
      <c r="M314" s="277">
        <v>0.34692000000000001</v>
      </c>
    </row>
    <row r="315" spans="1:13">
      <c r="A315" s="268">
        <v>305</v>
      </c>
      <c r="B315" s="277" t="s">
        <v>462</v>
      </c>
      <c r="C315" s="278">
        <v>2877.9</v>
      </c>
      <c r="D315" s="279">
        <v>2857.7166666666667</v>
      </c>
      <c r="E315" s="279">
        <v>2826.9333333333334</v>
      </c>
      <c r="F315" s="279">
        <v>2775.9666666666667</v>
      </c>
      <c r="G315" s="279">
        <v>2745.1833333333334</v>
      </c>
      <c r="H315" s="279">
        <v>2908.6833333333334</v>
      </c>
      <c r="I315" s="279">
        <v>2939.4666666666672</v>
      </c>
      <c r="J315" s="279">
        <v>2990.4333333333334</v>
      </c>
      <c r="K315" s="277">
        <v>2888.5</v>
      </c>
      <c r="L315" s="277">
        <v>2806.75</v>
      </c>
      <c r="M315" s="277">
        <v>2.7060000000000001E-2</v>
      </c>
    </row>
    <row r="316" spans="1:13">
      <c r="A316" s="268">
        <v>306</v>
      </c>
      <c r="B316" s="277" t="s">
        <v>463</v>
      </c>
      <c r="C316" s="278">
        <v>220</v>
      </c>
      <c r="D316" s="279">
        <v>220.76666666666665</v>
      </c>
      <c r="E316" s="279">
        <v>218.73333333333329</v>
      </c>
      <c r="F316" s="279">
        <v>217.46666666666664</v>
      </c>
      <c r="G316" s="279">
        <v>215.43333333333328</v>
      </c>
      <c r="H316" s="279">
        <v>222.0333333333333</v>
      </c>
      <c r="I316" s="279">
        <v>224.06666666666666</v>
      </c>
      <c r="J316" s="279">
        <v>225.33333333333331</v>
      </c>
      <c r="K316" s="277">
        <v>222.8</v>
      </c>
      <c r="L316" s="277">
        <v>219.5</v>
      </c>
      <c r="M316" s="277">
        <v>0.81279000000000001</v>
      </c>
    </row>
    <row r="317" spans="1:13">
      <c r="A317" s="268">
        <v>307</v>
      </c>
      <c r="B317" s="277" t="s">
        <v>140</v>
      </c>
      <c r="C317" s="278">
        <v>159.65</v>
      </c>
      <c r="D317" s="279">
        <v>158.70000000000002</v>
      </c>
      <c r="E317" s="279">
        <v>154.75000000000003</v>
      </c>
      <c r="F317" s="279">
        <v>149.85000000000002</v>
      </c>
      <c r="G317" s="279">
        <v>145.90000000000003</v>
      </c>
      <c r="H317" s="279">
        <v>163.60000000000002</v>
      </c>
      <c r="I317" s="279">
        <v>167.55</v>
      </c>
      <c r="J317" s="279">
        <v>172.45000000000002</v>
      </c>
      <c r="K317" s="277">
        <v>162.65</v>
      </c>
      <c r="L317" s="277">
        <v>153.80000000000001</v>
      </c>
      <c r="M317" s="277">
        <v>61.81944</v>
      </c>
    </row>
    <row r="318" spans="1:13">
      <c r="A318" s="268">
        <v>308</v>
      </c>
      <c r="B318" s="277" t="s">
        <v>141</v>
      </c>
      <c r="C318" s="278">
        <v>356.5</v>
      </c>
      <c r="D318" s="279">
        <v>354.93333333333334</v>
      </c>
      <c r="E318" s="279">
        <v>351.56666666666666</v>
      </c>
      <c r="F318" s="279">
        <v>346.63333333333333</v>
      </c>
      <c r="G318" s="279">
        <v>343.26666666666665</v>
      </c>
      <c r="H318" s="279">
        <v>359.86666666666667</v>
      </c>
      <c r="I318" s="279">
        <v>363.23333333333335</v>
      </c>
      <c r="J318" s="279">
        <v>368.16666666666669</v>
      </c>
      <c r="K318" s="277">
        <v>358.3</v>
      </c>
      <c r="L318" s="277">
        <v>350</v>
      </c>
      <c r="M318" s="277">
        <v>42.090380000000003</v>
      </c>
    </row>
    <row r="319" spans="1:13">
      <c r="A319" s="268">
        <v>309</v>
      </c>
      <c r="B319" s="277" t="s">
        <v>142</v>
      </c>
      <c r="C319" s="278">
        <v>7158.4</v>
      </c>
      <c r="D319" s="279">
        <v>7140.3833333333341</v>
      </c>
      <c r="E319" s="279">
        <v>7071.0166666666682</v>
      </c>
      <c r="F319" s="279">
        <v>6983.6333333333341</v>
      </c>
      <c r="G319" s="279">
        <v>6914.2666666666682</v>
      </c>
      <c r="H319" s="279">
        <v>7227.7666666666682</v>
      </c>
      <c r="I319" s="279">
        <v>7297.133333333335</v>
      </c>
      <c r="J319" s="279">
        <v>7384.5166666666682</v>
      </c>
      <c r="K319" s="277">
        <v>7209.75</v>
      </c>
      <c r="L319" s="277">
        <v>7053</v>
      </c>
      <c r="M319" s="277">
        <v>14.61819</v>
      </c>
    </row>
    <row r="320" spans="1:13">
      <c r="A320" s="268">
        <v>310</v>
      </c>
      <c r="B320" s="277" t="s">
        <v>458</v>
      </c>
      <c r="C320" s="278">
        <v>825.35</v>
      </c>
      <c r="D320" s="279">
        <v>830.1</v>
      </c>
      <c r="E320" s="279">
        <v>815.5</v>
      </c>
      <c r="F320" s="279">
        <v>805.65</v>
      </c>
      <c r="G320" s="279">
        <v>791.05</v>
      </c>
      <c r="H320" s="279">
        <v>839.95</v>
      </c>
      <c r="I320" s="279">
        <v>854.55000000000018</v>
      </c>
      <c r="J320" s="279">
        <v>864.40000000000009</v>
      </c>
      <c r="K320" s="277">
        <v>844.7</v>
      </c>
      <c r="L320" s="277">
        <v>820.25</v>
      </c>
      <c r="M320" s="277">
        <v>0.11559999999999999</v>
      </c>
    </row>
    <row r="321" spans="1:13">
      <c r="A321" s="268">
        <v>311</v>
      </c>
      <c r="B321" s="277" t="s">
        <v>143</v>
      </c>
      <c r="C321" s="278">
        <v>518.4</v>
      </c>
      <c r="D321" s="279">
        <v>516.31666666666672</v>
      </c>
      <c r="E321" s="279">
        <v>512.28333333333342</v>
      </c>
      <c r="F321" s="279">
        <v>506.16666666666669</v>
      </c>
      <c r="G321" s="279">
        <v>502.13333333333338</v>
      </c>
      <c r="H321" s="279">
        <v>522.43333333333339</v>
      </c>
      <c r="I321" s="279">
        <v>526.4666666666667</v>
      </c>
      <c r="J321" s="279">
        <v>532.58333333333348</v>
      </c>
      <c r="K321" s="277">
        <v>520.35</v>
      </c>
      <c r="L321" s="277">
        <v>510.2</v>
      </c>
      <c r="M321" s="277">
        <v>6.8628900000000002</v>
      </c>
    </row>
    <row r="322" spans="1:13">
      <c r="A322" s="268">
        <v>312</v>
      </c>
      <c r="B322" s="277" t="s">
        <v>472</v>
      </c>
      <c r="C322" s="278">
        <v>1797.9</v>
      </c>
      <c r="D322" s="279">
        <v>1801.3500000000001</v>
      </c>
      <c r="E322" s="279">
        <v>1767.6000000000004</v>
      </c>
      <c r="F322" s="279">
        <v>1737.3000000000002</v>
      </c>
      <c r="G322" s="279">
        <v>1703.5500000000004</v>
      </c>
      <c r="H322" s="279">
        <v>1831.6500000000003</v>
      </c>
      <c r="I322" s="279">
        <v>1865.3999999999999</v>
      </c>
      <c r="J322" s="279">
        <v>1895.7000000000003</v>
      </c>
      <c r="K322" s="277">
        <v>1835.1</v>
      </c>
      <c r="L322" s="277">
        <v>1771.05</v>
      </c>
      <c r="M322" s="277">
        <v>1.4884900000000001</v>
      </c>
    </row>
    <row r="323" spans="1:13">
      <c r="A323" s="268">
        <v>313</v>
      </c>
      <c r="B323" s="277" t="s">
        <v>468</v>
      </c>
      <c r="C323" s="278">
        <v>1892.95</v>
      </c>
      <c r="D323" s="279">
        <v>1902.6500000000003</v>
      </c>
      <c r="E323" s="279">
        <v>1870.4500000000007</v>
      </c>
      <c r="F323" s="279">
        <v>1847.9500000000005</v>
      </c>
      <c r="G323" s="279">
        <v>1815.7500000000009</v>
      </c>
      <c r="H323" s="279">
        <v>1925.1500000000005</v>
      </c>
      <c r="I323" s="279">
        <v>1957.35</v>
      </c>
      <c r="J323" s="279">
        <v>1979.8500000000004</v>
      </c>
      <c r="K323" s="277">
        <v>1934.85</v>
      </c>
      <c r="L323" s="277">
        <v>1880.15</v>
      </c>
      <c r="M323" s="277">
        <v>0.53127999999999997</v>
      </c>
    </row>
    <row r="324" spans="1:13">
      <c r="A324" s="268">
        <v>314</v>
      </c>
      <c r="B324" s="277" t="s">
        <v>144</v>
      </c>
      <c r="C324" s="278">
        <v>578.6</v>
      </c>
      <c r="D324" s="279">
        <v>577.56666666666661</v>
      </c>
      <c r="E324" s="279">
        <v>571.13333333333321</v>
      </c>
      <c r="F324" s="279">
        <v>563.66666666666663</v>
      </c>
      <c r="G324" s="279">
        <v>557.23333333333323</v>
      </c>
      <c r="H324" s="279">
        <v>585.03333333333319</v>
      </c>
      <c r="I324" s="279">
        <v>591.46666666666658</v>
      </c>
      <c r="J324" s="279">
        <v>598.93333333333317</v>
      </c>
      <c r="K324" s="277">
        <v>584</v>
      </c>
      <c r="L324" s="277">
        <v>570.1</v>
      </c>
      <c r="M324" s="277">
        <v>10.57794</v>
      </c>
    </row>
    <row r="325" spans="1:13">
      <c r="A325" s="268">
        <v>315</v>
      </c>
      <c r="B325" s="277" t="s">
        <v>145</v>
      </c>
      <c r="C325" s="278">
        <v>842.25</v>
      </c>
      <c r="D325" s="279">
        <v>833.86666666666679</v>
      </c>
      <c r="E325" s="279">
        <v>821.5833333333336</v>
      </c>
      <c r="F325" s="279">
        <v>800.91666666666686</v>
      </c>
      <c r="G325" s="279">
        <v>788.63333333333367</v>
      </c>
      <c r="H325" s="279">
        <v>854.53333333333353</v>
      </c>
      <c r="I325" s="279">
        <v>866.81666666666683</v>
      </c>
      <c r="J325" s="279">
        <v>887.48333333333346</v>
      </c>
      <c r="K325" s="277">
        <v>846.15</v>
      </c>
      <c r="L325" s="277">
        <v>813.2</v>
      </c>
      <c r="M325" s="277">
        <v>9.1870700000000003</v>
      </c>
    </row>
    <row r="326" spans="1:13">
      <c r="A326" s="268">
        <v>316</v>
      </c>
      <c r="B326" s="277" t="s">
        <v>465</v>
      </c>
      <c r="C326" s="278">
        <v>166.5</v>
      </c>
      <c r="D326" s="279">
        <v>166.79999999999998</v>
      </c>
      <c r="E326" s="279">
        <v>164.69999999999996</v>
      </c>
      <c r="F326" s="279">
        <v>162.89999999999998</v>
      </c>
      <c r="G326" s="279">
        <v>160.79999999999995</v>
      </c>
      <c r="H326" s="279">
        <v>168.59999999999997</v>
      </c>
      <c r="I326" s="279">
        <v>170.7</v>
      </c>
      <c r="J326" s="279">
        <v>172.49999999999997</v>
      </c>
      <c r="K326" s="277">
        <v>168.9</v>
      </c>
      <c r="L326" s="277">
        <v>165</v>
      </c>
      <c r="M326" s="277">
        <v>0.10653</v>
      </c>
    </row>
    <row r="327" spans="1:13">
      <c r="A327" s="268">
        <v>317</v>
      </c>
      <c r="B327" s="277" t="s">
        <v>1975</v>
      </c>
      <c r="C327" s="278">
        <v>177.4</v>
      </c>
      <c r="D327" s="279">
        <v>176.54999999999998</v>
      </c>
      <c r="E327" s="279">
        <v>174.09999999999997</v>
      </c>
      <c r="F327" s="279">
        <v>170.79999999999998</v>
      </c>
      <c r="G327" s="279">
        <v>168.34999999999997</v>
      </c>
      <c r="H327" s="279">
        <v>179.84999999999997</v>
      </c>
      <c r="I327" s="279">
        <v>182.29999999999995</v>
      </c>
      <c r="J327" s="279">
        <v>185.59999999999997</v>
      </c>
      <c r="K327" s="277">
        <v>179</v>
      </c>
      <c r="L327" s="277">
        <v>173.25</v>
      </c>
      <c r="M327" s="277">
        <v>3.0122200000000001</v>
      </c>
    </row>
    <row r="328" spans="1:13">
      <c r="A328" s="268">
        <v>318</v>
      </c>
      <c r="B328" s="277" t="s">
        <v>469</v>
      </c>
      <c r="C328" s="278">
        <v>69.2</v>
      </c>
      <c r="D328" s="279">
        <v>69.233333333333334</v>
      </c>
      <c r="E328" s="279">
        <v>68.216666666666669</v>
      </c>
      <c r="F328" s="279">
        <v>67.233333333333334</v>
      </c>
      <c r="G328" s="279">
        <v>66.216666666666669</v>
      </c>
      <c r="H328" s="279">
        <v>70.216666666666669</v>
      </c>
      <c r="I328" s="279">
        <v>71.233333333333348</v>
      </c>
      <c r="J328" s="279">
        <v>72.216666666666669</v>
      </c>
      <c r="K328" s="277">
        <v>70.25</v>
      </c>
      <c r="L328" s="277">
        <v>68.25</v>
      </c>
      <c r="M328" s="277">
        <v>1.98698</v>
      </c>
    </row>
    <row r="329" spans="1:13">
      <c r="A329" s="268">
        <v>319</v>
      </c>
      <c r="B329" s="277" t="s">
        <v>470</v>
      </c>
      <c r="C329" s="278">
        <v>326.14999999999998</v>
      </c>
      <c r="D329" s="279">
        <v>324.11666666666662</v>
      </c>
      <c r="E329" s="279">
        <v>320.23333333333323</v>
      </c>
      <c r="F329" s="279">
        <v>314.31666666666661</v>
      </c>
      <c r="G329" s="279">
        <v>310.43333333333322</v>
      </c>
      <c r="H329" s="279">
        <v>330.03333333333325</v>
      </c>
      <c r="I329" s="279">
        <v>333.91666666666657</v>
      </c>
      <c r="J329" s="279">
        <v>339.83333333333326</v>
      </c>
      <c r="K329" s="277">
        <v>328</v>
      </c>
      <c r="L329" s="277">
        <v>318.2</v>
      </c>
      <c r="M329" s="277">
        <v>1.1189100000000001</v>
      </c>
    </row>
    <row r="330" spans="1:13">
      <c r="A330" s="268">
        <v>320</v>
      </c>
      <c r="B330" s="277" t="s">
        <v>146</v>
      </c>
      <c r="C330" s="278">
        <v>1381.45</v>
      </c>
      <c r="D330" s="279">
        <v>1367.7166666666665</v>
      </c>
      <c r="E330" s="279">
        <v>1335.7333333333329</v>
      </c>
      <c r="F330" s="279">
        <v>1290.0166666666664</v>
      </c>
      <c r="G330" s="279">
        <v>1258.0333333333328</v>
      </c>
      <c r="H330" s="279">
        <v>1413.4333333333329</v>
      </c>
      <c r="I330" s="279">
        <v>1445.4166666666665</v>
      </c>
      <c r="J330" s="279">
        <v>1491.133333333333</v>
      </c>
      <c r="K330" s="277">
        <v>1399.7</v>
      </c>
      <c r="L330" s="277">
        <v>1322</v>
      </c>
      <c r="M330" s="277">
        <v>18.627700000000001</v>
      </c>
    </row>
    <row r="331" spans="1:13">
      <c r="A331" s="268">
        <v>321</v>
      </c>
      <c r="B331" s="277" t="s">
        <v>459</v>
      </c>
      <c r="C331" s="278">
        <v>16.100000000000001</v>
      </c>
      <c r="D331" s="279">
        <v>16.183333333333334</v>
      </c>
      <c r="E331" s="279">
        <v>16.016666666666666</v>
      </c>
      <c r="F331" s="279">
        <v>15.933333333333334</v>
      </c>
      <c r="G331" s="279">
        <v>15.766666666666666</v>
      </c>
      <c r="H331" s="279">
        <v>16.266666666666666</v>
      </c>
      <c r="I331" s="279">
        <v>16.43333333333333</v>
      </c>
      <c r="J331" s="279">
        <v>16.516666666666666</v>
      </c>
      <c r="K331" s="277">
        <v>16.350000000000001</v>
      </c>
      <c r="L331" s="277">
        <v>16.100000000000001</v>
      </c>
      <c r="M331" s="277">
        <v>2.5323000000000002</v>
      </c>
    </row>
    <row r="332" spans="1:13">
      <c r="A332" s="268">
        <v>322</v>
      </c>
      <c r="B332" s="277" t="s">
        <v>460</v>
      </c>
      <c r="C332" s="278">
        <v>131.85</v>
      </c>
      <c r="D332" s="279">
        <v>133.04999999999998</v>
      </c>
      <c r="E332" s="279">
        <v>130.19999999999996</v>
      </c>
      <c r="F332" s="279">
        <v>128.54999999999998</v>
      </c>
      <c r="G332" s="279">
        <v>125.69999999999996</v>
      </c>
      <c r="H332" s="279">
        <v>134.69999999999996</v>
      </c>
      <c r="I332" s="279">
        <v>137.54999999999998</v>
      </c>
      <c r="J332" s="279">
        <v>139.19999999999996</v>
      </c>
      <c r="K332" s="277">
        <v>135.9</v>
      </c>
      <c r="L332" s="277">
        <v>131.4</v>
      </c>
      <c r="M332" s="277">
        <v>1.57097</v>
      </c>
    </row>
    <row r="333" spans="1:13">
      <c r="A333" s="268">
        <v>323</v>
      </c>
      <c r="B333" s="277" t="s">
        <v>147</v>
      </c>
      <c r="C333" s="278">
        <v>110.05</v>
      </c>
      <c r="D333" s="279">
        <v>108.93333333333334</v>
      </c>
      <c r="E333" s="279">
        <v>106.86666666666667</v>
      </c>
      <c r="F333" s="279">
        <v>103.68333333333334</v>
      </c>
      <c r="G333" s="279">
        <v>101.61666666666667</v>
      </c>
      <c r="H333" s="279">
        <v>112.11666666666667</v>
      </c>
      <c r="I333" s="279">
        <v>114.18333333333334</v>
      </c>
      <c r="J333" s="279">
        <v>117.36666666666667</v>
      </c>
      <c r="K333" s="277">
        <v>111</v>
      </c>
      <c r="L333" s="277">
        <v>105.75</v>
      </c>
      <c r="M333" s="277">
        <v>124.12228</v>
      </c>
    </row>
    <row r="334" spans="1:13">
      <c r="A334" s="268">
        <v>324</v>
      </c>
      <c r="B334" s="277" t="s">
        <v>471</v>
      </c>
      <c r="C334" s="278">
        <v>567.20000000000005</v>
      </c>
      <c r="D334" s="279">
        <v>569</v>
      </c>
      <c r="E334" s="279">
        <v>561.45000000000005</v>
      </c>
      <c r="F334" s="279">
        <v>555.70000000000005</v>
      </c>
      <c r="G334" s="279">
        <v>548.15000000000009</v>
      </c>
      <c r="H334" s="279">
        <v>574.75</v>
      </c>
      <c r="I334" s="279">
        <v>582.29999999999995</v>
      </c>
      <c r="J334" s="279">
        <v>588.04999999999995</v>
      </c>
      <c r="K334" s="277">
        <v>576.54999999999995</v>
      </c>
      <c r="L334" s="277">
        <v>563.25</v>
      </c>
      <c r="M334" s="277">
        <v>0.74399999999999999</v>
      </c>
    </row>
    <row r="335" spans="1:13">
      <c r="A335" s="268">
        <v>325</v>
      </c>
      <c r="B335" s="277" t="s">
        <v>268</v>
      </c>
      <c r="C335" s="278">
        <v>1358.75</v>
      </c>
      <c r="D335" s="279">
        <v>1368.7333333333333</v>
      </c>
      <c r="E335" s="279">
        <v>1346.0166666666667</v>
      </c>
      <c r="F335" s="279">
        <v>1333.2833333333333</v>
      </c>
      <c r="G335" s="279">
        <v>1310.5666666666666</v>
      </c>
      <c r="H335" s="279">
        <v>1381.4666666666667</v>
      </c>
      <c r="I335" s="279">
        <v>1404.1833333333334</v>
      </c>
      <c r="J335" s="279">
        <v>1416.9166666666667</v>
      </c>
      <c r="K335" s="277">
        <v>1391.45</v>
      </c>
      <c r="L335" s="277">
        <v>1356</v>
      </c>
      <c r="M335" s="277">
        <v>3.5083899999999999</v>
      </c>
    </row>
    <row r="336" spans="1:13">
      <c r="A336" s="268">
        <v>326</v>
      </c>
      <c r="B336" s="277" t="s">
        <v>148</v>
      </c>
      <c r="C336" s="278">
        <v>68202.600000000006</v>
      </c>
      <c r="D336" s="279">
        <v>67104.383333333331</v>
      </c>
      <c r="E336" s="279">
        <v>64600.316666666666</v>
      </c>
      <c r="F336" s="279">
        <v>60998.033333333333</v>
      </c>
      <c r="G336" s="279">
        <v>58493.966666666667</v>
      </c>
      <c r="H336" s="279">
        <v>70706.666666666657</v>
      </c>
      <c r="I336" s="279">
        <v>73210.733333333308</v>
      </c>
      <c r="J336" s="279">
        <v>76813.016666666663</v>
      </c>
      <c r="K336" s="277">
        <v>69608.45</v>
      </c>
      <c r="L336" s="277">
        <v>63502.1</v>
      </c>
      <c r="M336" s="277">
        <v>0.88721000000000005</v>
      </c>
    </row>
    <row r="337" spans="1:13">
      <c r="A337" s="268">
        <v>327</v>
      </c>
      <c r="B337" s="277" t="s">
        <v>267</v>
      </c>
      <c r="C337" s="278">
        <v>28.75</v>
      </c>
      <c r="D337" s="279">
        <v>28.75</v>
      </c>
      <c r="E337" s="279">
        <v>28.35</v>
      </c>
      <c r="F337" s="279">
        <v>27.950000000000003</v>
      </c>
      <c r="G337" s="279">
        <v>27.550000000000004</v>
      </c>
      <c r="H337" s="279">
        <v>29.15</v>
      </c>
      <c r="I337" s="279">
        <v>29.549999999999997</v>
      </c>
      <c r="J337" s="279">
        <v>29.949999999999996</v>
      </c>
      <c r="K337" s="277">
        <v>29.15</v>
      </c>
      <c r="L337" s="277">
        <v>28.35</v>
      </c>
      <c r="M337" s="277">
        <v>11.86664</v>
      </c>
    </row>
    <row r="338" spans="1:13">
      <c r="A338" s="268">
        <v>328</v>
      </c>
      <c r="B338" s="277" t="s">
        <v>149</v>
      </c>
      <c r="C338" s="278">
        <v>1250.0999999999999</v>
      </c>
      <c r="D338" s="279">
        <v>1230.3666666666666</v>
      </c>
      <c r="E338" s="279">
        <v>1186.7333333333331</v>
      </c>
      <c r="F338" s="279">
        <v>1123.3666666666666</v>
      </c>
      <c r="G338" s="279">
        <v>1079.7333333333331</v>
      </c>
      <c r="H338" s="279">
        <v>1293.7333333333331</v>
      </c>
      <c r="I338" s="279">
        <v>1337.3666666666668</v>
      </c>
      <c r="J338" s="279">
        <v>1400.7333333333331</v>
      </c>
      <c r="K338" s="277">
        <v>1274</v>
      </c>
      <c r="L338" s="277">
        <v>1167</v>
      </c>
      <c r="M338" s="277">
        <v>33.213140000000003</v>
      </c>
    </row>
    <row r="339" spans="1:13">
      <c r="A339" s="268">
        <v>329</v>
      </c>
      <c r="B339" s="277" t="s">
        <v>3161</v>
      </c>
      <c r="C339" s="278">
        <v>273.25</v>
      </c>
      <c r="D339" s="279">
        <v>272.38333333333333</v>
      </c>
      <c r="E339" s="279">
        <v>270.26666666666665</v>
      </c>
      <c r="F339" s="279">
        <v>267.2833333333333</v>
      </c>
      <c r="G339" s="279">
        <v>265.16666666666663</v>
      </c>
      <c r="H339" s="279">
        <v>275.36666666666667</v>
      </c>
      <c r="I339" s="279">
        <v>277.48333333333335</v>
      </c>
      <c r="J339" s="279">
        <v>280.4666666666667</v>
      </c>
      <c r="K339" s="277">
        <v>274.5</v>
      </c>
      <c r="L339" s="277">
        <v>269.39999999999998</v>
      </c>
      <c r="M339" s="277">
        <v>4.9338699999999998</v>
      </c>
    </row>
    <row r="340" spans="1:13">
      <c r="A340" s="268">
        <v>330</v>
      </c>
      <c r="B340" s="277" t="s">
        <v>269</v>
      </c>
      <c r="C340" s="278">
        <v>915</v>
      </c>
      <c r="D340" s="279">
        <v>909.68333333333339</v>
      </c>
      <c r="E340" s="279">
        <v>900.36666666666679</v>
      </c>
      <c r="F340" s="279">
        <v>885.73333333333335</v>
      </c>
      <c r="G340" s="279">
        <v>876.41666666666674</v>
      </c>
      <c r="H340" s="279">
        <v>924.31666666666683</v>
      </c>
      <c r="I340" s="279">
        <v>933.63333333333344</v>
      </c>
      <c r="J340" s="279">
        <v>948.26666666666688</v>
      </c>
      <c r="K340" s="277">
        <v>919</v>
      </c>
      <c r="L340" s="277">
        <v>895.05</v>
      </c>
      <c r="M340" s="277">
        <v>2.08047</v>
      </c>
    </row>
    <row r="341" spans="1:13">
      <c r="A341" s="268">
        <v>331</v>
      </c>
      <c r="B341" s="277" t="s">
        <v>150</v>
      </c>
      <c r="C341" s="278">
        <v>30.3</v>
      </c>
      <c r="D341" s="279">
        <v>30.416666666666668</v>
      </c>
      <c r="E341" s="279">
        <v>30.033333333333335</v>
      </c>
      <c r="F341" s="279">
        <v>29.766666666666666</v>
      </c>
      <c r="G341" s="279">
        <v>29.383333333333333</v>
      </c>
      <c r="H341" s="279">
        <v>30.683333333333337</v>
      </c>
      <c r="I341" s="279">
        <v>31.06666666666667</v>
      </c>
      <c r="J341" s="279">
        <v>31.333333333333339</v>
      </c>
      <c r="K341" s="277">
        <v>30.8</v>
      </c>
      <c r="L341" s="277">
        <v>30.15</v>
      </c>
      <c r="M341" s="277">
        <v>69.163610000000006</v>
      </c>
    </row>
    <row r="342" spans="1:13">
      <c r="A342" s="268">
        <v>332</v>
      </c>
      <c r="B342" s="277" t="s">
        <v>261</v>
      </c>
      <c r="C342" s="278">
        <v>3577.8</v>
      </c>
      <c r="D342" s="279">
        <v>3547.2999999999997</v>
      </c>
      <c r="E342" s="279">
        <v>3505.4999999999995</v>
      </c>
      <c r="F342" s="279">
        <v>3433.2</v>
      </c>
      <c r="G342" s="279">
        <v>3391.3999999999996</v>
      </c>
      <c r="H342" s="279">
        <v>3619.5999999999995</v>
      </c>
      <c r="I342" s="279">
        <v>3661.3999999999996</v>
      </c>
      <c r="J342" s="279">
        <v>3733.6999999999994</v>
      </c>
      <c r="K342" s="277">
        <v>3589.1</v>
      </c>
      <c r="L342" s="277">
        <v>3475</v>
      </c>
      <c r="M342" s="277">
        <v>4.6807600000000003</v>
      </c>
    </row>
    <row r="343" spans="1:13">
      <c r="A343" s="268">
        <v>333</v>
      </c>
      <c r="B343" s="277" t="s">
        <v>478</v>
      </c>
      <c r="C343" s="278">
        <v>2136.8000000000002</v>
      </c>
      <c r="D343" s="279">
        <v>2111.9166666666665</v>
      </c>
      <c r="E343" s="279">
        <v>2075.8833333333332</v>
      </c>
      <c r="F343" s="279">
        <v>2014.9666666666667</v>
      </c>
      <c r="G343" s="279">
        <v>1978.9333333333334</v>
      </c>
      <c r="H343" s="279">
        <v>2172.833333333333</v>
      </c>
      <c r="I343" s="279">
        <v>2208.8666666666668</v>
      </c>
      <c r="J343" s="279">
        <v>2269.7833333333328</v>
      </c>
      <c r="K343" s="277">
        <v>2147.9499999999998</v>
      </c>
      <c r="L343" s="277">
        <v>2051</v>
      </c>
      <c r="M343" s="277">
        <v>1.0553600000000001</v>
      </c>
    </row>
    <row r="344" spans="1:13">
      <c r="A344" s="268">
        <v>334</v>
      </c>
      <c r="B344" s="277" t="s">
        <v>151</v>
      </c>
      <c r="C344" s="278">
        <v>22.9</v>
      </c>
      <c r="D344" s="279">
        <v>22.95</v>
      </c>
      <c r="E344" s="279">
        <v>22.7</v>
      </c>
      <c r="F344" s="279">
        <v>22.5</v>
      </c>
      <c r="G344" s="279">
        <v>22.25</v>
      </c>
      <c r="H344" s="279">
        <v>23.15</v>
      </c>
      <c r="I344" s="279">
        <v>23.4</v>
      </c>
      <c r="J344" s="279">
        <v>23.599999999999998</v>
      </c>
      <c r="K344" s="277">
        <v>23.2</v>
      </c>
      <c r="L344" s="277">
        <v>22.75</v>
      </c>
      <c r="M344" s="277">
        <v>30.622389999999999</v>
      </c>
    </row>
    <row r="345" spans="1:13">
      <c r="A345" s="268">
        <v>335</v>
      </c>
      <c r="B345" s="277" t="s">
        <v>477</v>
      </c>
      <c r="C345" s="278">
        <v>54.6</v>
      </c>
      <c r="D345" s="279">
        <v>55.216666666666669</v>
      </c>
      <c r="E345" s="279">
        <v>53.63333333333334</v>
      </c>
      <c r="F345" s="279">
        <v>52.666666666666671</v>
      </c>
      <c r="G345" s="279">
        <v>51.083333333333343</v>
      </c>
      <c r="H345" s="279">
        <v>56.183333333333337</v>
      </c>
      <c r="I345" s="279">
        <v>57.766666666666666</v>
      </c>
      <c r="J345" s="279">
        <v>58.733333333333334</v>
      </c>
      <c r="K345" s="277">
        <v>56.8</v>
      </c>
      <c r="L345" s="277">
        <v>54.25</v>
      </c>
      <c r="M345" s="277">
        <v>1.86741</v>
      </c>
    </row>
    <row r="346" spans="1:13">
      <c r="A346" s="268">
        <v>336</v>
      </c>
      <c r="B346" s="277" t="s">
        <v>152</v>
      </c>
      <c r="C346" s="278">
        <v>34.9</v>
      </c>
      <c r="D346" s="279">
        <v>34.799999999999997</v>
      </c>
      <c r="E346" s="279">
        <v>34.299999999999997</v>
      </c>
      <c r="F346" s="279">
        <v>33.700000000000003</v>
      </c>
      <c r="G346" s="279">
        <v>33.200000000000003</v>
      </c>
      <c r="H346" s="279">
        <v>35.399999999999991</v>
      </c>
      <c r="I346" s="279">
        <v>35.899999999999991</v>
      </c>
      <c r="J346" s="279">
        <v>36.499999999999986</v>
      </c>
      <c r="K346" s="277">
        <v>35.299999999999997</v>
      </c>
      <c r="L346" s="277">
        <v>34.200000000000003</v>
      </c>
      <c r="M346" s="277">
        <v>55.942889999999998</v>
      </c>
    </row>
    <row r="347" spans="1:13">
      <c r="A347" s="268">
        <v>337</v>
      </c>
      <c r="B347" s="277" t="s">
        <v>473</v>
      </c>
      <c r="C347" s="278">
        <v>496.35</v>
      </c>
      <c r="D347" s="279">
        <v>498.65000000000003</v>
      </c>
      <c r="E347" s="279">
        <v>489.80000000000007</v>
      </c>
      <c r="F347" s="279">
        <v>483.25000000000006</v>
      </c>
      <c r="G347" s="279">
        <v>474.40000000000009</v>
      </c>
      <c r="H347" s="279">
        <v>505.20000000000005</v>
      </c>
      <c r="I347" s="279">
        <v>514.05000000000007</v>
      </c>
      <c r="J347" s="279">
        <v>520.6</v>
      </c>
      <c r="K347" s="277">
        <v>507.5</v>
      </c>
      <c r="L347" s="277">
        <v>492.1</v>
      </c>
      <c r="M347" s="277">
        <v>0.77934000000000003</v>
      </c>
    </row>
    <row r="348" spans="1:13">
      <c r="A348" s="268">
        <v>338</v>
      </c>
      <c r="B348" s="277" t="s">
        <v>153</v>
      </c>
      <c r="C348" s="278">
        <v>17229.849999999999</v>
      </c>
      <c r="D348" s="279">
        <v>16975.133333333331</v>
      </c>
      <c r="E348" s="279">
        <v>16650.266666666663</v>
      </c>
      <c r="F348" s="279">
        <v>16070.683333333331</v>
      </c>
      <c r="G348" s="279">
        <v>15745.816666666662</v>
      </c>
      <c r="H348" s="279">
        <v>17554.716666666664</v>
      </c>
      <c r="I348" s="279">
        <v>17879.583333333332</v>
      </c>
      <c r="J348" s="279">
        <v>18459.166666666664</v>
      </c>
      <c r="K348" s="277">
        <v>17300</v>
      </c>
      <c r="L348" s="277">
        <v>16395.55</v>
      </c>
      <c r="M348" s="277">
        <v>4.9357199999999999</v>
      </c>
    </row>
    <row r="349" spans="1:13">
      <c r="A349" s="268">
        <v>339</v>
      </c>
      <c r="B349" s="277" t="s">
        <v>476</v>
      </c>
      <c r="C349" s="278">
        <v>31.35</v>
      </c>
      <c r="D349" s="279">
        <v>31.516666666666666</v>
      </c>
      <c r="E349" s="279">
        <v>31.133333333333333</v>
      </c>
      <c r="F349" s="279">
        <v>30.916666666666668</v>
      </c>
      <c r="G349" s="279">
        <v>30.533333333333335</v>
      </c>
      <c r="H349" s="279">
        <v>31.733333333333331</v>
      </c>
      <c r="I349" s="279">
        <v>32.11666666666666</v>
      </c>
      <c r="J349" s="279">
        <v>32.333333333333329</v>
      </c>
      <c r="K349" s="277">
        <v>31.9</v>
      </c>
      <c r="L349" s="277">
        <v>31.3</v>
      </c>
      <c r="M349" s="277">
        <v>0.90010999999999997</v>
      </c>
    </row>
    <row r="350" spans="1:13">
      <c r="A350" s="268">
        <v>340</v>
      </c>
      <c r="B350" s="277" t="s">
        <v>475</v>
      </c>
      <c r="C350" s="278">
        <v>332.55</v>
      </c>
      <c r="D350" s="279">
        <v>333.43333333333334</v>
      </c>
      <c r="E350" s="279">
        <v>329.36666666666667</v>
      </c>
      <c r="F350" s="279">
        <v>326.18333333333334</v>
      </c>
      <c r="G350" s="279">
        <v>322.11666666666667</v>
      </c>
      <c r="H350" s="279">
        <v>336.61666666666667</v>
      </c>
      <c r="I350" s="279">
        <v>340.68333333333339</v>
      </c>
      <c r="J350" s="279">
        <v>343.86666666666667</v>
      </c>
      <c r="K350" s="277">
        <v>337.5</v>
      </c>
      <c r="L350" s="277">
        <v>330.25</v>
      </c>
      <c r="M350" s="277">
        <v>0.51926000000000005</v>
      </c>
    </row>
    <row r="351" spans="1:13">
      <c r="A351" s="268">
        <v>341</v>
      </c>
      <c r="B351" s="277" t="s">
        <v>270</v>
      </c>
      <c r="C351" s="278">
        <v>20.2</v>
      </c>
      <c r="D351" s="279">
        <v>20.183333333333334</v>
      </c>
      <c r="E351" s="279">
        <v>20.066666666666666</v>
      </c>
      <c r="F351" s="279">
        <v>19.933333333333334</v>
      </c>
      <c r="G351" s="279">
        <v>19.816666666666666</v>
      </c>
      <c r="H351" s="279">
        <v>20.316666666666666</v>
      </c>
      <c r="I351" s="279">
        <v>20.433333333333334</v>
      </c>
      <c r="J351" s="279">
        <v>20.566666666666666</v>
      </c>
      <c r="K351" s="277">
        <v>20.3</v>
      </c>
      <c r="L351" s="277">
        <v>20.05</v>
      </c>
      <c r="M351" s="277">
        <v>41.396999999999998</v>
      </c>
    </row>
    <row r="352" spans="1:13">
      <c r="A352" s="268">
        <v>342</v>
      </c>
      <c r="B352" s="277" t="s">
        <v>283</v>
      </c>
      <c r="C352" s="278">
        <v>101.3</v>
      </c>
      <c r="D352" s="279">
        <v>101.81666666666668</v>
      </c>
      <c r="E352" s="279">
        <v>100.38333333333335</v>
      </c>
      <c r="F352" s="279">
        <v>99.466666666666683</v>
      </c>
      <c r="G352" s="279">
        <v>98.03333333333336</v>
      </c>
      <c r="H352" s="279">
        <v>102.73333333333335</v>
      </c>
      <c r="I352" s="279">
        <v>104.16666666666666</v>
      </c>
      <c r="J352" s="279">
        <v>105.08333333333334</v>
      </c>
      <c r="K352" s="277">
        <v>103.25</v>
      </c>
      <c r="L352" s="277">
        <v>100.9</v>
      </c>
      <c r="M352" s="277">
        <v>0.97377000000000002</v>
      </c>
    </row>
    <row r="353" spans="1:13">
      <c r="A353" s="268">
        <v>343</v>
      </c>
      <c r="B353" s="277" t="s">
        <v>479</v>
      </c>
      <c r="C353" s="278">
        <v>1310</v>
      </c>
      <c r="D353" s="279">
        <v>1307.6666666666667</v>
      </c>
      <c r="E353" s="279">
        <v>1298.4833333333336</v>
      </c>
      <c r="F353" s="279">
        <v>1286.9666666666669</v>
      </c>
      <c r="G353" s="279">
        <v>1277.7833333333338</v>
      </c>
      <c r="H353" s="279">
        <v>1319.1833333333334</v>
      </c>
      <c r="I353" s="279">
        <v>1328.3666666666663</v>
      </c>
      <c r="J353" s="279">
        <v>1339.8833333333332</v>
      </c>
      <c r="K353" s="277">
        <v>1316.85</v>
      </c>
      <c r="L353" s="277">
        <v>1296.1500000000001</v>
      </c>
      <c r="M353" s="277">
        <v>3.8370000000000001E-2</v>
      </c>
    </row>
    <row r="354" spans="1:13">
      <c r="A354" s="268">
        <v>344</v>
      </c>
      <c r="B354" s="277" t="s">
        <v>474</v>
      </c>
      <c r="C354" s="278">
        <v>48.95</v>
      </c>
      <c r="D354" s="279">
        <v>49.583333333333336</v>
      </c>
      <c r="E354" s="279">
        <v>48.06666666666667</v>
      </c>
      <c r="F354" s="279">
        <v>47.183333333333337</v>
      </c>
      <c r="G354" s="279">
        <v>45.666666666666671</v>
      </c>
      <c r="H354" s="279">
        <v>50.466666666666669</v>
      </c>
      <c r="I354" s="279">
        <v>51.983333333333334</v>
      </c>
      <c r="J354" s="279">
        <v>52.866666666666667</v>
      </c>
      <c r="K354" s="277">
        <v>51.1</v>
      </c>
      <c r="L354" s="277">
        <v>48.7</v>
      </c>
      <c r="M354" s="277">
        <v>26.296289999999999</v>
      </c>
    </row>
    <row r="355" spans="1:13">
      <c r="A355" s="268">
        <v>345</v>
      </c>
      <c r="B355" s="277" t="s">
        <v>155</v>
      </c>
      <c r="C355" s="278">
        <v>82.6</v>
      </c>
      <c r="D355" s="279">
        <v>82.499999999999986</v>
      </c>
      <c r="E355" s="279">
        <v>81.699999999999974</v>
      </c>
      <c r="F355" s="279">
        <v>80.799999999999983</v>
      </c>
      <c r="G355" s="279">
        <v>79.999999999999972</v>
      </c>
      <c r="H355" s="279">
        <v>83.399999999999977</v>
      </c>
      <c r="I355" s="279">
        <v>84.199999999999989</v>
      </c>
      <c r="J355" s="279">
        <v>85.09999999999998</v>
      </c>
      <c r="K355" s="277">
        <v>83.3</v>
      </c>
      <c r="L355" s="277">
        <v>81.599999999999994</v>
      </c>
      <c r="M355" s="277">
        <v>46.761859999999999</v>
      </c>
    </row>
    <row r="356" spans="1:13">
      <c r="A356" s="268">
        <v>346</v>
      </c>
      <c r="B356" s="277" t="s">
        <v>156</v>
      </c>
      <c r="C356" s="278">
        <v>89.45</v>
      </c>
      <c r="D356" s="279">
        <v>88.850000000000009</v>
      </c>
      <c r="E356" s="279">
        <v>87.65000000000002</v>
      </c>
      <c r="F356" s="279">
        <v>85.850000000000009</v>
      </c>
      <c r="G356" s="279">
        <v>84.65000000000002</v>
      </c>
      <c r="H356" s="279">
        <v>90.65000000000002</v>
      </c>
      <c r="I356" s="279">
        <v>91.850000000000009</v>
      </c>
      <c r="J356" s="279">
        <v>93.65000000000002</v>
      </c>
      <c r="K356" s="277">
        <v>90.05</v>
      </c>
      <c r="L356" s="277">
        <v>87.05</v>
      </c>
      <c r="M356" s="277">
        <v>954.13214000000005</v>
      </c>
    </row>
    <row r="357" spans="1:13">
      <c r="A357" s="268">
        <v>347</v>
      </c>
      <c r="B357" s="277" t="s">
        <v>271</v>
      </c>
      <c r="C357" s="278">
        <v>441.95</v>
      </c>
      <c r="D357" s="279">
        <v>444.48333333333329</v>
      </c>
      <c r="E357" s="279">
        <v>430.56666666666661</v>
      </c>
      <c r="F357" s="279">
        <v>419.18333333333334</v>
      </c>
      <c r="G357" s="279">
        <v>405.26666666666665</v>
      </c>
      <c r="H357" s="279">
        <v>455.86666666666656</v>
      </c>
      <c r="I357" s="279">
        <v>469.78333333333319</v>
      </c>
      <c r="J357" s="279">
        <v>481.16666666666652</v>
      </c>
      <c r="K357" s="277">
        <v>458.4</v>
      </c>
      <c r="L357" s="277">
        <v>433.1</v>
      </c>
      <c r="M357" s="277">
        <v>6.7547300000000003</v>
      </c>
    </row>
    <row r="358" spans="1:13">
      <c r="A358" s="268">
        <v>348</v>
      </c>
      <c r="B358" s="277" t="s">
        <v>272</v>
      </c>
      <c r="C358" s="278">
        <v>3218.6</v>
      </c>
      <c r="D358" s="279">
        <v>3214.35</v>
      </c>
      <c r="E358" s="279">
        <v>3168.7</v>
      </c>
      <c r="F358" s="279">
        <v>3118.7999999999997</v>
      </c>
      <c r="G358" s="279">
        <v>3073.1499999999996</v>
      </c>
      <c r="H358" s="279">
        <v>3264.25</v>
      </c>
      <c r="I358" s="279">
        <v>3309.9000000000005</v>
      </c>
      <c r="J358" s="279">
        <v>3359.8</v>
      </c>
      <c r="K358" s="277">
        <v>3260</v>
      </c>
      <c r="L358" s="277">
        <v>3164.45</v>
      </c>
      <c r="M358" s="277">
        <v>0.57016</v>
      </c>
    </row>
    <row r="359" spans="1:13">
      <c r="A359" s="268">
        <v>349</v>
      </c>
      <c r="B359" s="277" t="s">
        <v>157</v>
      </c>
      <c r="C359" s="278">
        <v>88.15</v>
      </c>
      <c r="D359" s="279">
        <v>88.65000000000002</v>
      </c>
      <c r="E359" s="279">
        <v>87.400000000000034</v>
      </c>
      <c r="F359" s="279">
        <v>86.65000000000002</v>
      </c>
      <c r="G359" s="279">
        <v>85.400000000000034</v>
      </c>
      <c r="H359" s="279">
        <v>89.400000000000034</v>
      </c>
      <c r="I359" s="279">
        <v>90.65</v>
      </c>
      <c r="J359" s="279">
        <v>91.400000000000034</v>
      </c>
      <c r="K359" s="277">
        <v>89.9</v>
      </c>
      <c r="L359" s="277">
        <v>87.9</v>
      </c>
      <c r="M359" s="277">
        <v>4.93065</v>
      </c>
    </row>
    <row r="360" spans="1:13">
      <c r="A360" s="268">
        <v>350</v>
      </c>
      <c r="B360" s="277" t="s">
        <v>480</v>
      </c>
      <c r="C360" s="278">
        <v>66.849999999999994</v>
      </c>
      <c r="D360" s="279">
        <v>67.05</v>
      </c>
      <c r="E360" s="279">
        <v>65.8</v>
      </c>
      <c r="F360" s="279">
        <v>64.75</v>
      </c>
      <c r="G360" s="279">
        <v>63.5</v>
      </c>
      <c r="H360" s="279">
        <v>68.099999999999994</v>
      </c>
      <c r="I360" s="279">
        <v>69.349999999999994</v>
      </c>
      <c r="J360" s="279">
        <v>70.399999999999991</v>
      </c>
      <c r="K360" s="277">
        <v>68.3</v>
      </c>
      <c r="L360" s="277">
        <v>66</v>
      </c>
      <c r="M360" s="277">
        <v>1.15133</v>
      </c>
    </row>
    <row r="361" spans="1:13">
      <c r="A361" s="268">
        <v>351</v>
      </c>
      <c r="B361" s="277" t="s">
        <v>158</v>
      </c>
      <c r="C361" s="278">
        <v>66.849999999999994</v>
      </c>
      <c r="D361" s="279">
        <v>67.266666666666666</v>
      </c>
      <c r="E361" s="279">
        <v>66.083333333333329</v>
      </c>
      <c r="F361" s="279">
        <v>65.316666666666663</v>
      </c>
      <c r="G361" s="279">
        <v>64.133333333333326</v>
      </c>
      <c r="H361" s="279">
        <v>68.033333333333331</v>
      </c>
      <c r="I361" s="279">
        <v>69.216666666666669</v>
      </c>
      <c r="J361" s="279">
        <v>69.983333333333334</v>
      </c>
      <c r="K361" s="277">
        <v>68.45</v>
      </c>
      <c r="L361" s="277">
        <v>66.5</v>
      </c>
      <c r="M361" s="277">
        <v>170.88935000000001</v>
      </c>
    </row>
    <row r="362" spans="1:13">
      <c r="A362" s="268">
        <v>352</v>
      </c>
      <c r="B362" s="277" t="s">
        <v>481</v>
      </c>
      <c r="C362" s="278">
        <v>63.8</v>
      </c>
      <c r="D362" s="279">
        <v>64</v>
      </c>
      <c r="E362" s="279">
        <v>63</v>
      </c>
      <c r="F362" s="279">
        <v>62.2</v>
      </c>
      <c r="G362" s="279">
        <v>61.2</v>
      </c>
      <c r="H362" s="279">
        <v>64.8</v>
      </c>
      <c r="I362" s="279">
        <v>65.8</v>
      </c>
      <c r="J362" s="279">
        <v>66.599999999999994</v>
      </c>
      <c r="K362" s="277">
        <v>65</v>
      </c>
      <c r="L362" s="277">
        <v>63.2</v>
      </c>
      <c r="M362" s="277">
        <v>8.7102599999999999</v>
      </c>
    </row>
    <row r="363" spans="1:13">
      <c r="A363" s="268">
        <v>353</v>
      </c>
      <c r="B363" s="277" t="s">
        <v>482</v>
      </c>
      <c r="C363" s="278">
        <v>203</v>
      </c>
      <c r="D363" s="279">
        <v>201</v>
      </c>
      <c r="E363" s="279">
        <v>196</v>
      </c>
      <c r="F363" s="279">
        <v>189</v>
      </c>
      <c r="G363" s="279">
        <v>184</v>
      </c>
      <c r="H363" s="279">
        <v>208</v>
      </c>
      <c r="I363" s="279">
        <v>213</v>
      </c>
      <c r="J363" s="279">
        <v>220</v>
      </c>
      <c r="K363" s="277">
        <v>206</v>
      </c>
      <c r="L363" s="277">
        <v>194</v>
      </c>
      <c r="M363" s="277">
        <v>3.19034</v>
      </c>
    </row>
    <row r="364" spans="1:13">
      <c r="A364" s="268">
        <v>354</v>
      </c>
      <c r="B364" s="277" t="s">
        <v>483</v>
      </c>
      <c r="C364" s="278">
        <v>187.1</v>
      </c>
      <c r="D364" s="279">
        <v>188.4</v>
      </c>
      <c r="E364" s="279">
        <v>185.15</v>
      </c>
      <c r="F364" s="279">
        <v>183.2</v>
      </c>
      <c r="G364" s="279">
        <v>179.95</v>
      </c>
      <c r="H364" s="279">
        <v>190.35000000000002</v>
      </c>
      <c r="I364" s="279">
        <v>193.60000000000002</v>
      </c>
      <c r="J364" s="279">
        <v>195.55000000000004</v>
      </c>
      <c r="K364" s="277">
        <v>191.65</v>
      </c>
      <c r="L364" s="277">
        <v>186.45</v>
      </c>
      <c r="M364" s="277">
        <v>0.17141000000000001</v>
      </c>
    </row>
    <row r="365" spans="1:13">
      <c r="A365" s="268">
        <v>355</v>
      </c>
      <c r="B365" s="277" t="s">
        <v>159</v>
      </c>
      <c r="C365" s="278">
        <v>20261.150000000001</v>
      </c>
      <c r="D365" s="279">
        <v>20268.649999999998</v>
      </c>
      <c r="E365" s="279">
        <v>20057.049999999996</v>
      </c>
      <c r="F365" s="279">
        <v>19852.949999999997</v>
      </c>
      <c r="G365" s="279">
        <v>19641.349999999995</v>
      </c>
      <c r="H365" s="279">
        <v>20472.749999999996</v>
      </c>
      <c r="I365" s="279">
        <v>20684.349999999995</v>
      </c>
      <c r="J365" s="279">
        <v>20888.449999999997</v>
      </c>
      <c r="K365" s="277">
        <v>20480.25</v>
      </c>
      <c r="L365" s="277">
        <v>20064.55</v>
      </c>
      <c r="M365" s="277">
        <v>0.23302</v>
      </c>
    </row>
    <row r="366" spans="1:13">
      <c r="A366" s="268">
        <v>356</v>
      </c>
      <c r="B366" s="277" t="s">
        <v>160</v>
      </c>
      <c r="C366" s="278">
        <v>1298.8</v>
      </c>
      <c r="D366" s="279">
        <v>1296.8666666666666</v>
      </c>
      <c r="E366" s="279">
        <v>1280.9333333333332</v>
      </c>
      <c r="F366" s="279">
        <v>1263.0666666666666</v>
      </c>
      <c r="G366" s="279">
        <v>1247.1333333333332</v>
      </c>
      <c r="H366" s="279">
        <v>1314.7333333333331</v>
      </c>
      <c r="I366" s="279">
        <v>1330.6666666666665</v>
      </c>
      <c r="J366" s="279">
        <v>1348.5333333333331</v>
      </c>
      <c r="K366" s="277">
        <v>1312.8</v>
      </c>
      <c r="L366" s="277">
        <v>1279</v>
      </c>
      <c r="M366" s="277">
        <v>10.362830000000001</v>
      </c>
    </row>
    <row r="367" spans="1:13">
      <c r="A367" s="268">
        <v>357</v>
      </c>
      <c r="B367" s="277" t="s">
        <v>488</v>
      </c>
      <c r="C367" s="278">
        <v>1183.1500000000001</v>
      </c>
      <c r="D367" s="279">
        <v>1184.6333333333334</v>
      </c>
      <c r="E367" s="279">
        <v>1169.0166666666669</v>
      </c>
      <c r="F367" s="279">
        <v>1154.8833333333334</v>
      </c>
      <c r="G367" s="279">
        <v>1139.2666666666669</v>
      </c>
      <c r="H367" s="279">
        <v>1198.7666666666669</v>
      </c>
      <c r="I367" s="279">
        <v>1214.3833333333332</v>
      </c>
      <c r="J367" s="279">
        <v>1228.5166666666669</v>
      </c>
      <c r="K367" s="277">
        <v>1200.25</v>
      </c>
      <c r="L367" s="277">
        <v>1170.5</v>
      </c>
      <c r="M367" s="277">
        <v>1.7801</v>
      </c>
    </row>
    <row r="368" spans="1:13">
      <c r="A368" s="268">
        <v>358</v>
      </c>
      <c r="B368" s="277" t="s">
        <v>161</v>
      </c>
      <c r="C368" s="278">
        <v>234.65</v>
      </c>
      <c r="D368" s="279">
        <v>233.31666666666669</v>
      </c>
      <c r="E368" s="279">
        <v>229.43333333333339</v>
      </c>
      <c r="F368" s="279">
        <v>224.2166666666667</v>
      </c>
      <c r="G368" s="279">
        <v>220.3333333333334</v>
      </c>
      <c r="H368" s="279">
        <v>238.53333333333339</v>
      </c>
      <c r="I368" s="279">
        <v>242.41666666666666</v>
      </c>
      <c r="J368" s="279">
        <v>247.63333333333338</v>
      </c>
      <c r="K368" s="277">
        <v>237.2</v>
      </c>
      <c r="L368" s="277">
        <v>228.1</v>
      </c>
      <c r="M368" s="277">
        <v>52.748710000000003</v>
      </c>
    </row>
    <row r="369" spans="1:13">
      <c r="A369" s="268">
        <v>359</v>
      </c>
      <c r="B369" s="277" t="s">
        <v>162</v>
      </c>
      <c r="C369" s="278">
        <v>88.5</v>
      </c>
      <c r="D369" s="279">
        <v>87.866666666666674</v>
      </c>
      <c r="E369" s="279">
        <v>86.533333333333346</v>
      </c>
      <c r="F369" s="279">
        <v>84.566666666666677</v>
      </c>
      <c r="G369" s="279">
        <v>83.233333333333348</v>
      </c>
      <c r="H369" s="279">
        <v>89.833333333333343</v>
      </c>
      <c r="I369" s="279">
        <v>91.166666666666657</v>
      </c>
      <c r="J369" s="279">
        <v>93.13333333333334</v>
      </c>
      <c r="K369" s="277">
        <v>89.2</v>
      </c>
      <c r="L369" s="277">
        <v>85.9</v>
      </c>
      <c r="M369" s="277">
        <v>32.977589999999999</v>
      </c>
    </row>
    <row r="370" spans="1:13">
      <c r="A370" s="268">
        <v>360</v>
      </c>
      <c r="B370" s="277" t="s">
        <v>275</v>
      </c>
      <c r="C370" s="278">
        <v>5140.95</v>
      </c>
      <c r="D370" s="279">
        <v>5173.3166666666666</v>
      </c>
      <c r="E370" s="279">
        <v>5077.6333333333332</v>
      </c>
      <c r="F370" s="279">
        <v>5014.3166666666666</v>
      </c>
      <c r="G370" s="279">
        <v>4918.6333333333332</v>
      </c>
      <c r="H370" s="279">
        <v>5236.6333333333332</v>
      </c>
      <c r="I370" s="279">
        <v>5332.3166666666657</v>
      </c>
      <c r="J370" s="279">
        <v>5395.6333333333332</v>
      </c>
      <c r="K370" s="277">
        <v>5269</v>
      </c>
      <c r="L370" s="277">
        <v>5110</v>
      </c>
      <c r="M370" s="277">
        <v>0.48648999999999998</v>
      </c>
    </row>
    <row r="371" spans="1:13">
      <c r="A371" s="268">
        <v>361</v>
      </c>
      <c r="B371" s="277" t="s">
        <v>277</v>
      </c>
      <c r="C371" s="278">
        <v>10388.549999999999</v>
      </c>
      <c r="D371" s="279">
        <v>10363.533333333333</v>
      </c>
      <c r="E371" s="279">
        <v>10267.116666666665</v>
      </c>
      <c r="F371" s="279">
        <v>10145.683333333332</v>
      </c>
      <c r="G371" s="279">
        <v>10049.266666666665</v>
      </c>
      <c r="H371" s="279">
        <v>10484.966666666665</v>
      </c>
      <c r="I371" s="279">
        <v>10581.383333333333</v>
      </c>
      <c r="J371" s="279">
        <v>10702.816666666666</v>
      </c>
      <c r="K371" s="277">
        <v>10459.950000000001</v>
      </c>
      <c r="L371" s="277">
        <v>10242.1</v>
      </c>
      <c r="M371" s="277">
        <v>2.9389999999999999E-2</v>
      </c>
    </row>
    <row r="372" spans="1:13">
      <c r="A372" s="268">
        <v>362</v>
      </c>
      <c r="B372" s="277" t="s">
        <v>494</v>
      </c>
      <c r="C372" s="278">
        <v>5109.05</v>
      </c>
      <c r="D372" s="279">
        <v>5135.6833333333334</v>
      </c>
      <c r="E372" s="279">
        <v>5023.3666666666668</v>
      </c>
      <c r="F372" s="279">
        <v>4937.6833333333334</v>
      </c>
      <c r="G372" s="279">
        <v>4825.3666666666668</v>
      </c>
      <c r="H372" s="279">
        <v>5221.3666666666668</v>
      </c>
      <c r="I372" s="279">
        <v>5333.6833333333343</v>
      </c>
      <c r="J372" s="279">
        <v>5419.3666666666668</v>
      </c>
      <c r="K372" s="277">
        <v>5248</v>
      </c>
      <c r="L372" s="277">
        <v>5050</v>
      </c>
      <c r="M372" s="277">
        <v>0.37203000000000003</v>
      </c>
    </row>
    <row r="373" spans="1:13">
      <c r="A373" s="268">
        <v>363</v>
      </c>
      <c r="B373" s="277" t="s">
        <v>489</v>
      </c>
      <c r="C373" s="278">
        <v>153.30000000000001</v>
      </c>
      <c r="D373" s="279">
        <v>152.36666666666667</v>
      </c>
      <c r="E373" s="279">
        <v>149.73333333333335</v>
      </c>
      <c r="F373" s="279">
        <v>146.16666666666669</v>
      </c>
      <c r="G373" s="279">
        <v>143.53333333333336</v>
      </c>
      <c r="H373" s="279">
        <v>155.93333333333334</v>
      </c>
      <c r="I373" s="279">
        <v>158.56666666666666</v>
      </c>
      <c r="J373" s="279">
        <v>162.13333333333333</v>
      </c>
      <c r="K373" s="277">
        <v>155</v>
      </c>
      <c r="L373" s="277">
        <v>148.80000000000001</v>
      </c>
      <c r="M373" s="277">
        <v>11.490869999999999</v>
      </c>
    </row>
    <row r="374" spans="1:13">
      <c r="A374" s="268">
        <v>364</v>
      </c>
      <c r="B374" s="277" t="s">
        <v>490</v>
      </c>
      <c r="C374" s="278">
        <v>560.65</v>
      </c>
      <c r="D374" s="279">
        <v>561.68333333333328</v>
      </c>
      <c r="E374" s="279">
        <v>555.46666666666658</v>
      </c>
      <c r="F374" s="279">
        <v>550.2833333333333</v>
      </c>
      <c r="G374" s="279">
        <v>544.06666666666661</v>
      </c>
      <c r="H374" s="279">
        <v>566.86666666666656</v>
      </c>
      <c r="I374" s="279">
        <v>573.08333333333326</v>
      </c>
      <c r="J374" s="279">
        <v>578.26666666666654</v>
      </c>
      <c r="K374" s="277">
        <v>567.9</v>
      </c>
      <c r="L374" s="277">
        <v>556.5</v>
      </c>
      <c r="M374" s="277">
        <v>1.29027</v>
      </c>
    </row>
    <row r="375" spans="1:13">
      <c r="A375" s="268">
        <v>365</v>
      </c>
      <c r="B375" s="277" t="s">
        <v>163</v>
      </c>
      <c r="C375" s="278">
        <v>1526</v>
      </c>
      <c r="D375" s="279">
        <v>1508.6333333333332</v>
      </c>
      <c r="E375" s="279">
        <v>1487.3666666666663</v>
      </c>
      <c r="F375" s="279">
        <v>1448.7333333333331</v>
      </c>
      <c r="G375" s="279">
        <v>1427.4666666666662</v>
      </c>
      <c r="H375" s="279">
        <v>1547.2666666666664</v>
      </c>
      <c r="I375" s="279">
        <v>1568.5333333333333</v>
      </c>
      <c r="J375" s="279">
        <v>1607.1666666666665</v>
      </c>
      <c r="K375" s="277">
        <v>1529.9</v>
      </c>
      <c r="L375" s="277">
        <v>1470</v>
      </c>
      <c r="M375" s="277">
        <v>12.21926</v>
      </c>
    </row>
    <row r="376" spans="1:13">
      <c r="A376" s="268">
        <v>366</v>
      </c>
      <c r="B376" s="277" t="s">
        <v>273</v>
      </c>
      <c r="C376" s="278">
        <v>2141.75</v>
      </c>
      <c r="D376" s="279">
        <v>2134.25</v>
      </c>
      <c r="E376" s="279">
        <v>2079.5</v>
      </c>
      <c r="F376" s="279">
        <v>2017.25</v>
      </c>
      <c r="G376" s="279">
        <v>1962.5</v>
      </c>
      <c r="H376" s="279">
        <v>2196.5</v>
      </c>
      <c r="I376" s="279">
        <v>2251.25</v>
      </c>
      <c r="J376" s="279">
        <v>2313.5</v>
      </c>
      <c r="K376" s="277">
        <v>2189</v>
      </c>
      <c r="L376" s="277">
        <v>2072</v>
      </c>
      <c r="M376" s="277">
        <v>3.63198</v>
      </c>
    </row>
    <row r="377" spans="1:13">
      <c r="A377" s="268">
        <v>367</v>
      </c>
      <c r="B377" s="277" t="s">
        <v>164</v>
      </c>
      <c r="C377" s="278">
        <v>27.35</v>
      </c>
      <c r="D377" s="279">
        <v>27.466666666666669</v>
      </c>
      <c r="E377" s="279">
        <v>26.933333333333337</v>
      </c>
      <c r="F377" s="279">
        <v>26.516666666666669</v>
      </c>
      <c r="G377" s="279">
        <v>25.983333333333338</v>
      </c>
      <c r="H377" s="279">
        <v>27.883333333333336</v>
      </c>
      <c r="I377" s="279">
        <v>28.416666666666668</v>
      </c>
      <c r="J377" s="279">
        <v>28.833333333333336</v>
      </c>
      <c r="K377" s="277">
        <v>28</v>
      </c>
      <c r="L377" s="277">
        <v>27.05</v>
      </c>
      <c r="M377" s="277">
        <v>372.98764</v>
      </c>
    </row>
    <row r="378" spans="1:13">
      <c r="A378" s="268">
        <v>368</v>
      </c>
      <c r="B378" s="277" t="s">
        <v>274</v>
      </c>
      <c r="C378" s="278">
        <v>352.4</v>
      </c>
      <c r="D378" s="279">
        <v>348.98333333333335</v>
      </c>
      <c r="E378" s="279">
        <v>341.4666666666667</v>
      </c>
      <c r="F378" s="279">
        <v>330.53333333333336</v>
      </c>
      <c r="G378" s="279">
        <v>323.01666666666671</v>
      </c>
      <c r="H378" s="279">
        <v>359.91666666666669</v>
      </c>
      <c r="I378" s="279">
        <v>367.43333333333334</v>
      </c>
      <c r="J378" s="279">
        <v>378.36666666666667</v>
      </c>
      <c r="K378" s="277">
        <v>356.5</v>
      </c>
      <c r="L378" s="277">
        <v>338.05</v>
      </c>
      <c r="M378" s="277">
        <v>2.0087199999999998</v>
      </c>
    </row>
    <row r="379" spans="1:13">
      <c r="A379" s="268">
        <v>369</v>
      </c>
      <c r="B379" s="277" t="s">
        <v>485</v>
      </c>
      <c r="C379" s="278">
        <v>171.95</v>
      </c>
      <c r="D379" s="279">
        <v>170.45000000000002</v>
      </c>
      <c r="E379" s="279">
        <v>168.10000000000002</v>
      </c>
      <c r="F379" s="279">
        <v>164.25</v>
      </c>
      <c r="G379" s="279">
        <v>161.9</v>
      </c>
      <c r="H379" s="279">
        <v>174.30000000000004</v>
      </c>
      <c r="I379" s="279">
        <v>176.65</v>
      </c>
      <c r="J379" s="279">
        <v>180.50000000000006</v>
      </c>
      <c r="K379" s="277">
        <v>172.8</v>
      </c>
      <c r="L379" s="277">
        <v>166.6</v>
      </c>
      <c r="M379" s="277">
        <v>1.0548900000000001</v>
      </c>
    </row>
    <row r="380" spans="1:13">
      <c r="A380" s="268">
        <v>370</v>
      </c>
      <c r="B380" s="277" t="s">
        <v>491</v>
      </c>
      <c r="C380" s="278">
        <v>945.05</v>
      </c>
      <c r="D380" s="279">
        <v>943.25</v>
      </c>
      <c r="E380" s="279">
        <v>929.35</v>
      </c>
      <c r="F380" s="279">
        <v>913.65</v>
      </c>
      <c r="G380" s="279">
        <v>899.75</v>
      </c>
      <c r="H380" s="279">
        <v>958.95</v>
      </c>
      <c r="I380" s="279">
        <v>972.85000000000014</v>
      </c>
      <c r="J380" s="279">
        <v>988.55000000000007</v>
      </c>
      <c r="K380" s="277">
        <v>957.15</v>
      </c>
      <c r="L380" s="277">
        <v>927.55</v>
      </c>
      <c r="M380" s="277">
        <v>5.4353699999999998</v>
      </c>
    </row>
    <row r="381" spans="1:13">
      <c r="A381" s="268">
        <v>371</v>
      </c>
      <c r="B381" s="277" t="s">
        <v>2223</v>
      </c>
      <c r="C381" s="278">
        <v>494</v>
      </c>
      <c r="D381" s="279">
        <v>493.0333333333333</v>
      </c>
      <c r="E381" s="279">
        <v>484.06666666666661</v>
      </c>
      <c r="F381" s="279">
        <v>474.13333333333333</v>
      </c>
      <c r="G381" s="279">
        <v>465.16666666666663</v>
      </c>
      <c r="H381" s="279">
        <v>502.96666666666658</v>
      </c>
      <c r="I381" s="279">
        <v>511.93333333333328</v>
      </c>
      <c r="J381" s="279">
        <v>521.86666666666656</v>
      </c>
      <c r="K381" s="277">
        <v>502</v>
      </c>
      <c r="L381" s="277">
        <v>483.1</v>
      </c>
      <c r="M381" s="277">
        <v>1.37578</v>
      </c>
    </row>
    <row r="382" spans="1:13">
      <c r="A382" s="268">
        <v>372</v>
      </c>
      <c r="B382" s="277" t="s">
        <v>165</v>
      </c>
      <c r="C382" s="278">
        <v>173.5</v>
      </c>
      <c r="D382" s="279">
        <v>173.45000000000002</v>
      </c>
      <c r="E382" s="279">
        <v>171.55000000000004</v>
      </c>
      <c r="F382" s="279">
        <v>169.60000000000002</v>
      </c>
      <c r="G382" s="279">
        <v>167.70000000000005</v>
      </c>
      <c r="H382" s="279">
        <v>175.40000000000003</v>
      </c>
      <c r="I382" s="279">
        <v>177.3</v>
      </c>
      <c r="J382" s="279">
        <v>179.25000000000003</v>
      </c>
      <c r="K382" s="277">
        <v>175.35</v>
      </c>
      <c r="L382" s="277">
        <v>171.5</v>
      </c>
      <c r="M382" s="277">
        <v>132.80939000000001</v>
      </c>
    </row>
    <row r="383" spans="1:13">
      <c r="A383" s="268">
        <v>373</v>
      </c>
      <c r="B383" s="277" t="s">
        <v>492</v>
      </c>
      <c r="C383" s="278">
        <v>76.849999999999994</v>
      </c>
      <c r="D383" s="279">
        <v>75.816666666666663</v>
      </c>
      <c r="E383" s="279">
        <v>74.333333333333329</v>
      </c>
      <c r="F383" s="279">
        <v>71.816666666666663</v>
      </c>
      <c r="G383" s="279">
        <v>70.333333333333329</v>
      </c>
      <c r="H383" s="279">
        <v>78.333333333333329</v>
      </c>
      <c r="I383" s="279">
        <v>79.816666666666677</v>
      </c>
      <c r="J383" s="279">
        <v>82.333333333333329</v>
      </c>
      <c r="K383" s="277">
        <v>77.3</v>
      </c>
      <c r="L383" s="277">
        <v>73.3</v>
      </c>
      <c r="M383" s="277">
        <v>6.3646000000000003</v>
      </c>
    </row>
    <row r="384" spans="1:13">
      <c r="A384" s="268">
        <v>374</v>
      </c>
      <c r="B384" s="277" t="s">
        <v>276</v>
      </c>
      <c r="C384" s="278">
        <v>246.55</v>
      </c>
      <c r="D384" s="279">
        <v>247.65</v>
      </c>
      <c r="E384" s="279">
        <v>243.3</v>
      </c>
      <c r="F384" s="279">
        <v>240.05</v>
      </c>
      <c r="G384" s="279">
        <v>235.70000000000002</v>
      </c>
      <c r="H384" s="279">
        <v>250.9</v>
      </c>
      <c r="I384" s="279">
        <v>255.24999999999997</v>
      </c>
      <c r="J384" s="279">
        <v>258.5</v>
      </c>
      <c r="K384" s="277">
        <v>252</v>
      </c>
      <c r="L384" s="277">
        <v>244.4</v>
      </c>
      <c r="M384" s="277">
        <v>3.2936200000000002</v>
      </c>
    </row>
    <row r="385" spans="1:13">
      <c r="A385" s="268">
        <v>375</v>
      </c>
      <c r="B385" s="277" t="s">
        <v>493</v>
      </c>
      <c r="C385" s="278">
        <v>74.3</v>
      </c>
      <c r="D385" s="279">
        <v>73.86666666666666</v>
      </c>
      <c r="E385" s="279">
        <v>72.833333333333314</v>
      </c>
      <c r="F385" s="279">
        <v>71.36666666666666</v>
      </c>
      <c r="G385" s="279">
        <v>70.333333333333314</v>
      </c>
      <c r="H385" s="279">
        <v>75.333333333333314</v>
      </c>
      <c r="I385" s="279">
        <v>76.366666666666646</v>
      </c>
      <c r="J385" s="279">
        <v>77.833333333333314</v>
      </c>
      <c r="K385" s="277">
        <v>74.900000000000006</v>
      </c>
      <c r="L385" s="277">
        <v>72.400000000000006</v>
      </c>
      <c r="M385" s="277">
        <v>2.8974799999999998</v>
      </c>
    </row>
    <row r="386" spans="1:13">
      <c r="A386" s="268">
        <v>376</v>
      </c>
      <c r="B386" s="277" t="s">
        <v>486</v>
      </c>
      <c r="C386" s="278">
        <v>46.55</v>
      </c>
      <c r="D386" s="279">
        <v>45.949999999999996</v>
      </c>
      <c r="E386" s="279">
        <v>45.249999999999993</v>
      </c>
      <c r="F386" s="279">
        <v>43.949999999999996</v>
      </c>
      <c r="G386" s="279">
        <v>43.249999999999993</v>
      </c>
      <c r="H386" s="279">
        <v>47.249999999999993</v>
      </c>
      <c r="I386" s="279">
        <v>47.949999999999996</v>
      </c>
      <c r="J386" s="279">
        <v>49.249999999999993</v>
      </c>
      <c r="K386" s="277">
        <v>46.65</v>
      </c>
      <c r="L386" s="277">
        <v>44.65</v>
      </c>
      <c r="M386" s="277">
        <v>12.62307</v>
      </c>
    </row>
    <row r="387" spans="1:13">
      <c r="A387" s="268">
        <v>377</v>
      </c>
      <c r="B387" s="277" t="s">
        <v>166</v>
      </c>
      <c r="C387" s="278">
        <v>1093.2</v>
      </c>
      <c r="D387" s="279">
        <v>1109.2166666666669</v>
      </c>
      <c r="E387" s="279">
        <v>1071.7833333333338</v>
      </c>
      <c r="F387" s="279">
        <v>1050.3666666666668</v>
      </c>
      <c r="G387" s="279">
        <v>1012.9333333333336</v>
      </c>
      <c r="H387" s="279">
        <v>1130.6333333333339</v>
      </c>
      <c r="I387" s="279">
        <v>1168.0666666666668</v>
      </c>
      <c r="J387" s="279">
        <v>1189.483333333334</v>
      </c>
      <c r="K387" s="277">
        <v>1146.6500000000001</v>
      </c>
      <c r="L387" s="277">
        <v>1087.8</v>
      </c>
      <c r="M387" s="277">
        <v>15.53566</v>
      </c>
    </row>
    <row r="388" spans="1:13">
      <c r="A388" s="268">
        <v>378</v>
      </c>
      <c r="B388" s="277" t="s">
        <v>278</v>
      </c>
      <c r="C388" s="278">
        <v>411.9</v>
      </c>
      <c r="D388" s="279">
        <v>412.63333333333338</v>
      </c>
      <c r="E388" s="279">
        <v>405.26666666666677</v>
      </c>
      <c r="F388" s="279">
        <v>398.63333333333338</v>
      </c>
      <c r="G388" s="279">
        <v>391.26666666666677</v>
      </c>
      <c r="H388" s="279">
        <v>419.26666666666677</v>
      </c>
      <c r="I388" s="279">
        <v>426.63333333333344</v>
      </c>
      <c r="J388" s="279">
        <v>433.26666666666677</v>
      </c>
      <c r="K388" s="277">
        <v>420</v>
      </c>
      <c r="L388" s="277">
        <v>406</v>
      </c>
      <c r="M388" s="277">
        <v>1.2294</v>
      </c>
    </row>
    <row r="389" spans="1:13">
      <c r="A389" s="268">
        <v>379</v>
      </c>
      <c r="B389" s="277" t="s">
        <v>496</v>
      </c>
      <c r="C389" s="278">
        <v>445.45</v>
      </c>
      <c r="D389" s="279">
        <v>442.7833333333333</v>
      </c>
      <c r="E389" s="279">
        <v>437.16666666666663</v>
      </c>
      <c r="F389" s="279">
        <v>428.88333333333333</v>
      </c>
      <c r="G389" s="279">
        <v>423.26666666666665</v>
      </c>
      <c r="H389" s="279">
        <v>451.06666666666661</v>
      </c>
      <c r="I389" s="279">
        <v>456.68333333333328</v>
      </c>
      <c r="J389" s="279">
        <v>464.96666666666658</v>
      </c>
      <c r="K389" s="277">
        <v>448.4</v>
      </c>
      <c r="L389" s="277">
        <v>434.5</v>
      </c>
      <c r="M389" s="277">
        <v>2.8567200000000001</v>
      </c>
    </row>
    <row r="390" spans="1:13">
      <c r="A390" s="268">
        <v>380</v>
      </c>
      <c r="B390" s="277" t="s">
        <v>498</v>
      </c>
      <c r="C390" s="278">
        <v>106.6</v>
      </c>
      <c r="D390" s="279">
        <v>104.81666666666668</v>
      </c>
      <c r="E390" s="279">
        <v>102.18333333333335</v>
      </c>
      <c r="F390" s="279">
        <v>97.76666666666668</v>
      </c>
      <c r="G390" s="279">
        <v>95.133333333333354</v>
      </c>
      <c r="H390" s="279">
        <v>109.23333333333335</v>
      </c>
      <c r="I390" s="279">
        <v>111.86666666666667</v>
      </c>
      <c r="J390" s="279">
        <v>116.28333333333335</v>
      </c>
      <c r="K390" s="277">
        <v>107.45</v>
      </c>
      <c r="L390" s="277">
        <v>100.4</v>
      </c>
      <c r="M390" s="277">
        <v>16.344000000000001</v>
      </c>
    </row>
    <row r="391" spans="1:13">
      <c r="A391" s="268">
        <v>381</v>
      </c>
      <c r="B391" s="277" t="s">
        <v>279</v>
      </c>
      <c r="C391" s="278">
        <v>454.4</v>
      </c>
      <c r="D391" s="279">
        <v>453.23333333333335</v>
      </c>
      <c r="E391" s="279">
        <v>448.16666666666669</v>
      </c>
      <c r="F391" s="279">
        <v>441.93333333333334</v>
      </c>
      <c r="G391" s="279">
        <v>436.86666666666667</v>
      </c>
      <c r="H391" s="279">
        <v>459.4666666666667</v>
      </c>
      <c r="I391" s="279">
        <v>464.5333333333333</v>
      </c>
      <c r="J391" s="279">
        <v>470.76666666666671</v>
      </c>
      <c r="K391" s="277">
        <v>458.3</v>
      </c>
      <c r="L391" s="277">
        <v>447</v>
      </c>
      <c r="M391" s="277">
        <v>1.35165</v>
      </c>
    </row>
    <row r="392" spans="1:13">
      <c r="A392" s="268">
        <v>382</v>
      </c>
      <c r="B392" s="277" t="s">
        <v>499</v>
      </c>
      <c r="C392" s="278">
        <v>255.05</v>
      </c>
      <c r="D392" s="279">
        <v>253.11666666666667</v>
      </c>
      <c r="E392" s="279">
        <v>249.63333333333333</v>
      </c>
      <c r="F392" s="279">
        <v>244.21666666666664</v>
      </c>
      <c r="G392" s="279">
        <v>240.73333333333329</v>
      </c>
      <c r="H392" s="279">
        <v>258.53333333333336</v>
      </c>
      <c r="I392" s="279">
        <v>262.01666666666671</v>
      </c>
      <c r="J392" s="279">
        <v>267.43333333333339</v>
      </c>
      <c r="K392" s="277">
        <v>256.60000000000002</v>
      </c>
      <c r="L392" s="277">
        <v>247.7</v>
      </c>
      <c r="M392" s="277">
        <v>5.4347099999999999</v>
      </c>
    </row>
    <row r="393" spans="1:13">
      <c r="A393" s="268">
        <v>383</v>
      </c>
      <c r="B393" s="277" t="s">
        <v>167</v>
      </c>
      <c r="C393" s="278">
        <v>780.95</v>
      </c>
      <c r="D393" s="279">
        <v>772.36666666666679</v>
      </c>
      <c r="E393" s="279">
        <v>761.38333333333355</v>
      </c>
      <c r="F393" s="279">
        <v>741.81666666666672</v>
      </c>
      <c r="G393" s="279">
        <v>730.83333333333348</v>
      </c>
      <c r="H393" s="279">
        <v>791.93333333333362</v>
      </c>
      <c r="I393" s="279">
        <v>802.91666666666674</v>
      </c>
      <c r="J393" s="279">
        <v>822.48333333333369</v>
      </c>
      <c r="K393" s="277">
        <v>783.35</v>
      </c>
      <c r="L393" s="277">
        <v>752.8</v>
      </c>
      <c r="M393" s="277">
        <v>12.14494</v>
      </c>
    </row>
    <row r="394" spans="1:13">
      <c r="A394" s="268">
        <v>384</v>
      </c>
      <c r="B394" s="277" t="s">
        <v>501</v>
      </c>
      <c r="C394" s="278">
        <v>1289.45</v>
      </c>
      <c r="D394" s="279">
        <v>1285.1499999999999</v>
      </c>
      <c r="E394" s="279">
        <v>1259.8499999999997</v>
      </c>
      <c r="F394" s="279">
        <v>1230.2499999999998</v>
      </c>
      <c r="G394" s="279">
        <v>1204.9499999999996</v>
      </c>
      <c r="H394" s="279">
        <v>1314.7499999999998</v>
      </c>
      <c r="I394" s="279">
        <v>1340.05</v>
      </c>
      <c r="J394" s="279">
        <v>1369.6499999999999</v>
      </c>
      <c r="K394" s="277">
        <v>1310.45</v>
      </c>
      <c r="L394" s="277">
        <v>1255.55</v>
      </c>
      <c r="M394" s="277">
        <v>0.31739000000000001</v>
      </c>
    </row>
    <row r="395" spans="1:13">
      <c r="A395" s="268">
        <v>385</v>
      </c>
      <c r="B395" s="277" t="s">
        <v>502</v>
      </c>
      <c r="C395" s="278">
        <v>280.45</v>
      </c>
      <c r="D395" s="279">
        <v>280.51666666666665</v>
      </c>
      <c r="E395" s="279">
        <v>278.13333333333333</v>
      </c>
      <c r="F395" s="279">
        <v>275.81666666666666</v>
      </c>
      <c r="G395" s="279">
        <v>273.43333333333334</v>
      </c>
      <c r="H395" s="279">
        <v>282.83333333333331</v>
      </c>
      <c r="I395" s="279">
        <v>285.21666666666664</v>
      </c>
      <c r="J395" s="279">
        <v>287.5333333333333</v>
      </c>
      <c r="K395" s="277">
        <v>282.89999999999998</v>
      </c>
      <c r="L395" s="277">
        <v>278.2</v>
      </c>
      <c r="M395" s="277">
        <v>2.2925399999999998</v>
      </c>
    </row>
    <row r="396" spans="1:13">
      <c r="A396" s="268">
        <v>386</v>
      </c>
      <c r="B396" s="277" t="s">
        <v>168</v>
      </c>
      <c r="C396" s="278">
        <v>175.15</v>
      </c>
      <c r="D396" s="279">
        <v>173.46666666666667</v>
      </c>
      <c r="E396" s="279">
        <v>170.28333333333333</v>
      </c>
      <c r="F396" s="279">
        <v>165.41666666666666</v>
      </c>
      <c r="G396" s="279">
        <v>162.23333333333332</v>
      </c>
      <c r="H396" s="279">
        <v>178.33333333333334</v>
      </c>
      <c r="I396" s="279">
        <v>181.51666666666668</v>
      </c>
      <c r="J396" s="279">
        <v>186.38333333333335</v>
      </c>
      <c r="K396" s="277">
        <v>176.65</v>
      </c>
      <c r="L396" s="277">
        <v>168.6</v>
      </c>
      <c r="M396" s="277">
        <v>148.26534000000001</v>
      </c>
    </row>
    <row r="397" spans="1:13">
      <c r="A397" s="268">
        <v>387</v>
      </c>
      <c r="B397" s="277" t="s">
        <v>500</v>
      </c>
      <c r="C397" s="278">
        <v>42.95</v>
      </c>
      <c r="D397" s="279">
        <v>43</v>
      </c>
      <c r="E397" s="279">
        <v>42.75</v>
      </c>
      <c r="F397" s="279">
        <v>42.55</v>
      </c>
      <c r="G397" s="279">
        <v>42.3</v>
      </c>
      <c r="H397" s="279">
        <v>43.2</v>
      </c>
      <c r="I397" s="279">
        <v>43.45</v>
      </c>
      <c r="J397" s="279">
        <v>43.650000000000006</v>
      </c>
      <c r="K397" s="277">
        <v>43.25</v>
      </c>
      <c r="L397" s="277">
        <v>42.8</v>
      </c>
      <c r="M397" s="277">
        <v>2.9769299999999999</v>
      </c>
    </row>
    <row r="398" spans="1:13">
      <c r="A398" s="268">
        <v>388</v>
      </c>
      <c r="B398" s="277" t="s">
        <v>169</v>
      </c>
      <c r="C398" s="278">
        <v>102.2</v>
      </c>
      <c r="D398" s="279">
        <v>100.95</v>
      </c>
      <c r="E398" s="279">
        <v>99.350000000000009</v>
      </c>
      <c r="F398" s="279">
        <v>96.5</v>
      </c>
      <c r="G398" s="279">
        <v>94.9</v>
      </c>
      <c r="H398" s="279">
        <v>103.80000000000001</v>
      </c>
      <c r="I398" s="279">
        <v>105.4</v>
      </c>
      <c r="J398" s="279">
        <v>108.25000000000001</v>
      </c>
      <c r="K398" s="277">
        <v>102.55</v>
      </c>
      <c r="L398" s="277">
        <v>98.1</v>
      </c>
      <c r="M398" s="277">
        <v>85.920490000000001</v>
      </c>
    </row>
    <row r="399" spans="1:13">
      <c r="A399" s="268">
        <v>389</v>
      </c>
      <c r="B399" s="277" t="s">
        <v>503</v>
      </c>
      <c r="C399" s="278">
        <v>121.6</v>
      </c>
      <c r="D399" s="279">
        <v>122.48333333333335</v>
      </c>
      <c r="E399" s="279">
        <v>119.76666666666669</v>
      </c>
      <c r="F399" s="279">
        <v>117.93333333333335</v>
      </c>
      <c r="G399" s="279">
        <v>115.2166666666667</v>
      </c>
      <c r="H399" s="279">
        <v>124.31666666666669</v>
      </c>
      <c r="I399" s="279">
        <v>127.03333333333333</v>
      </c>
      <c r="J399" s="279">
        <v>128.86666666666667</v>
      </c>
      <c r="K399" s="277">
        <v>125.2</v>
      </c>
      <c r="L399" s="277">
        <v>120.65</v>
      </c>
      <c r="M399" s="277">
        <v>4.9248099999999999</v>
      </c>
    </row>
    <row r="400" spans="1:13">
      <c r="A400" s="268">
        <v>390</v>
      </c>
      <c r="B400" s="277" t="s">
        <v>504</v>
      </c>
      <c r="C400" s="278">
        <v>659.4</v>
      </c>
      <c r="D400" s="279">
        <v>657.4</v>
      </c>
      <c r="E400" s="279">
        <v>652</v>
      </c>
      <c r="F400" s="279">
        <v>644.6</v>
      </c>
      <c r="G400" s="279">
        <v>639.20000000000005</v>
      </c>
      <c r="H400" s="279">
        <v>664.8</v>
      </c>
      <c r="I400" s="279">
        <v>670.19999999999982</v>
      </c>
      <c r="J400" s="279">
        <v>677.59999999999991</v>
      </c>
      <c r="K400" s="277">
        <v>662.8</v>
      </c>
      <c r="L400" s="277">
        <v>650</v>
      </c>
      <c r="M400" s="277">
        <v>2.7399100000000001</v>
      </c>
    </row>
    <row r="401" spans="1:13">
      <c r="A401" s="268">
        <v>391</v>
      </c>
      <c r="B401" s="277" t="s">
        <v>170</v>
      </c>
      <c r="C401" s="278">
        <v>2034.5</v>
      </c>
      <c r="D401" s="279">
        <v>2033.1166666666668</v>
      </c>
      <c r="E401" s="279">
        <v>2006.3833333333337</v>
      </c>
      <c r="F401" s="279">
        <v>1978.2666666666669</v>
      </c>
      <c r="G401" s="279">
        <v>1951.5333333333338</v>
      </c>
      <c r="H401" s="279">
        <v>2061.2333333333336</v>
      </c>
      <c r="I401" s="279">
        <v>2087.9666666666667</v>
      </c>
      <c r="J401" s="279">
        <v>2116.0833333333335</v>
      </c>
      <c r="K401" s="277">
        <v>2059.85</v>
      </c>
      <c r="L401" s="277">
        <v>2005</v>
      </c>
      <c r="M401" s="277">
        <v>168.35011</v>
      </c>
    </row>
    <row r="402" spans="1:13">
      <c r="A402" s="268">
        <v>392</v>
      </c>
      <c r="B402" s="277" t="s">
        <v>519</v>
      </c>
      <c r="C402" s="278">
        <v>9.9499999999999993</v>
      </c>
      <c r="D402" s="279">
        <v>10</v>
      </c>
      <c r="E402" s="279">
        <v>9.85</v>
      </c>
      <c r="F402" s="279">
        <v>9.75</v>
      </c>
      <c r="G402" s="279">
        <v>9.6</v>
      </c>
      <c r="H402" s="279">
        <v>10.1</v>
      </c>
      <c r="I402" s="279">
        <v>10.249999999999998</v>
      </c>
      <c r="J402" s="279">
        <v>10.35</v>
      </c>
      <c r="K402" s="277">
        <v>10.15</v>
      </c>
      <c r="L402" s="277">
        <v>9.9</v>
      </c>
      <c r="M402" s="277">
        <v>3.6604800000000002</v>
      </c>
    </row>
    <row r="403" spans="1:13">
      <c r="A403" s="268">
        <v>393</v>
      </c>
      <c r="B403" s="277" t="s">
        <v>508</v>
      </c>
      <c r="C403" s="278">
        <v>200.2</v>
      </c>
      <c r="D403" s="279">
        <v>200.08333333333334</v>
      </c>
      <c r="E403" s="279">
        <v>196.36666666666667</v>
      </c>
      <c r="F403" s="279">
        <v>192.53333333333333</v>
      </c>
      <c r="G403" s="279">
        <v>188.81666666666666</v>
      </c>
      <c r="H403" s="279">
        <v>203.91666666666669</v>
      </c>
      <c r="I403" s="279">
        <v>207.63333333333333</v>
      </c>
      <c r="J403" s="279">
        <v>211.4666666666667</v>
      </c>
      <c r="K403" s="277">
        <v>203.8</v>
      </c>
      <c r="L403" s="277">
        <v>196.25</v>
      </c>
      <c r="M403" s="277">
        <v>1.9604699999999999</v>
      </c>
    </row>
    <row r="404" spans="1:13">
      <c r="A404" s="268">
        <v>394</v>
      </c>
      <c r="B404" s="277" t="s">
        <v>495</v>
      </c>
      <c r="C404" s="278">
        <v>240.55</v>
      </c>
      <c r="D404" s="279">
        <v>241.21666666666667</v>
      </c>
      <c r="E404" s="279">
        <v>238.33333333333334</v>
      </c>
      <c r="F404" s="279">
        <v>236.11666666666667</v>
      </c>
      <c r="G404" s="279">
        <v>233.23333333333335</v>
      </c>
      <c r="H404" s="279">
        <v>243.43333333333334</v>
      </c>
      <c r="I404" s="279">
        <v>246.31666666666666</v>
      </c>
      <c r="J404" s="279">
        <v>248.53333333333333</v>
      </c>
      <c r="K404" s="277">
        <v>244.1</v>
      </c>
      <c r="L404" s="277">
        <v>239</v>
      </c>
      <c r="M404" s="277">
        <v>1.7133</v>
      </c>
    </row>
    <row r="405" spans="1:13">
      <c r="A405" s="268">
        <v>395</v>
      </c>
      <c r="B405" s="277" t="s">
        <v>512</v>
      </c>
      <c r="C405" s="278">
        <v>49.15</v>
      </c>
      <c r="D405" s="279">
        <v>49.20000000000001</v>
      </c>
      <c r="E405" s="279">
        <v>48.15000000000002</v>
      </c>
      <c r="F405" s="279">
        <v>47.150000000000013</v>
      </c>
      <c r="G405" s="279">
        <v>46.100000000000023</v>
      </c>
      <c r="H405" s="279">
        <v>50.200000000000017</v>
      </c>
      <c r="I405" s="279">
        <v>51.250000000000014</v>
      </c>
      <c r="J405" s="279">
        <v>52.250000000000014</v>
      </c>
      <c r="K405" s="277">
        <v>50.25</v>
      </c>
      <c r="L405" s="277">
        <v>48.2</v>
      </c>
      <c r="M405" s="277">
        <v>1.53054</v>
      </c>
    </row>
    <row r="406" spans="1:13">
      <c r="A406" s="268">
        <v>396</v>
      </c>
      <c r="B406" s="277" t="s">
        <v>171</v>
      </c>
      <c r="C406" s="278">
        <v>34.1</v>
      </c>
      <c r="D406" s="279">
        <v>34.5</v>
      </c>
      <c r="E406" s="279">
        <v>33.6</v>
      </c>
      <c r="F406" s="279">
        <v>33.1</v>
      </c>
      <c r="G406" s="279">
        <v>32.200000000000003</v>
      </c>
      <c r="H406" s="279">
        <v>35</v>
      </c>
      <c r="I406" s="279">
        <v>35.900000000000006</v>
      </c>
      <c r="J406" s="279">
        <v>36.4</v>
      </c>
      <c r="K406" s="277">
        <v>35.4</v>
      </c>
      <c r="L406" s="277">
        <v>34</v>
      </c>
      <c r="M406" s="277">
        <v>190.04489000000001</v>
      </c>
    </row>
    <row r="407" spans="1:13">
      <c r="A407" s="268">
        <v>397</v>
      </c>
      <c r="B407" s="277" t="s">
        <v>513</v>
      </c>
      <c r="C407" s="278">
        <v>8390.7999999999993</v>
      </c>
      <c r="D407" s="279">
        <v>8408.3166666666657</v>
      </c>
      <c r="E407" s="279">
        <v>8332.6333333333314</v>
      </c>
      <c r="F407" s="279">
        <v>8274.4666666666653</v>
      </c>
      <c r="G407" s="279">
        <v>8198.783333333331</v>
      </c>
      <c r="H407" s="279">
        <v>8466.4833333333318</v>
      </c>
      <c r="I407" s="279">
        <v>8542.1666666666661</v>
      </c>
      <c r="J407" s="279">
        <v>8600.3333333333321</v>
      </c>
      <c r="K407" s="277">
        <v>8484</v>
      </c>
      <c r="L407" s="277">
        <v>8350.15</v>
      </c>
      <c r="M407" s="277">
        <v>0.21073</v>
      </c>
    </row>
    <row r="408" spans="1:13">
      <c r="A408" s="268">
        <v>398</v>
      </c>
      <c r="B408" s="277" t="s">
        <v>3523</v>
      </c>
      <c r="C408" s="278">
        <v>814.2</v>
      </c>
      <c r="D408" s="279">
        <v>809.75</v>
      </c>
      <c r="E408" s="279">
        <v>799.5</v>
      </c>
      <c r="F408" s="279">
        <v>784.8</v>
      </c>
      <c r="G408" s="279">
        <v>774.55</v>
      </c>
      <c r="H408" s="279">
        <v>824.45</v>
      </c>
      <c r="I408" s="279">
        <v>834.7</v>
      </c>
      <c r="J408" s="279">
        <v>849.40000000000009</v>
      </c>
      <c r="K408" s="277">
        <v>820</v>
      </c>
      <c r="L408" s="277">
        <v>795.05</v>
      </c>
      <c r="M408" s="277">
        <v>18.302579999999999</v>
      </c>
    </row>
    <row r="409" spans="1:13">
      <c r="A409" s="268">
        <v>399</v>
      </c>
      <c r="B409" s="277" t="s">
        <v>280</v>
      </c>
      <c r="C409" s="278">
        <v>774.45</v>
      </c>
      <c r="D409" s="279">
        <v>779.11666666666667</v>
      </c>
      <c r="E409" s="279">
        <v>766.43333333333339</v>
      </c>
      <c r="F409" s="279">
        <v>758.41666666666674</v>
      </c>
      <c r="G409" s="279">
        <v>745.73333333333346</v>
      </c>
      <c r="H409" s="279">
        <v>787.13333333333333</v>
      </c>
      <c r="I409" s="279">
        <v>799.81666666666649</v>
      </c>
      <c r="J409" s="279">
        <v>807.83333333333326</v>
      </c>
      <c r="K409" s="277">
        <v>791.8</v>
      </c>
      <c r="L409" s="277">
        <v>771.1</v>
      </c>
      <c r="M409" s="277">
        <v>25.665089999999999</v>
      </c>
    </row>
    <row r="410" spans="1:13">
      <c r="A410" s="268">
        <v>400</v>
      </c>
      <c r="B410" s="277" t="s">
        <v>172</v>
      </c>
      <c r="C410" s="278">
        <v>194.65</v>
      </c>
      <c r="D410" s="279">
        <v>194.81666666666669</v>
      </c>
      <c r="E410" s="279">
        <v>192.08333333333337</v>
      </c>
      <c r="F410" s="279">
        <v>189.51666666666668</v>
      </c>
      <c r="G410" s="279">
        <v>186.78333333333336</v>
      </c>
      <c r="H410" s="279">
        <v>197.38333333333338</v>
      </c>
      <c r="I410" s="279">
        <v>200.11666666666667</v>
      </c>
      <c r="J410" s="279">
        <v>202.68333333333339</v>
      </c>
      <c r="K410" s="277">
        <v>197.55</v>
      </c>
      <c r="L410" s="277">
        <v>192.25</v>
      </c>
      <c r="M410" s="277">
        <v>378.02663999999999</v>
      </c>
    </row>
    <row r="411" spans="1:13">
      <c r="A411" s="268">
        <v>401</v>
      </c>
      <c r="B411" s="277" t="s">
        <v>514</v>
      </c>
      <c r="C411" s="278">
        <v>3710.25</v>
      </c>
      <c r="D411" s="279">
        <v>3820.0833333333335</v>
      </c>
      <c r="E411" s="279">
        <v>3540.166666666667</v>
      </c>
      <c r="F411" s="279">
        <v>3370.0833333333335</v>
      </c>
      <c r="G411" s="279">
        <v>3090.166666666667</v>
      </c>
      <c r="H411" s="279">
        <v>3990.166666666667</v>
      </c>
      <c r="I411" s="279">
        <v>4270.0833333333339</v>
      </c>
      <c r="J411" s="279">
        <v>4440.166666666667</v>
      </c>
      <c r="K411" s="277">
        <v>4100</v>
      </c>
      <c r="L411" s="277">
        <v>3650</v>
      </c>
      <c r="M411" s="277">
        <v>8.3849999999999994E-2</v>
      </c>
    </row>
    <row r="412" spans="1:13">
      <c r="A412" s="268">
        <v>402</v>
      </c>
      <c r="B412" s="277" t="s">
        <v>2402</v>
      </c>
      <c r="C412" s="278">
        <v>73.599999999999994</v>
      </c>
      <c r="D412" s="279">
        <v>72.850000000000009</v>
      </c>
      <c r="E412" s="279">
        <v>71.800000000000011</v>
      </c>
      <c r="F412" s="279">
        <v>70</v>
      </c>
      <c r="G412" s="279">
        <v>68.95</v>
      </c>
      <c r="H412" s="279">
        <v>74.65000000000002</v>
      </c>
      <c r="I412" s="279">
        <v>75.7</v>
      </c>
      <c r="J412" s="279">
        <v>77.500000000000028</v>
      </c>
      <c r="K412" s="277">
        <v>73.900000000000006</v>
      </c>
      <c r="L412" s="277">
        <v>71.05</v>
      </c>
      <c r="M412" s="277">
        <v>1.35409</v>
      </c>
    </row>
    <row r="413" spans="1:13">
      <c r="A413" s="268">
        <v>403</v>
      </c>
      <c r="B413" s="277" t="s">
        <v>2404</v>
      </c>
      <c r="C413" s="278">
        <v>51.6</v>
      </c>
      <c r="D413" s="279">
        <v>51.75</v>
      </c>
      <c r="E413" s="279">
        <v>51.1</v>
      </c>
      <c r="F413" s="279">
        <v>50.6</v>
      </c>
      <c r="G413" s="279">
        <v>49.95</v>
      </c>
      <c r="H413" s="279">
        <v>52.25</v>
      </c>
      <c r="I413" s="279">
        <v>52.900000000000006</v>
      </c>
      <c r="J413" s="279">
        <v>53.4</v>
      </c>
      <c r="K413" s="277">
        <v>52.4</v>
      </c>
      <c r="L413" s="277">
        <v>51.25</v>
      </c>
      <c r="M413" s="277">
        <v>4.2711699999999997</v>
      </c>
    </row>
    <row r="414" spans="1:13">
      <c r="A414" s="268">
        <v>404</v>
      </c>
      <c r="B414" s="277" t="s">
        <v>2412</v>
      </c>
      <c r="C414" s="278">
        <v>148.30000000000001</v>
      </c>
      <c r="D414" s="279">
        <v>148.01666666666668</v>
      </c>
      <c r="E414" s="279">
        <v>146.23333333333335</v>
      </c>
      <c r="F414" s="279">
        <v>144.16666666666666</v>
      </c>
      <c r="G414" s="279">
        <v>142.38333333333333</v>
      </c>
      <c r="H414" s="279">
        <v>150.08333333333337</v>
      </c>
      <c r="I414" s="279">
        <v>151.86666666666673</v>
      </c>
      <c r="J414" s="279">
        <v>153.93333333333339</v>
      </c>
      <c r="K414" s="277">
        <v>149.80000000000001</v>
      </c>
      <c r="L414" s="277">
        <v>145.94999999999999</v>
      </c>
      <c r="M414" s="277">
        <v>5.0771100000000002</v>
      </c>
    </row>
    <row r="415" spans="1:13">
      <c r="A415" s="268">
        <v>405</v>
      </c>
      <c r="B415" s="277" t="s">
        <v>516</v>
      </c>
      <c r="C415" s="278">
        <v>1282.9000000000001</v>
      </c>
      <c r="D415" s="279">
        <v>1279.3166666666666</v>
      </c>
      <c r="E415" s="279">
        <v>1268.8333333333333</v>
      </c>
      <c r="F415" s="279">
        <v>1254.7666666666667</v>
      </c>
      <c r="G415" s="279">
        <v>1244.2833333333333</v>
      </c>
      <c r="H415" s="279">
        <v>1293.3833333333332</v>
      </c>
      <c r="I415" s="279">
        <v>1303.8666666666668</v>
      </c>
      <c r="J415" s="279">
        <v>1317.9333333333332</v>
      </c>
      <c r="K415" s="277">
        <v>1289.8</v>
      </c>
      <c r="L415" s="277">
        <v>1265.25</v>
      </c>
      <c r="M415" s="277">
        <v>7.016E-2</v>
      </c>
    </row>
    <row r="416" spans="1:13">
      <c r="A416" s="268">
        <v>406</v>
      </c>
      <c r="B416" s="277" t="s">
        <v>518</v>
      </c>
      <c r="C416" s="278">
        <v>179</v>
      </c>
      <c r="D416" s="279">
        <v>179.41666666666666</v>
      </c>
      <c r="E416" s="279">
        <v>176.2833333333333</v>
      </c>
      <c r="F416" s="279">
        <v>173.56666666666663</v>
      </c>
      <c r="G416" s="279">
        <v>170.43333333333328</v>
      </c>
      <c r="H416" s="279">
        <v>182.13333333333333</v>
      </c>
      <c r="I416" s="279">
        <v>185.26666666666671</v>
      </c>
      <c r="J416" s="279">
        <v>187.98333333333335</v>
      </c>
      <c r="K416" s="277">
        <v>182.55</v>
      </c>
      <c r="L416" s="277">
        <v>176.7</v>
      </c>
      <c r="M416" s="277">
        <v>0.61568000000000001</v>
      </c>
    </row>
    <row r="417" spans="1:13">
      <c r="A417" s="268">
        <v>407</v>
      </c>
      <c r="B417" s="277" t="s">
        <v>173</v>
      </c>
      <c r="C417" s="278">
        <v>21734.35</v>
      </c>
      <c r="D417" s="279">
        <v>21419.7</v>
      </c>
      <c r="E417" s="279">
        <v>20739.400000000001</v>
      </c>
      <c r="F417" s="279">
        <v>19744.45</v>
      </c>
      <c r="G417" s="279">
        <v>19064.150000000001</v>
      </c>
      <c r="H417" s="279">
        <v>22414.65</v>
      </c>
      <c r="I417" s="279">
        <v>23094.949999999997</v>
      </c>
      <c r="J417" s="279">
        <v>24089.9</v>
      </c>
      <c r="K417" s="277">
        <v>22100</v>
      </c>
      <c r="L417" s="277">
        <v>20424.75</v>
      </c>
      <c r="M417" s="277">
        <v>2.3923199999999998</v>
      </c>
    </row>
    <row r="418" spans="1:13">
      <c r="A418" s="268">
        <v>408</v>
      </c>
      <c r="B418" s="277" t="s">
        <v>520</v>
      </c>
      <c r="C418" s="278">
        <v>798.55</v>
      </c>
      <c r="D418" s="279">
        <v>796.69999999999993</v>
      </c>
      <c r="E418" s="279">
        <v>783.44999999999982</v>
      </c>
      <c r="F418" s="279">
        <v>768.34999999999991</v>
      </c>
      <c r="G418" s="279">
        <v>755.0999999999998</v>
      </c>
      <c r="H418" s="279">
        <v>811.79999999999984</v>
      </c>
      <c r="I418" s="279">
        <v>825.05000000000007</v>
      </c>
      <c r="J418" s="279">
        <v>840.14999999999986</v>
      </c>
      <c r="K418" s="277">
        <v>809.95</v>
      </c>
      <c r="L418" s="277">
        <v>781.6</v>
      </c>
      <c r="M418" s="277">
        <v>0.60712999999999995</v>
      </c>
    </row>
    <row r="419" spans="1:13">
      <c r="A419" s="268">
        <v>409</v>
      </c>
      <c r="B419" s="277" t="s">
        <v>174</v>
      </c>
      <c r="C419" s="278">
        <v>1266.55</v>
      </c>
      <c r="D419" s="279">
        <v>1266.7666666666667</v>
      </c>
      <c r="E419" s="279">
        <v>1249.0833333333333</v>
      </c>
      <c r="F419" s="279">
        <v>1231.6166666666666</v>
      </c>
      <c r="G419" s="279">
        <v>1213.9333333333332</v>
      </c>
      <c r="H419" s="279">
        <v>1284.2333333333333</v>
      </c>
      <c r="I419" s="279">
        <v>1301.9166666666667</v>
      </c>
      <c r="J419" s="279">
        <v>1319.3833333333334</v>
      </c>
      <c r="K419" s="277">
        <v>1284.45</v>
      </c>
      <c r="L419" s="277">
        <v>1249.3</v>
      </c>
      <c r="M419" s="277">
        <v>4.6002799999999997</v>
      </c>
    </row>
    <row r="420" spans="1:13">
      <c r="A420" s="268">
        <v>410</v>
      </c>
      <c r="B420" s="277" t="s">
        <v>515</v>
      </c>
      <c r="C420" s="278">
        <v>356.95</v>
      </c>
      <c r="D420" s="279">
        <v>357.13333333333338</v>
      </c>
      <c r="E420" s="279">
        <v>352.91666666666674</v>
      </c>
      <c r="F420" s="279">
        <v>348.88333333333338</v>
      </c>
      <c r="G420" s="279">
        <v>344.66666666666674</v>
      </c>
      <c r="H420" s="279">
        <v>361.16666666666674</v>
      </c>
      <c r="I420" s="279">
        <v>365.38333333333333</v>
      </c>
      <c r="J420" s="279">
        <v>369.41666666666674</v>
      </c>
      <c r="K420" s="277">
        <v>361.35</v>
      </c>
      <c r="L420" s="277">
        <v>353.1</v>
      </c>
      <c r="M420" s="277">
        <v>0.30869999999999997</v>
      </c>
    </row>
    <row r="421" spans="1:13">
      <c r="A421" s="268">
        <v>411</v>
      </c>
      <c r="B421" s="277" t="s">
        <v>510</v>
      </c>
      <c r="C421" s="278">
        <v>21.85</v>
      </c>
      <c r="D421" s="279">
        <v>21.916666666666668</v>
      </c>
      <c r="E421" s="279">
        <v>21.683333333333337</v>
      </c>
      <c r="F421" s="279">
        <v>21.516666666666669</v>
      </c>
      <c r="G421" s="279">
        <v>21.283333333333339</v>
      </c>
      <c r="H421" s="279">
        <v>22.083333333333336</v>
      </c>
      <c r="I421" s="279">
        <v>22.316666666666663</v>
      </c>
      <c r="J421" s="279">
        <v>22.483333333333334</v>
      </c>
      <c r="K421" s="277">
        <v>22.15</v>
      </c>
      <c r="L421" s="277">
        <v>21.75</v>
      </c>
      <c r="M421" s="277">
        <v>6.6881000000000004</v>
      </c>
    </row>
    <row r="422" spans="1:13">
      <c r="A422" s="268">
        <v>412</v>
      </c>
      <c r="B422" s="277" t="s">
        <v>511</v>
      </c>
      <c r="C422" s="278">
        <v>1501.65</v>
      </c>
      <c r="D422" s="279">
        <v>1508.6499999999999</v>
      </c>
      <c r="E422" s="279">
        <v>1487.2999999999997</v>
      </c>
      <c r="F422" s="279">
        <v>1472.9499999999998</v>
      </c>
      <c r="G422" s="279">
        <v>1451.5999999999997</v>
      </c>
      <c r="H422" s="279">
        <v>1522.9999999999998</v>
      </c>
      <c r="I422" s="279">
        <v>1544.3499999999997</v>
      </c>
      <c r="J422" s="279">
        <v>1558.6999999999998</v>
      </c>
      <c r="K422" s="277">
        <v>1530</v>
      </c>
      <c r="L422" s="277">
        <v>1494.3</v>
      </c>
      <c r="M422" s="277">
        <v>5.7299999999999997E-2</v>
      </c>
    </row>
    <row r="423" spans="1:13">
      <c r="A423" s="268">
        <v>413</v>
      </c>
      <c r="B423" s="277" t="s">
        <v>521</v>
      </c>
      <c r="C423" s="278">
        <v>287.39999999999998</v>
      </c>
      <c r="D423" s="279">
        <v>287.55</v>
      </c>
      <c r="E423" s="279">
        <v>279.85000000000002</v>
      </c>
      <c r="F423" s="279">
        <v>272.3</v>
      </c>
      <c r="G423" s="279">
        <v>264.60000000000002</v>
      </c>
      <c r="H423" s="279">
        <v>295.10000000000002</v>
      </c>
      <c r="I423" s="279">
        <v>302.79999999999995</v>
      </c>
      <c r="J423" s="279">
        <v>310.35000000000002</v>
      </c>
      <c r="K423" s="277">
        <v>295.25</v>
      </c>
      <c r="L423" s="277">
        <v>280</v>
      </c>
      <c r="M423" s="277">
        <v>4.0319500000000001</v>
      </c>
    </row>
    <row r="424" spans="1:13">
      <c r="A424" s="268">
        <v>414</v>
      </c>
      <c r="B424" s="277" t="s">
        <v>522</v>
      </c>
      <c r="C424" s="278">
        <v>1025.25</v>
      </c>
      <c r="D424" s="279">
        <v>1026.6499999999999</v>
      </c>
      <c r="E424" s="279">
        <v>1018.6999999999998</v>
      </c>
      <c r="F424" s="279">
        <v>1012.15</v>
      </c>
      <c r="G424" s="279">
        <v>1004.1999999999999</v>
      </c>
      <c r="H424" s="279">
        <v>1033.1999999999998</v>
      </c>
      <c r="I424" s="279">
        <v>1041.1500000000001</v>
      </c>
      <c r="J424" s="279">
        <v>1047.6999999999996</v>
      </c>
      <c r="K424" s="277">
        <v>1034.5999999999999</v>
      </c>
      <c r="L424" s="277">
        <v>1020.1</v>
      </c>
      <c r="M424" s="277">
        <v>2.708E-2</v>
      </c>
    </row>
    <row r="425" spans="1:13">
      <c r="A425" s="268">
        <v>415</v>
      </c>
      <c r="B425" s="277" t="s">
        <v>523</v>
      </c>
      <c r="C425" s="278">
        <v>347.05</v>
      </c>
      <c r="D425" s="279">
        <v>350.43333333333339</v>
      </c>
      <c r="E425" s="279">
        <v>341.96666666666681</v>
      </c>
      <c r="F425" s="279">
        <v>336.88333333333344</v>
      </c>
      <c r="G425" s="279">
        <v>328.41666666666686</v>
      </c>
      <c r="H425" s="279">
        <v>355.51666666666677</v>
      </c>
      <c r="I425" s="279">
        <v>363.98333333333335</v>
      </c>
      <c r="J425" s="279">
        <v>369.06666666666672</v>
      </c>
      <c r="K425" s="277">
        <v>358.9</v>
      </c>
      <c r="L425" s="277">
        <v>345.35</v>
      </c>
      <c r="M425" s="277">
        <v>2.9696199999999999</v>
      </c>
    </row>
    <row r="426" spans="1:13">
      <c r="A426" s="268">
        <v>416</v>
      </c>
      <c r="B426" s="277" t="s">
        <v>524</v>
      </c>
      <c r="C426" s="278">
        <v>6.7</v>
      </c>
      <c r="D426" s="279">
        <v>6.666666666666667</v>
      </c>
      <c r="E426" s="279">
        <v>6.6333333333333337</v>
      </c>
      <c r="F426" s="279">
        <v>6.5666666666666664</v>
      </c>
      <c r="G426" s="279">
        <v>6.5333333333333332</v>
      </c>
      <c r="H426" s="279">
        <v>6.7333333333333343</v>
      </c>
      <c r="I426" s="279">
        <v>6.7666666666666675</v>
      </c>
      <c r="J426" s="279">
        <v>6.8333333333333348</v>
      </c>
      <c r="K426" s="277">
        <v>6.7</v>
      </c>
      <c r="L426" s="277">
        <v>6.6</v>
      </c>
      <c r="M426" s="277">
        <v>31.520520000000001</v>
      </c>
    </row>
    <row r="427" spans="1:13">
      <c r="A427" s="268">
        <v>417</v>
      </c>
      <c r="B427" s="277" t="s">
        <v>2516</v>
      </c>
      <c r="C427" s="278">
        <v>567.04999999999995</v>
      </c>
      <c r="D427" s="279">
        <v>570.7166666666667</v>
      </c>
      <c r="E427" s="279">
        <v>558.43333333333339</v>
      </c>
      <c r="F427" s="279">
        <v>549.81666666666672</v>
      </c>
      <c r="G427" s="279">
        <v>537.53333333333342</v>
      </c>
      <c r="H427" s="279">
        <v>579.33333333333337</v>
      </c>
      <c r="I427" s="279">
        <v>591.61666666666667</v>
      </c>
      <c r="J427" s="279">
        <v>600.23333333333335</v>
      </c>
      <c r="K427" s="277">
        <v>583</v>
      </c>
      <c r="L427" s="277">
        <v>562.1</v>
      </c>
      <c r="M427" s="277">
        <v>0.25879999999999997</v>
      </c>
    </row>
    <row r="428" spans="1:13">
      <c r="A428" s="268">
        <v>418</v>
      </c>
      <c r="B428" s="277" t="s">
        <v>527</v>
      </c>
      <c r="C428" s="278">
        <v>168.05</v>
      </c>
      <c r="D428" s="279">
        <v>168.35000000000002</v>
      </c>
      <c r="E428" s="279">
        <v>166.80000000000004</v>
      </c>
      <c r="F428" s="279">
        <v>165.55</v>
      </c>
      <c r="G428" s="279">
        <v>164.00000000000003</v>
      </c>
      <c r="H428" s="279">
        <v>169.60000000000005</v>
      </c>
      <c r="I428" s="279">
        <v>171.15</v>
      </c>
      <c r="J428" s="279">
        <v>172.40000000000006</v>
      </c>
      <c r="K428" s="277">
        <v>169.9</v>
      </c>
      <c r="L428" s="277">
        <v>167.1</v>
      </c>
      <c r="M428" s="277">
        <v>2.29284</v>
      </c>
    </row>
    <row r="429" spans="1:13">
      <c r="A429" s="268">
        <v>419</v>
      </c>
      <c r="B429" s="277" t="s">
        <v>2525</v>
      </c>
      <c r="C429" s="278">
        <v>52.05</v>
      </c>
      <c r="D429" s="279">
        <v>51.583333333333336</v>
      </c>
      <c r="E429" s="279">
        <v>50.666666666666671</v>
      </c>
      <c r="F429" s="279">
        <v>49.283333333333339</v>
      </c>
      <c r="G429" s="279">
        <v>48.366666666666674</v>
      </c>
      <c r="H429" s="279">
        <v>52.966666666666669</v>
      </c>
      <c r="I429" s="279">
        <v>53.88333333333334</v>
      </c>
      <c r="J429" s="279">
        <v>55.266666666666666</v>
      </c>
      <c r="K429" s="277">
        <v>52.5</v>
      </c>
      <c r="L429" s="277">
        <v>50.2</v>
      </c>
      <c r="M429" s="277">
        <v>38.533389999999997</v>
      </c>
    </row>
    <row r="430" spans="1:13">
      <c r="A430" s="268">
        <v>420</v>
      </c>
      <c r="B430" s="277" t="s">
        <v>175</v>
      </c>
      <c r="C430" s="286">
        <v>4381.2</v>
      </c>
      <c r="D430" s="287">
        <v>4357.083333333333</v>
      </c>
      <c r="E430" s="287">
        <v>4314.1666666666661</v>
      </c>
      <c r="F430" s="287">
        <v>4247.1333333333332</v>
      </c>
      <c r="G430" s="287">
        <v>4204.2166666666662</v>
      </c>
      <c r="H430" s="287">
        <v>4424.1166666666659</v>
      </c>
      <c r="I430" s="287">
        <v>4467.0333333333319</v>
      </c>
      <c r="J430" s="287">
        <v>4534.0666666666657</v>
      </c>
      <c r="K430" s="288">
        <v>4400</v>
      </c>
      <c r="L430" s="288">
        <v>4290.05</v>
      </c>
      <c r="M430" s="288">
        <v>1.04071</v>
      </c>
    </row>
    <row r="431" spans="1:13">
      <c r="A431" s="268">
        <v>421</v>
      </c>
      <c r="B431" s="277" t="s">
        <v>176</v>
      </c>
      <c r="C431" s="277">
        <v>737.15</v>
      </c>
      <c r="D431" s="279">
        <v>723.04999999999984</v>
      </c>
      <c r="E431" s="279">
        <v>697.29999999999973</v>
      </c>
      <c r="F431" s="279">
        <v>657.44999999999993</v>
      </c>
      <c r="G431" s="279">
        <v>631.69999999999982</v>
      </c>
      <c r="H431" s="279">
        <v>762.89999999999964</v>
      </c>
      <c r="I431" s="279">
        <v>788.64999999999986</v>
      </c>
      <c r="J431" s="279">
        <v>828.49999999999955</v>
      </c>
      <c r="K431" s="277">
        <v>748.8</v>
      </c>
      <c r="L431" s="277">
        <v>683.2</v>
      </c>
      <c r="M431" s="277">
        <v>80.331810000000004</v>
      </c>
    </row>
    <row r="432" spans="1:13">
      <c r="A432" s="268">
        <v>422</v>
      </c>
      <c r="B432" s="277" t="s">
        <v>177</v>
      </c>
      <c r="C432" s="277">
        <v>735.65</v>
      </c>
      <c r="D432" s="279">
        <v>739.73333333333323</v>
      </c>
      <c r="E432" s="279">
        <v>728.31666666666649</v>
      </c>
      <c r="F432" s="279">
        <v>720.98333333333323</v>
      </c>
      <c r="G432" s="279">
        <v>709.56666666666649</v>
      </c>
      <c r="H432" s="279">
        <v>747.06666666666649</v>
      </c>
      <c r="I432" s="279">
        <v>758.48333333333323</v>
      </c>
      <c r="J432" s="279">
        <v>765.81666666666649</v>
      </c>
      <c r="K432" s="277">
        <v>751.15</v>
      </c>
      <c r="L432" s="277">
        <v>732.4</v>
      </c>
      <c r="M432" s="277">
        <v>4.5728299999999997</v>
      </c>
    </row>
    <row r="433" spans="1:13">
      <c r="A433" s="268">
        <v>423</v>
      </c>
      <c r="B433" s="277" t="s">
        <v>525</v>
      </c>
      <c r="C433" s="277">
        <v>83.9</v>
      </c>
      <c r="D433" s="279">
        <v>84.333333333333329</v>
      </c>
      <c r="E433" s="279">
        <v>82.766666666666652</v>
      </c>
      <c r="F433" s="279">
        <v>81.633333333333326</v>
      </c>
      <c r="G433" s="279">
        <v>80.066666666666649</v>
      </c>
      <c r="H433" s="279">
        <v>85.466666666666654</v>
      </c>
      <c r="I433" s="279">
        <v>87.033333333333346</v>
      </c>
      <c r="J433" s="279">
        <v>88.166666666666657</v>
      </c>
      <c r="K433" s="277">
        <v>85.9</v>
      </c>
      <c r="L433" s="277">
        <v>83.2</v>
      </c>
      <c r="M433" s="277">
        <v>1.43337</v>
      </c>
    </row>
    <row r="434" spans="1:13">
      <c r="A434" s="268">
        <v>424</v>
      </c>
      <c r="B434" s="277" t="s">
        <v>281</v>
      </c>
      <c r="C434" s="277">
        <v>153.80000000000001</v>
      </c>
      <c r="D434" s="279">
        <v>153.41666666666666</v>
      </c>
      <c r="E434" s="279">
        <v>149.98333333333332</v>
      </c>
      <c r="F434" s="279">
        <v>146.16666666666666</v>
      </c>
      <c r="G434" s="279">
        <v>142.73333333333332</v>
      </c>
      <c r="H434" s="279">
        <v>157.23333333333332</v>
      </c>
      <c r="I434" s="279">
        <v>160.66666666666666</v>
      </c>
      <c r="J434" s="279">
        <v>164.48333333333332</v>
      </c>
      <c r="K434" s="277">
        <v>156.85</v>
      </c>
      <c r="L434" s="277">
        <v>149.6</v>
      </c>
      <c r="M434" s="277">
        <v>7.4091100000000001</v>
      </c>
    </row>
    <row r="435" spans="1:13">
      <c r="A435" s="268">
        <v>425</v>
      </c>
      <c r="B435" s="277" t="s">
        <v>526</v>
      </c>
      <c r="C435" s="277">
        <v>458.45</v>
      </c>
      <c r="D435" s="279">
        <v>459.4666666666667</v>
      </c>
      <c r="E435" s="279">
        <v>447.88333333333338</v>
      </c>
      <c r="F435" s="279">
        <v>437.31666666666666</v>
      </c>
      <c r="G435" s="279">
        <v>425.73333333333335</v>
      </c>
      <c r="H435" s="279">
        <v>470.03333333333342</v>
      </c>
      <c r="I435" s="279">
        <v>481.61666666666667</v>
      </c>
      <c r="J435" s="279">
        <v>492.18333333333345</v>
      </c>
      <c r="K435" s="277">
        <v>471.05</v>
      </c>
      <c r="L435" s="277">
        <v>448.9</v>
      </c>
      <c r="M435" s="277">
        <v>3.6916099999999998</v>
      </c>
    </row>
    <row r="436" spans="1:13">
      <c r="A436" s="268">
        <v>426</v>
      </c>
      <c r="B436" s="277" t="s">
        <v>3387</v>
      </c>
      <c r="C436" s="277">
        <v>275.10000000000002</v>
      </c>
      <c r="D436" s="279">
        <v>274.43333333333334</v>
      </c>
      <c r="E436" s="279">
        <v>271.66666666666669</v>
      </c>
      <c r="F436" s="279">
        <v>268.23333333333335</v>
      </c>
      <c r="G436" s="279">
        <v>265.4666666666667</v>
      </c>
      <c r="H436" s="279">
        <v>277.86666666666667</v>
      </c>
      <c r="I436" s="279">
        <v>280.63333333333333</v>
      </c>
      <c r="J436" s="279">
        <v>284.06666666666666</v>
      </c>
      <c r="K436" s="277">
        <v>277.2</v>
      </c>
      <c r="L436" s="277">
        <v>271</v>
      </c>
      <c r="M436" s="277">
        <v>2.04603</v>
      </c>
    </row>
    <row r="437" spans="1:13">
      <c r="A437" s="268">
        <v>427</v>
      </c>
      <c r="B437" s="277" t="s">
        <v>529</v>
      </c>
      <c r="C437" s="277">
        <v>1441.5</v>
      </c>
      <c r="D437" s="279">
        <v>1416.7166666666665</v>
      </c>
      <c r="E437" s="279">
        <v>1373.4333333333329</v>
      </c>
      <c r="F437" s="279">
        <v>1305.3666666666666</v>
      </c>
      <c r="G437" s="279">
        <v>1262.083333333333</v>
      </c>
      <c r="H437" s="279">
        <v>1484.7833333333328</v>
      </c>
      <c r="I437" s="279">
        <v>1528.0666666666662</v>
      </c>
      <c r="J437" s="279">
        <v>1596.1333333333328</v>
      </c>
      <c r="K437" s="277">
        <v>1460</v>
      </c>
      <c r="L437" s="277">
        <v>1348.65</v>
      </c>
      <c r="M437" s="277">
        <v>0.91095999999999999</v>
      </c>
    </row>
    <row r="438" spans="1:13">
      <c r="A438" s="268">
        <v>428</v>
      </c>
      <c r="B438" s="277" t="s">
        <v>530</v>
      </c>
      <c r="C438" s="277">
        <v>424.5</v>
      </c>
      <c r="D438" s="279">
        <v>420.08333333333331</v>
      </c>
      <c r="E438" s="279">
        <v>413.41666666666663</v>
      </c>
      <c r="F438" s="279">
        <v>402.33333333333331</v>
      </c>
      <c r="G438" s="279">
        <v>395.66666666666663</v>
      </c>
      <c r="H438" s="279">
        <v>431.16666666666663</v>
      </c>
      <c r="I438" s="279">
        <v>437.83333333333326</v>
      </c>
      <c r="J438" s="279">
        <v>448.91666666666663</v>
      </c>
      <c r="K438" s="277">
        <v>426.75</v>
      </c>
      <c r="L438" s="277">
        <v>409</v>
      </c>
      <c r="M438" s="277">
        <v>0.55498999999999998</v>
      </c>
    </row>
    <row r="439" spans="1:13">
      <c r="A439" s="268">
        <v>429</v>
      </c>
      <c r="B439" s="277" t="s">
        <v>178</v>
      </c>
      <c r="C439" s="277">
        <v>470.45</v>
      </c>
      <c r="D439" s="279">
        <v>471.48333333333335</v>
      </c>
      <c r="E439" s="279">
        <v>466.2166666666667</v>
      </c>
      <c r="F439" s="279">
        <v>461.98333333333335</v>
      </c>
      <c r="G439" s="279">
        <v>456.7166666666667</v>
      </c>
      <c r="H439" s="279">
        <v>475.7166666666667</v>
      </c>
      <c r="I439" s="279">
        <v>480.98333333333335</v>
      </c>
      <c r="J439" s="279">
        <v>485.2166666666667</v>
      </c>
      <c r="K439" s="277">
        <v>476.75</v>
      </c>
      <c r="L439" s="277">
        <v>467.25</v>
      </c>
      <c r="M439" s="277">
        <v>76.931240000000003</v>
      </c>
    </row>
    <row r="440" spans="1:13">
      <c r="A440" s="268">
        <v>430</v>
      </c>
      <c r="B440" s="277" t="s">
        <v>531</v>
      </c>
      <c r="C440" s="277">
        <v>272.89999999999998</v>
      </c>
      <c r="D440" s="279">
        <v>276.13333333333333</v>
      </c>
      <c r="E440" s="279">
        <v>267.26666666666665</v>
      </c>
      <c r="F440" s="279">
        <v>261.63333333333333</v>
      </c>
      <c r="G440" s="279">
        <v>252.76666666666665</v>
      </c>
      <c r="H440" s="279">
        <v>281.76666666666665</v>
      </c>
      <c r="I440" s="279">
        <v>290.63333333333333</v>
      </c>
      <c r="J440" s="279">
        <v>296.26666666666665</v>
      </c>
      <c r="K440" s="277">
        <v>285</v>
      </c>
      <c r="L440" s="277">
        <v>270.5</v>
      </c>
      <c r="M440" s="277">
        <v>2.66676</v>
      </c>
    </row>
    <row r="441" spans="1:13">
      <c r="A441" s="268">
        <v>431</v>
      </c>
      <c r="B441" s="277" t="s">
        <v>179</v>
      </c>
      <c r="C441" s="277">
        <v>427.25</v>
      </c>
      <c r="D441" s="279">
        <v>423.55</v>
      </c>
      <c r="E441" s="279">
        <v>417.15000000000003</v>
      </c>
      <c r="F441" s="279">
        <v>407.05</v>
      </c>
      <c r="G441" s="279">
        <v>400.65000000000003</v>
      </c>
      <c r="H441" s="279">
        <v>433.65000000000003</v>
      </c>
      <c r="I441" s="279">
        <v>440.05</v>
      </c>
      <c r="J441" s="279">
        <v>450.15000000000003</v>
      </c>
      <c r="K441" s="277">
        <v>429.95</v>
      </c>
      <c r="L441" s="277">
        <v>413.45</v>
      </c>
      <c r="M441" s="277">
        <v>12.357670000000001</v>
      </c>
    </row>
    <row r="442" spans="1:13">
      <c r="A442" s="268">
        <v>432</v>
      </c>
      <c r="B442" s="277" t="s">
        <v>532</v>
      </c>
      <c r="C442" s="277">
        <v>181</v>
      </c>
      <c r="D442" s="279">
        <v>181.6</v>
      </c>
      <c r="E442" s="279">
        <v>179.39999999999998</v>
      </c>
      <c r="F442" s="279">
        <v>177.79999999999998</v>
      </c>
      <c r="G442" s="279">
        <v>175.59999999999997</v>
      </c>
      <c r="H442" s="279">
        <v>183.2</v>
      </c>
      <c r="I442" s="279">
        <v>185.39999999999998</v>
      </c>
      <c r="J442" s="279">
        <v>187</v>
      </c>
      <c r="K442" s="277">
        <v>183.8</v>
      </c>
      <c r="L442" s="277">
        <v>180</v>
      </c>
      <c r="M442" s="277">
        <v>0.61270999999999998</v>
      </c>
    </row>
    <row r="443" spans="1:13">
      <c r="A443" s="268">
        <v>433</v>
      </c>
      <c r="B443" s="277" t="s">
        <v>533</v>
      </c>
      <c r="C443" s="277">
        <v>1476.75</v>
      </c>
      <c r="D443" s="279">
        <v>1462.2333333333333</v>
      </c>
      <c r="E443" s="279">
        <v>1429.0666666666666</v>
      </c>
      <c r="F443" s="279">
        <v>1381.3833333333332</v>
      </c>
      <c r="G443" s="279">
        <v>1348.2166666666665</v>
      </c>
      <c r="H443" s="279">
        <v>1509.9166666666667</v>
      </c>
      <c r="I443" s="279">
        <v>1543.0833333333333</v>
      </c>
      <c r="J443" s="279">
        <v>1590.7666666666669</v>
      </c>
      <c r="K443" s="277">
        <v>1495.4</v>
      </c>
      <c r="L443" s="277">
        <v>1414.55</v>
      </c>
      <c r="M443" s="277">
        <v>0.96231</v>
      </c>
    </row>
    <row r="444" spans="1:13">
      <c r="A444" s="268">
        <v>434</v>
      </c>
      <c r="B444" s="277" t="s">
        <v>534</v>
      </c>
      <c r="C444" s="277">
        <v>3.8</v>
      </c>
      <c r="D444" s="279">
        <v>3.7666666666666671</v>
      </c>
      <c r="E444" s="279">
        <v>3.7333333333333343</v>
      </c>
      <c r="F444" s="279">
        <v>3.6666666666666674</v>
      </c>
      <c r="G444" s="279">
        <v>3.6333333333333346</v>
      </c>
      <c r="H444" s="279">
        <v>3.8333333333333339</v>
      </c>
      <c r="I444" s="279">
        <v>3.8666666666666663</v>
      </c>
      <c r="J444" s="279">
        <v>3.9333333333333336</v>
      </c>
      <c r="K444" s="277">
        <v>3.8</v>
      </c>
      <c r="L444" s="277">
        <v>3.7</v>
      </c>
      <c r="M444" s="277">
        <v>42.133879999999998</v>
      </c>
    </row>
    <row r="445" spans="1:13">
      <c r="A445" s="268">
        <v>435</v>
      </c>
      <c r="B445" s="277" t="s">
        <v>535</v>
      </c>
      <c r="C445" s="277">
        <v>143.94999999999999</v>
      </c>
      <c r="D445" s="279">
        <v>142.30000000000001</v>
      </c>
      <c r="E445" s="279">
        <v>139.20000000000002</v>
      </c>
      <c r="F445" s="279">
        <v>134.45000000000002</v>
      </c>
      <c r="G445" s="279">
        <v>131.35000000000002</v>
      </c>
      <c r="H445" s="279">
        <v>147.05000000000001</v>
      </c>
      <c r="I445" s="279">
        <v>150.15000000000003</v>
      </c>
      <c r="J445" s="279">
        <v>154.9</v>
      </c>
      <c r="K445" s="277">
        <v>145.4</v>
      </c>
      <c r="L445" s="277">
        <v>137.55000000000001</v>
      </c>
      <c r="M445" s="277">
        <v>1.4859899999999999</v>
      </c>
    </row>
    <row r="446" spans="1:13">
      <c r="A446" s="268">
        <v>436</v>
      </c>
      <c r="B446" s="277" t="s">
        <v>2593</v>
      </c>
      <c r="C446" s="277">
        <v>227.05</v>
      </c>
      <c r="D446" s="279">
        <v>225.76666666666665</v>
      </c>
      <c r="E446" s="279">
        <v>221.5333333333333</v>
      </c>
      <c r="F446" s="279">
        <v>216.01666666666665</v>
      </c>
      <c r="G446" s="279">
        <v>211.7833333333333</v>
      </c>
      <c r="H446" s="279">
        <v>231.2833333333333</v>
      </c>
      <c r="I446" s="279">
        <v>235.51666666666665</v>
      </c>
      <c r="J446" s="279">
        <v>241.0333333333333</v>
      </c>
      <c r="K446" s="277">
        <v>230</v>
      </c>
      <c r="L446" s="277">
        <v>220.25</v>
      </c>
      <c r="M446" s="277">
        <v>2.0288599999999999</v>
      </c>
    </row>
    <row r="447" spans="1:13">
      <c r="A447" s="268">
        <v>437</v>
      </c>
      <c r="B447" s="277" t="s">
        <v>536</v>
      </c>
      <c r="C447" s="277">
        <v>875.3</v>
      </c>
      <c r="D447" s="279">
        <v>865.76666666666677</v>
      </c>
      <c r="E447" s="279">
        <v>850.53333333333353</v>
      </c>
      <c r="F447" s="279">
        <v>825.76666666666677</v>
      </c>
      <c r="G447" s="279">
        <v>810.53333333333353</v>
      </c>
      <c r="H447" s="279">
        <v>890.53333333333353</v>
      </c>
      <c r="I447" s="279">
        <v>905.76666666666688</v>
      </c>
      <c r="J447" s="279">
        <v>930.53333333333353</v>
      </c>
      <c r="K447" s="277">
        <v>881</v>
      </c>
      <c r="L447" s="277">
        <v>841</v>
      </c>
      <c r="M447" s="277">
        <v>0.21936</v>
      </c>
    </row>
    <row r="448" spans="1:13">
      <c r="A448" s="268">
        <v>438</v>
      </c>
      <c r="B448" s="277" t="s">
        <v>282</v>
      </c>
      <c r="C448" s="277">
        <v>565.9</v>
      </c>
      <c r="D448" s="279">
        <v>564.59999999999991</v>
      </c>
      <c r="E448" s="279">
        <v>556.39999999999986</v>
      </c>
      <c r="F448" s="279">
        <v>546.9</v>
      </c>
      <c r="G448" s="279">
        <v>538.69999999999993</v>
      </c>
      <c r="H448" s="279">
        <v>574.0999999999998</v>
      </c>
      <c r="I448" s="279">
        <v>582.29999999999984</v>
      </c>
      <c r="J448" s="279">
        <v>591.79999999999973</v>
      </c>
      <c r="K448" s="277">
        <v>572.79999999999995</v>
      </c>
      <c r="L448" s="277">
        <v>555.1</v>
      </c>
      <c r="M448" s="277">
        <v>7.4879499999999997</v>
      </c>
    </row>
    <row r="449" spans="1:13">
      <c r="A449" s="268">
        <v>439</v>
      </c>
      <c r="B449" s="277" t="s">
        <v>542</v>
      </c>
      <c r="C449" s="277">
        <v>42.4</v>
      </c>
      <c r="D449" s="279">
        <v>42.65</v>
      </c>
      <c r="E449" s="279">
        <v>42</v>
      </c>
      <c r="F449" s="279">
        <v>41.6</v>
      </c>
      <c r="G449" s="279">
        <v>40.950000000000003</v>
      </c>
      <c r="H449" s="279">
        <v>43.05</v>
      </c>
      <c r="I449" s="279">
        <v>43.699999999999989</v>
      </c>
      <c r="J449" s="279">
        <v>44.099999999999994</v>
      </c>
      <c r="K449" s="277">
        <v>43.3</v>
      </c>
      <c r="L449" s="277">
        <v>42.25</v>
      </c>
      <c r="M449" s="277">
        <v>2.2140399999999998</v>
      </c>
    </row>
    <row r="450" spans="1:13">
      <c r="A450" s="268">
        <v>440</v>
      </c>
      <c r="B450" s="277" t="s">
        <v>2608</v>
      </c>
      <c r="C450" s="277">
        <v>10388.549999999999</v>
      </c>
      <c r="D450" s="279">
        <v>10444.716666666667</v>
      </c>
      <c r="E450" s="279">
        <v>10239.433333333334</v>
      </c>
      <c r="F450" s="279">
        <v>10090.316666666668</v>
      </c>
      <c r="G450" s="279">
        <v>9885.0333333333347</v>
      </c>
      <c r="H450" s="279">
        <v>10593.833333333334</v>
      </c>
      <c r="I450" s="279">
        <v>10799.116666666667</v>
      </c>
      <c r="J450" s="279">
        <v>10948.233333333334</v>
      </c>
      <c r="K450" s="277">
        <v>10650</v>
      </c>
      <c r="L450" s="277">
        <v>10295.6</v>
      </c>
      <c r="M450" s="277">
        <v>9.3299999999999998E-3</v>
      </c>
    </row>
    <row r="451" spans="1:13">
      <c r="A451" s="268">
        <v>441</v>
      </c>
      <c r="B451" s="277" t="s">
        <v>2613</v>
      </c>
      <c r="C451" s="277">
        <v>922.05</v>
      </c>
      <c r="D451" s="279">
        <v>942.73333333333323</v>
      </c>
      <c r="E451" s="279">
        <v>896.06666666666649</v>
      </c>
      <c r="F451" s="279">
        <v>870.08333333333326</v>
      </c>
      <c r="G451" s="279">
        <v>823.41666666666652</v>
      </c>
      <c r="H451" s="279">
        <v>968.71666666666647</v>
      </c>
      <c r="I451" s="279">
        <v>1015.3833333333332</v>
      </c>
      <c r="J451" s="279">
        <v>1041.3666666666663</v>
      </c>
      <c r="K451" s="277">
        <v>989.4</v>
      </c>
      <c r="L451" s="277">
        <v>916.75</v>
      </c>
      <c r="M451" s="277">
        <v>1.7203599999999999</v>
      </c>
    </row>
    <row r="452" spans="1:13">
      <c r="A452" s="268">
        <v>442</v>
      </c>
      <c r="B452" s="277" t="s">
        <v>3464</v>
      </c>
      <c r="C452" s="277">
        <v>498.75</v>
      </c>
      <c r="D452" s="279">
        <v>492.8</v>
      </c>
      <c r="E452" s="279">
        <v>483.95000000000005</v>
      </c>
      <c r="F452" s="279">
        <v>469.15000000000003</v>
      </c>
      <c r="G452" s="279">
        <v>460.30000000000007</v>
      </c>
      <c r="H452" s="279">
        <v>507.6</v>
      </c>
      <c r="I452" s="279">
        <v>516.45000000000005</v>
      </c>
      <c r="J452" s="279">
        <v>531.25</v>
      </c>
      <c r="K452" s="277">
        <v>501.65</v>
      </c>
      <c r="L452" s="277">
        <v>478</v>
      </c>
      <c r="M452" s="277">
        <v>104.55347</v>
      </c>
    </row>
    <row r="453" spans="1:13">
      <c r="A453" s="268">
        <v>443</v>
      </c>
      <c r="B453" s="277" t="s">
        <v>182</v>
      </c>
      <c r="C453" s="277">
        <v>1658.4</v>
      </c>
      <c r="D453" s="279">
        <v>1671.0666666666666</v>
      </c>
      <c r="E453" s="279">
        <v>1634.1333333333332</v>
      </c>
      <c r="F453" s="279">
        <v>1609.8666666666666</v>
      </c>
      <c r="G453" s="279">
        <v>1572.9333333333332</v>
      </c>
      <c r="H453" s="279">
        <v>1695.3333333333333</v>
      </c>
      <c r="I453" s="279">
        <v>1732.2666666666667</v>
      </c>
      <c r="J453" s="279">
        <v>1756.5333333333333</v>
      </c>
      <c r="K453" s="277">
        <v>1708</v>
      </c>
      <c r="L453" s="277">
        <v>1646.8</v>
      </c>
      <c r="M453" s="277">
        <v>5.8497899999999996</v>
      </c>
    </row>
    <row r="454" spans="1:13">
      <c r="A454" s="268">
        <v>444</v>
      </c>
      <c r="B454" s="277" t="s">
        <v>543</v>
      </c>
      <c r="C454" s="277">
        <v>848.1</v>
      </c>
      <c r="D454" s="279">
        <v>844.1</v>
      </c>
      <c r="E454" s="279">
        <v>836.45</v>
      </c>
      <c r="F454" s="279">
        <v>824.80000000000007</v>
      </c>
      <c r="G454" s="279">
        <v>817.15000000000009</v>
      </c>
      <c r="H454" s="279">
        <v>855.75</v>
      </c>
      <c r="I454" s="279">
        <v>863.39999999999986</v>
      </c>
      <c r="J454" s="279">
        <v>875.05</v>
      </c>
      <c r="K454" s="277">
        <v>851.75</v>
      </c>
      <c r="L454" s="277">
        <v>832.45</v>
      </c>
      <c r="M454" s="277">
        <v>6.6500000000000004E-2</v>
      </c>
    </row>
    <row r="455" spans="1:13">
      <c r="A455" s="268">
        <v>445</v>
      </c>
      <c r="B455" s="277" t="s">
        <v>183</v>
      </c>
      <c r="C455" s="277">
        <v>135.65</v>
      </c>
      <c r="D455" s="279">
        <v>134.41666666666666</v>
      </c>
      <c r="E455" s="279">
        <v>132.08333333333331</v>
      </c>
      <c r="F455" s="279">
        <v>128.51666666666665</v>
      </c>
      <c r="G455" s="279">
        <v>126.18333333333331</v>
      </c>
      <c r="H455" s="279">
        <v>137.98333333333332</v>
      </c>
      <c r="I455" s="279">
        <v>140.31666666666663</v>
      </c>
      <c r="J455" s="279">
        <v>143.88333333333333</v>
      </c>
      <c r="K455" s="277">
        <v>136.75</v>
      </c>
      <c r="L455" s="277">
        <v>130.85</v>
      </c>
      <c r="M455" s="277">
        <v>568.61312999999996</v>
      </c>
    </row>
    <row r="456" spans="1:13">
      <c r="A456" s="268">
        <v>446</v>
      </c>
      <c r="B456" s="277" t="s">
        <v>184</v>
      </c>
      <c r="C456" s="277">
        <v>56.25</v>
      </c>
      <c r="D456" s="279">
        <v>55.816666666666663</v>
      </c>
      <c r="E456" s="279">
        <v>55.083333333333329</v>
      </c>
      <c r="F456" s="279">
        <v>53.916666666666664</v>
      </c>
      <c r="G456" s="279">
        <v>53.18333333333333</v>
      </c>
      <c r="H456" s="279">
        <v>56.983333333333327</v>
      </c>
      <c r="I456" s="279">
        <v>57.716666666666661</v>
      </c>
      <c r="J456" s="279">
        <v>58.883333333333326</v>
      </c>
      <c r="K456" s="277">
        <v>56.55</v>
      </c>
      <c r="L456" s="277">
        <v>54.65</v>
      </c>
      <c r="M456" s="277">
        <v>37.568660000000001</v>
      </c>
    </row>
    <row r="457" spans="1:13">
      <c r="A457" s="268">
        <v>447</v>
      </c>
      <c r="B457" s="277" t="s">
        <v>185</v>
      </c>
      <c r="C457" s="277">
        <v>53.75</v>
      </c>
      <c r="D457" s="279">
        <v>53.75</v>
      </c>
      <c r="E457" s="279">
        <v>53</v>
      </c>
      <c r="F457" s="279">
        <v>52.25</v>
      </c>
      <c r="G457" s="279">
        <v>51.5</v>
      </c>
      <c r="H457" s="279">
        <v>54.5</v>
      </c>
      <c r="I457" s="279">
        <v>55.25</v>
      </c>
      <c r="J457" s="279">
        <v>56</v>
      </c>
      <c r="K457" s="277">
        <v>54.5</v>
      </c>
      <c r="L457" s="277">
        <v>53</v>
      </c>
      <c r="M457" s="277">
        <v>132.40997999999999</v>
      </c>
    </row>
    <row r="458" spans="1:13">
      <c r="A458" s="268">
        <v>448</v>
      </c>
      <c r="B458" s="277" t="s">
        <v>186</v>
      </c>
      <c r="C458" s="277">
        <v>411</v>
      </c>
      <c r="D458" s="279">
        <v>410.41666666666669</v>
      </c>
      <c r="E458" s="279">
        <v>403.98333333333335</v>
      </c>
      <c r="F458" s="279">
        <v>396.96666666666664</v>
      </c>
      <c r="G458" s="279">
        <v>390.5333333333333</v>
      </c>
      <c r="H458" s="279">
        <v>417.43333333333339</v>
      </c>
      <c r="I458" s="279">
        <v>423.86666666666667</v>
      </c>
      <c r="J458" s="279">
        <v>430.88333333333344</v>
      </c>
      <c r="K458" s="277">
        <v>416.85</v>
      </c>
      <c r="L458" s="277">
        <v>403.4</v>
      </c>
      <c r="M458" s="277">
        <v>160.62171000000001</v>
      </c>
    </row>
    <row r="459" spans="1:13">
      <c r="A459" s="268">
        <v>449</v>
      </c>
      <c r="B459" s="277" t="s">
        <v>2624</v>
      </c>
      <c r="C459" s="277">
        <v>24.95</v>
      </c>
      <c r="D459" s="279">
        <v>25.016666666666669</v>
      </c>
      <c r="E459" s="279">
        <v>24.533333333333339</v>
      </c>
      <c r="F459" s="279">
        <v>24.116666666666671</v>
      </c>
      <c r="G459" s="279">
        <v>23.63333333333334</v>
      </c>
      <c r="H459" s="279">
        <v>25.433333333333337</v>
      </c>
      <c r="I459" s="279">
        <v>25.916666666666664</v>
      </c>
      <c r="J459" s="279">
        <v>26.333333333333336</v>
      </c>
      <c r="K459" s="277">
        <v>25.5</v>
      </c>
      <c r="L459" s="277">
        <v>24.6</v>
      </c>
      <c r="M459" s="277">
        <v>22.483029999999999</v>
      </c>
    </row>
    <row r="460" spans="1:13">
      <c r="A460" s="268">
        <v>450</v>
      </c>
      <c r="B460" s="277" t="s">
        <v>537</v>
      </c>
      <c r="C460" s="277">
        <v>789.85</v>
      </c>
      <c r="D460" s="279">
        <v>792.51666666666677</v>
      </c>
      <c r="E460" s="279">
        <v>780.33333333333348</v>
      </c>
      <c r="F460" s="279">
        <v>770.81666666666672</v>
      </c>
      <c r="G460" s="279">
        <v>758.63333333333344</v>
      </c>
      <c r="H460" s="279">
        <v>802.03333333333353</v>
      </c>
      <c r="I460" s="279">
        <v>814.2166666666667</v>
      </c>
      <c r="J460" s="279">
        <v>823.73333333333358</v>
      </c>
      <c r="K460" s="277">
        <v>804.7</v>
      </c>
      <c r="L460" s="277">
        <v>783</v>
      </c>
      <c r="M460" s="277">
        <v>9.5460000000000003E-2</v>
      </c>
    </row>
    <row r="461" spans="1:13">
      <c r="A461" s="268">
        <v>451</v>
      </c>
      <c r="B461" s="277" t="s">
        <v>538</v>
      </c>
      <c r="C461" s="277">
        <v>375.75</v>
      </c>
      <c r="D461" s="279">
        <v>376.51666666666665</v>
      </c>
      <c r="E461" s="279">
        <v>369.48333333333329</v>
      </c>
      <c r="F461" s="279">
        <v>363.21666666666664</v>
      </c>
      <c r="G461" s="279">
        <v>356.18333333333328</v>
      </c>
      <c r="H461" s="279">
        <v>382.7833333333333</v>
      </c>
      <c r="I461" s="279">
        <v>389.81666666666661</v>
      </c>
      <c r="J461" s="279">
        <v>396.08333333333331</v>
      </c>
      <c r="K461" s="277">
        <v>383.55</v>
      </c>
      <c r="L461" s="277">
        <v>370.25</v>
      </c>
      <c r="M461" s="277">
        <v>5.5620000000000003E-2</v>
      </c>
    </row>
    <row r="462" spans="1:13">
      <c r="A462" s="268">
        <v>452</v>
      </c>
      <c r="B462" s="277" t="s">
        <v>187</v>
      </c>
      <c r="C462" s="277">
        <v>2630.15</v>
      </c>
      <c r="D462" s="279">
        <v>2657.4666666666667</v>
      </c>
      <c r="E462" s="279">
        <v>2596.7833333333333</v>
      </c>
      <c r="F462" s="279">
        <v>2563.4166666666665</v>
      </c>
      <c r="G462" s="279">
        <v>2502.7333333333331</v>
      </c>
      <c r="H462" s="279">
        <v>2690.8333333333335</v>
      </c>
      <c r="I462" s="279">
        <v>2751.5166666666669</v>
      </c>
      <c r="J462" s="279">
        <v>2784.8833333333337</v>
      </c>
      <c r="K462" s="277">
        <v>2718.15</v>
      </c>
      <c r="L462" s="277">
        <v>2624.1</v>
      </c>
      <c r="M462" s="277">
        <v>35.37594</v>
      </c>
    </row>
    <row r="463" spans="1:13">
      <c r="A463" s="268">
        <v>453</v>
      </c>
      <c r="B463" s="277" t="s">
        <v>544</v>
      </c>
      <c r="C463" s="277">
        <v>2215.75</v>
      </c>
      <c r="D463" s="279">
        <v>2219.35</v>
      </c>
      <c r="E463" s="279">
        <v>2176.5</v>
      </c>
      <c r="F463" s="279">
        <v>2137.25</v>
      </c>
      <c r="G463" s="279">
        <v>2094.4</v>
      </c>
      <c r="H463" s="279">
        <v>2258.6</v>
      </c>
      <c r="I463" s="279">
        <v>2301.4499999999994</v>
      </c>
      <c r="J463" s="279">
        <v>2340.6999999999998</v>
      </c>
      <c r="K463" s="277">
        <v>2262.1999999999998</v>
      </c>
      <c r="L463" s="277">
        <v>2180.1</v>
      </c>
      <c r="M463" s="277">
        <v>0.16033</v>
      </c>
    </row>
    <row r="464" spans="1:13">
      <c r="A464" s="268">
        <v>454</v>
      </c>
      <c r="B464" s="277" t="s">
        <v>188</v>
      </c>
      <c r="C464" s="277">
        <v>828.65</v>
      </c>
      <c r="D464" s="279">
        <v>826.13333333333333</v>
      </c>
      <c r="E464" s="279">
        <v>818.51666666666665</v>
      </c>
      <c r="F464" s="279">
        <v>808.38333333333333</v>
      </c>
      <c r="G464" s="279">
        <v>800.76666666666665</v>
      </c>
      <c r="H464" s="279">
        <v>836.26666666666665</v>
      </c>
      <c r="I464" s="279">
        <v>843.88333333333321</v>
      </c>
      <c r="J464" s="279">
        <v>854.01666666666665</v>
      </c>
      <c r="K464" s="277">
        <v>833.75</v>
      </c>
      <c r="L464" s="277">
        <v>816</v>
      </c>
      <c r="M464" s="277">
        <v>54.795470000000002</v>
      </c>
    </row>
    <row r="465" spans="1:13">
      <c r="A465" s="268">
        <v>455</v>
      </c>
      <c r="B465" s="277" t="s">
        <v>546</v>
      </c>
      <c r="C465" s="277">
        <v>782.8</v>
      </c>
      <c r="D465" s="279">
        <v>774.31666666666661</v>
      </c>
      <c r="E465" s="279">
        <v>757.68333333333317</v>
      </c>
      <c r="F465" s="279">
        <v>732.56666666666661</v>
      </c>
      <c r="G465" s="279">
        <v>715.93333333333317</v>
      </c>
      <c r="H465" s="279">
        <v>799.43333333333317</v>
      </c>
      <c r="I465" s="279">
        <v>816.06666666666661</v>
      </c>
      <c r="J465" s="279">
        <v>841.18333333333317</v>
      </c>
      <c r="K465" s="277">
        <v>790.95</v>
      </c>
      <c r="L465" s="277">
        <v>749.2</v>
      </c>
      <c r="M465" s="277">
        <v>0.70998000000000006</v>
      </c>
    </row>
    <row r="466" spans="1:13">
      <c r="A466" s="268">
        <v>456</v>
      </c>
      <c r="B466" s="277" t="s">
        <v>547</v>
      </c>
      <c r="C466" s="277">
        <v>1202.45</v>
      </c>
      <c r="D466" s="279">
        <v>1174.8333333333333</v>
      </c>
      <c r="E466" s="279">
        <v>1137.6666666666665</v>
      </c>
      <c r="F466" s="279">
        <v>1072.8833333333332</v>
      </c>
      <c r="G466" s="279">
        <v>1035.7166666666665</v>
      </c>
      <c r="H466" s="279">
        <v>1239.6166666666666</v>
      </c>
      <c r="I466" s="279">
        <v>1276.7833333333331</v>
      </c>
      <c r="J466" s="279">
        <v>1341.5666666666666</v>
      </c>
      <c r="K466" s="277">
        <v>1212</v>
      </c>
      <c r="L466" s="277">
        <v>1110.05</v>
      </c>
      <c r="M466" s="277">
        <v>6.65707</v>
      </c>
    </row>
    <row r="467" spans="1:13">
      <c r="A467" s="268">
        <v>457</v>
      </c>
      <c r="B467" s="277" t="s">
        <v>552</v>
      </c>
      <c r="C467" s="277">
        <v>649.35</v>
      </c>
      <c r="D467" s="279">
        <v>641.81666666666661</v>
      </c>
      <c r="E467" s="279">
        <v>631.13333333333321</v>
      </c>
      <c r="F467" s="279">
        <v>612.91666666666663</v>
      </c>
      <c r="G467" s="279">
        <v>602.23333333333323</v>
      </c>
      <c r="H467" s="279">
        <v>660.03333333333319</v>
      </c>
      <c r="I467" s="279">
        <v>670.71666666666658</v>
      </c>
      <c r="J467" s="279">
        <v>688.93333333333317</v>
      </c>
      <c r="K467" s="277">
        <v>652.5</v>
      </c>
      <c r="L467" s="277">
        <v>623.6</v>
      </c>
      <c r="M467" s="277">
        <v>2.47533</v>
      </c>
    </row>
    <row r="468" spans="1:13">
      <c r="A468" s="268">
        <v>458</v>
      </c>
      <c r="B468" s="277" t="s">
        <v>548</v>
      </c>
      <c r="C468" s="277">
        <v>39.049999999999997</v>
      </c>
      <c r="D468" s="279">
        <v>39.083333333333336</v>
      </c>
      <c r="E468" s="279">
        <v>38.666666666666671</v>
      </c>
      <c r="F468" s="279">
        <v>38.283333333333339</v>
      </c>
      <c r="G468" s="279">
        <v>37.866666666666674</v>
      </c>
      <c r="H468" s="279">
        <v>39.466666666666669</v>
      </c>
      <c r="I468" s="279">
        <v>39.88333333333334</v>
      </c>
      <c r="J468" s="279">
        <v>40.266666666666666</v>
      </c>
      <c r="K468" s="277">
        <v>39.5</v>
      </c>
      <c r="L468" s="277">
        <v>38.700000000000003</v>
      </c>
      <c r="M468" s="277">
        <v>3.2056</v>
      </c>
    </row>
    <row r="469" spans="1:13">
      <c r="A469" s="268">
        <v>459</v>
      </c>
      <c r="B469" s="277" t="s">
        <v>549</v>
      </c>
      <c r="C469" s="277">
        <v>1090.55</v>
      </c>
      <c r="D469" s="279">
        <v>1091.8333333333333</v>
      </c>
      <c r="E469" s="279">
        <v>1079.7166666666665</v>
      </c>
      <c r="F469" s="279">
        <v>1068.8833333333332</v>
      </c>
      <c r="G469" s="279">
        <v>1056.7666666666664</v>
      </c>
      <c r="H469" s="279">
        <v>1102.6666666666665</v>
      </c>
      <c r="I469" s="279">
        <v>1114.7833333333333</v>
      </c>
      <c r="J469" s="279">
        <v>1125.6166666666666</v>
      </c>
      <c r="K469" s="277">
        <v>1103.95</v>
      </c>
      <c r="L469" s="277">
        <v>1081</v>
      </c>
      <c r="M469" s="277">
        <v>8.5260000000000002E-2</v>
      </c>
    </row>
    <row r="470" spans="1:13">
      <c r="A470" s="268">
        <v>460</v>
      </c>
      <c r="B470" s="277" t="s">
        <v>189</v>
      </c>
      <c r="C470" s="277">
        <v>1231.8</v>
      </c>
      <c r="D470" s="279">
        <v>1227.45</v>
      </c>
      <c r="E470" s="279">
        <v>1217.9000000000001</v>
      </c>
      <c r="F470" s="279">
        <v>1204</v>
      </c>
      <c r="G470" s="279">
        <v>1194.45</v>
      </c>
      <c r="H470" s="279">
        <v>1241.3500000000001</v>
      </c>
      <c r="I470" s="279">
        <v>1250.8999999999999</v>
      </c>
      <c r="J470" s="279">
        <v>1264.8000000000002</v>
      </c>
      <c r="K470" s="277">
        <v>1237</v>
      </c>
      <c r="L470" s="277">
        <v>1213.55</v>
      </c>
      <c r="M470" s="277">
        <v>17.783580000000001</v>
      </c>
    </row>
    <row r="471" spans="1:13">
      <c r="A471" s="268">
        <v>461</v>
      </c>
      <c r="B471" s="277" t="s">
        <v>190</v>
      </c>
      <c r="C471" s="277">
        <v>2600.35</v>
      </c>
      <c r="D471" s="279">
        <v>2598.7833333333333</v>
      </c>
      <c r="E471" s="279">
        <v>2552.5666666666666</v>
      </c>
      <c r="F471" s="279">
        <v>2504.7833333333333</v>
      </c>
      <c r="G471" s="279">
        <v>2458.5666666666666</v>
      </c>
      <c r="H471" s="279">
        <v>2646.5666666666666</v>
      </c>
      <c r="I471" s="279">
        <v>2692.7833333333328</v>
      </c>
      <c r="J471" s="279">
        <v>2740.5666666666666</v>
      </c>
      <c r="K471" s="277">
        <v>2645</v>
      </c>
      <c r="L471" s="277">
        <v>2551</v>
      </c>
      <c r="M471" s="277">
        <v>14.2212</v>
      </c>
    </row>
    <row r="472" spans="1:13">
      <c r="A472" s="268">
        <v>462</v>
      </c>
      <c r="B472" s="277" t="s">
        <v>191</v>
      </c>
      <c r="C472" s="277">
        <v>314.8</v>
      </c>
      <c r="D472" s="279">
        <v>312.40000000000003</v>
      </c>
      <c r="E472" s="279">
        <v>307.15000000000009</v>
      </c>
      <c r="F472" s="279">
        <v>299.50000000000006</v>
      </c>
      <c r="G472" s="279">
        <v>294.25000000000011</v>
      </c>
      <c r="H472" s="279">
        <v>320.05000000000007</v>
      </c>
      <c r="I472" s="279">
        <v>325.29999999999995</v>
      </c>
      <c r="J472" s="279">
        <v>332.95000000000005</v>
      </c>
      <c r="K472" s="277">
        <v>317.64999999999998</v>
      </c>
      <c r="L472" s="277">
        <v>304.75</v>
      </c>
      <c r="M472" s="277">
        <v>12.422040000000001</v>
      </c>
    </row>
    <row r="473" spans="1:13">
      <c r="A473" s="268">
        <v>463</v>
      </c>
      <c r="B473" s="277" t="s">
        <v>550</v>
      </c>
      <c r="C473" s="277">
        <v>682.25</v>
      </c>
      <c r="D473" s="279">
        <v>674.98333333333335</v>
      </c>
      <c r="E473" s="279">
        <v>639.26666666666665</v>
      </c>
      <c r="F473" s="279">
        <v>596.2833333333333</v>
      </c>
      <c r="G473" s="279">
        <v>560.56666666666661</v>
      </c>
      <c r="H473" s="279">
        <v>717.9666666666667</v>
      </c>
      <c r="I473" s="279">
        <v>753.68333333333339</v>
      </c>
      <c r="J473" s="279">
        <v>796.66666666666674</v>
      </c>
      <c r="K473" s="277">
        <v>710.7</v>
      </c>
      <c r="L473" s="277">
        <v>632</v>
      </c>
      <c r="M473" s="277">
        <v>26.098700000000001</v>
      </c>
    </row>
    <row r="474" spans="1:13">
      <c r="A474" s="268">
        <v>464</v>
      </c>
      <c r="B474" s="245" t="s">
        <v>551</v>
      </c>
      <c r="C474" s="277">
        <v>7.8</v>
      </c>
      <c r="D474" s="279">
        <v>7.833333333333333</v>
      </c>
      <c r="E474" s="279">
        <v>7.7166666666666659</v>
      </c>
      <c r="F474" s="279">
        <v>7.6333333333333329</v>
      </c>
      <c r="G474" s="279">
        <v>7.5166666666666657</v>
      </c>
      <c r="H474" s="279">
        <v>7.9166666666666661</v>
      </c>
      <c r="I474" s="279">
        <v>8.0333333333333332</v>
      </c>
      <c r="J474" s="279">
        <v>8.1166666666666671</v>
      </c>
      <c r="K474" s="277">
        <v>7.95</v>
      </c>
      <c r="L474" s="277">
        <v>7.75</v>
      </c>
      <c r="M474" s="277">
        <v>82.252350000000007</v>
      </c>
    </row>
    <row r="475" spans="1:13">
      <c r="A475" s="268">
        <v>465</v>
      </c>
      <c r="B475" s="245" t="s">
        <v>539</v>
      </c>
      <c r="C475" s="277">
        <v>5803.65</v>
      </c>
      <c r="D475" s="279">
        <v>5770.95</v>
      </c>
      <c r="E475" s="279">
        <v>5682.7</v>
      </c>
      <c r="F475" s="279">
        <v>5561.75</v>
      </c>
      <c r="G475" s="279">
        <v>5473.5</v>
      </c>
      <c r="H475" s="279">
        <v>5891.9</v>
      </c>
      <c r="I475" s="279">
        <v>5980.15</v>
      </c>
      <c r="J475" s="279">
        <v>6101.0999999999995</v>
      </c>
      <c r="K475" s="277">
        <v>5859.2</v>
      </c>
      <c r="L475" s="277">
        <v>5650</v>
      </c>
      <c r="M475" s="277">
        <v>6.2129999999999998E-2</v>
      </c>
    </row>
    <row r="476" spans="1:13">
      <c r="A476" s="268">
        <v>466</v>
      </c>
      <c r="B476" s="245" t="s">
        <v>541</v>
      </c>
      <c r="C476" s="277">
        <v>29.6</v>
      </c>
      <c r="D476" s="279">
        <v>29.683333333333334</v>
      </c>
      <c r="E476" s="279">
        <v>29.216666666666669</v>
      </c>
      <c r="F476" s="279">
        <v>28.833333333333336</v>
      </c>
      <c r="G476" s="279">
        <v>28.366666666666671</v>
      </c>
      <c r="H476" s="279">
        <v>30.066666666666666</v>
      </c>
      <c r="I476" s="279">
        <v>30.533333333333328</v>
      </c>
      <c r="J476" s="279">
        <v>30.916666666666664</v>
      </c>
      <c r="K476" s="277">
        <v>30.15</v>
      </c>
      <c r="L476" s="277">
        <v>29.3</v>
      </c>
      <c r="M476" s="277">
        <v>16.839690000000001</v>
      </c>
    </row>
    <row r="477" spans="1:13">
      <c r="A477" s="268">
        <v>467</v>
      </c>
      <c r="B477" s="245" t="s">
        <v>192</v>
      </c>
      <c r="C477" s="277">
        <v>432.85</v>
      </c>
      <c r="D477" s="279">
        <v>431.34999999999997</v>
      </c>
      <c r="E477" s="279">
        <v>423.29999999999995</v>
      </c>
      <c r="F477" s="279">
        <v>413.75</v>
      </c>
      <c r="G477" s="279">
        <v>405.7</v>
      </c>
      <c r="H477" s="279">
        <v>440.89999999999992</v>
      </c>
      <c r="I477" s="279">
        <v>448.95</v>
      </c>
      <c r="J477" s="279">
        <v>458.49999999999989</v>
      </c>
      <c r="K477" s="277">
        <v>439.4</v>
      </c>
      <c r="L477" s="277">
        <v>421.8</v>
      </c>
      <c r="M477" s="277">
        <v>25.759989999999998</v>
      </c>
    </row>
    <row r="478" spans="1:13">
      <c r="A478" s="268">
        <v>468</v>
      </c>
      <c r="B478" s="245" t="s">
        <v>540</v>
      </c>
      <c r="C478" s="277">
        <v>205.2</v>
      </c>
      <c r="D478" s="279">
        <v>204.73333333333335</v>
      </c>
      <c r="E478" s="279">
        <v>200.4666666666667</v>
      </c>
      <c r="F478" s="279">
        <v>195.73333333333335</v>
      </c>
      <c r="G478" s="279">
        <v>191.4666666666667</v>
      </c>
      <c r="H478" s="279">
        <v>209.4666666666667</v>
      </c>
      <c r="I478" s="279">
        <v>213.73333333333335</v>
      </c>
      <c r="J478" s="279">
        <v>218.4666666666667</v>
      </c>
      <c r="K478" s="277">
        <v>209</v>
      </c>
      <c r="L478" s="277">
        <v>200</v>
      </c>
      <c r="M478" s="277">
        <v>0.19986000000000001</v>
      </c>
    </row>
    <row r="479" spans="1:13">
      <c r="A479" s="268">
        <v>469</v>
      </c>
      <c r="B479" s="245" t="s">
        <v>193</v>
      </c>
      <c r="C479" s="277">
        <v>918.85</v>
      </c>
      <c r="D479" s="279">
        <v>925</v>
      </c>
      <c r="E479" s="279">
        <v>910.35</v>
      </c>
      <c r="F479" s="279">
        <v>901.85</v>
      </c>
      <c r="G479" s="279">
        <v>887.2</v>
      </c>
      <c r="H479" s="279">
        <v>933.5</v>
      </c>
      <c r="I479" s="279">
        <v>948.15000000000009</v>
      </c>
      <c r="J479" s="279">
        <v>956.65</v>
      </c>
      <c r="K479" s="277">
        <v>939.65</v>
      </c>
      <c r="L479" s="277">
        <v>916.5</v>
      </c>
      <c r="M479" s="277">
        <v>15.13097</v>
      </c>
    </row>
    <row r="480" spans="1:13">
      <c r="A480" s="268">
        <v>470</v>
      </c>
      <c r="B480" s="245" t="s">
        <v>553</v>
      </c>
      <c r="C480" s="277">
        <v>12.05</v>
      </c>
      <c r="D480" s="279">
        <v>12.066666666666668</v>
      </c>
      <c r="E480" s="279">
        <v>11.883333333333336</v>
      </c>
      <c r="F480" s="277">
        <v>11.716666666666669</v>
      </c>
      <c r="G480" s="279">
        <v>11.533333333333337</v>
      </c>
      <c r="H480" s="279">
        <v>12.233333333333336</v>
      </c>
      <c r="I480" s="277">
        <v>12.41666666666667</v>
      </c>
      <c r="J480" s="279">
        <v>12.583333333333336</v>
      </c>
      <c r="K480" s="279">
        <v>12.25</v>
      </c>
      <c r="L480" s="277">
        <v>11.9</v>
      </c>
      <c r="M480" s="279">
        <v>9.8815399999999993</v>
      </c>
    </row>
    <row r="481" spans="1:13">
      <c r="A481" s="268">
        <v>471</v>
      </c>
      <c r="B481" s="245" t="s">
        <v>554</v>
      </c>
      <c r="C481" s="277">
        <v>346.7</v>
      </c>
      <c r="D481" s="279">
        <v>345.83333333333331</v>
      </c>
      <c r="E481" s="279">
        <v>338.86666666666662</v>
      </c>
      <c r="F481" s="277">
        <v>331.0333333333333</v>
      </c>
      <c r="G481" s="279">
        <v>324.06666666666661</v>
      </c>
      <c r="H481" s="279">
        <v>353.66666666666663</v>
      </c>
      <c r="I481" s="277">
        <v>360.63333333333333</v>
      </c>
      <c r="J481" s="279">
        <v>368.46666666666664</v>
      </c>
      <c r="K481" s="279">
        <v>352.8</v>
      </c>
      <c r="L481" s="277">
        <v>338</v>
      </c>
      <c r="M481" s="279">
        <v>3.1499100000000002</v>
      </c>
    </row>
    <row r="482" spans="1:13">
      <c r="A482" s="268">
        <v>472</v>
      </c>
      <c r="B482" s="245" t="s">
        <v>194</v>
      </c>
      <c r="C482" s="245">
        <v>212.2</v>
      </c>
      <c r="D482" s="289">
        <v>210.81666666666669</v>
      </c>
      <c r="E482" s="289">
        <v>206.73333333333338</v>
      </c>
      <c r="F482" s="289">
        <v>201.26666666666668</v>
      </c>
      <c r="G482" s="289">
        <v>197.18333333333337</v>
      </c>
      <c r="H482" s="289">
        <v>216.28333333333339</v>
      </c>
      <c r="I482" s="289">
        <v>220.3666666666667</v>
      </c>
      <c r="J482" s="289">
        <v>225.8333333333334</v>
      </c>
      <c r="K482" s="289">
        <v>214.9</v>
      </c>
      <c r="L482" s="289">
        <v>205.35</v>
      </c>
      <c r="M482" s="289">
        <v>4.1095800000000002</v>
      </c>
    </row>
    <row r="483" spans="1:13">
      <c r="A483" s="268">
        <v>473</v>
      </c>
      <c r="B483" s="245" t="s">
        <v>3098</v>
      </c>
      <c r="C483" s="245">
        <v>31.3</v>
      </c>
      <c r="D483" s="289">
        <v>31.566666666666663</v>
      </c>
      <c r="E483" s="289">
        <v>30.833333333333329</v>
      </c>
      <c r="F483" s="289">
        <v>30.366666666666667</v>
      </c>
      <c r="G483" s="289">
        <v>29.633333333333333</v>
      </c>
      <c r="H483" s="289">
        <v>32.033333333333324</v>
      </c>
      <c r="I483" s="289">
        <v>32.766666666666659</v>
      </c>
      <c r="J483" s="289">
        <v>33.23333333333332</v>
      </c>
      <c r="K483" s="289">
        <v>32.299999999999997</v>
      </c>
      <c r="L483" s="289">
        <v>31.1</v>
      </c>
      <c r="M483" s="289">
        <v>4.2478600000000002</v>
      </c>
    </row>
    <row r="484" spans="1:13">
      <c r="A484" s="268">
        <v>474</v>
      </c>
      <c r="B484" s="245" t="s">
        <v>195</v>
      </c>
      <c r="C484" s="289">
        <v>4566.95</v>
      </c>
      <c r="D484" s="289">
        <v>4559.9833333333336</v>
      </c>
      <c r="E484" s="289">
        <v>4491.9666666666672</v>
      </c>
      <c r="F484" s="289">
        <v>4416.9833333333336</v>
      </c>
      <c r="G484" s="289">
        <v>4348.9666666666672</v>
      </c>
      <c r="H484" s="289">
        <v>4634.9666666666672</v>
      </c>
      <c r="I484" s="289">
        <v>4702.9833333333336</v>
      </c>
      <c r="J484" s="289">
        <v>4777.9666666666672</v>
      </c>
      <c r="K484" s="289">
        <v>4628</v>
      </c>
      <c r="L484" s="289">
        <v>4485</v>
      </c>
      <c r="M484" s="289">
        <v>10.882540000000001</v>
      </c>
    </row>
    <row r="485" spans="1:13">
      <c r="A485" s="268">
        <v>475</v>
      </c>
      <c r="B485" s="245" t="s">
        <v>196</v>
      </c>
      <c r="C485" s="289">
        <v>24</v>
      </c>
      <c r="D485" s="289">
        <v>24.083333333333332</v>
      </c>
      <c r="E485" s="289">
        <v>23.816666666666663</v>
      </c>
      <c r="F485" s="289">
        <v>23.633333333333329</v>
      </c>
      <c r="G485" s="289">
        <v>23.36666666666666</v>
      </c>
      <c r="H485" s="289">
        <v>24.266666666666666</v>
      </c>
      <c r="I485" s="289">
        <v>24.533333333333339</v>
      </c>
      <c r="J485" s="289">
        <v>24.716666666666669</v>
      </c>
      <c r="K485" s="289">
        <v>24.35</v>
      </c>
      <c r="L485" s="289">
        <v>23.9</v>
      </c>
      <c r="M485" s="289">
        <v>12.85868</v>
      </c>
    </row>
    <row r="486" spans="1:13">
      <c r="A486" s="268">
        <v>476</v>
      </c>
      <c r="B486" s="245" t="s">
        <v>197</v>
      </c>
      <c r="C486" s="289">
        <v>438.55</v>
      </c>
      <c r="D486" s="289">
        <v>436.43333333333339</v>
      </c>
      <c r="E486" s="289">
        <v>431.46666666666681</v>
      </c>
      <c r="F486" s="289">
        <v>424.38333333333344</v>
      </c>
      <c r="G486" s="289">
        <v>419.41666666666686</v>
      </c>
      <c r="H486" s="289">
        <v>443.51666666666677</v>
      </c>
      <c r="I486" s="289">
        <v>448.48333333333335</v>
      </c>
      <c r="J486" s="289">
        <v>455.56666666666672</v>
      </c>
      <c r="K486" s="289">
        <v>441.4</v>
      </c>
      <c r="L486" s="289">
        <v>429.35</v>
      </c>
      <c r="M486" s="289">
        <v>48.819719999999997</v>
      </c>
    </row>
    <row r="487" spans="1:13">
      <c r="A487" s="268">
        <v>477</v>
      </c>
      <c r="B487" s="245" t="s">
        <v>560</v>
      </c>
      <c r="C487" s="289">
        <v>1899.85</v>
      </c>
      <c r="D487" s="289">
        <v>1901.2833333333335</v>
      </c>
      <c r="E487" s="289">
        <v>1878.5666666666671</v>
      </c>
      <c r="F487" s="289">
        <v>1857.2833333333335</v>
      </c>
      <c r="G487" s="289">
        <v>1834.5666666666671</v>
      </c>
      <c r="H487" s="289">
        <v>1922.5666666666671</v>
      </c>
      <c r="I487" s="289">
        <v>1945.2833333333338</v>
      </c>
      <c r="J487" s="289">
        <v>1966.5666666666671</v>
      </c>
      <c r="K487" s="289">
        <v>1924</v>
      </c>
      <c r="L487" s="289">
        <v>1880</v>
      </c>
      <c r="M487" s="289">
        <v>5.5410000000000001E-2</v>
      </c>
    </row>
    <row r="488" spans="1:13">
      <c r="A488" s="268">
        <v>478</v>
      </c>
      <c r="B488" s="245" t="s">
        <v>561</v>
      </c>
      <c r="C488" s="289">
        <v>29.6</v>
      </c>
      <c r="D488" s="289">
        <v>29.583333333333332</v>
      </c>
      <c r="E488" s="289">
        <v>29.316666666666663</v>
      </c>
      <c r="F488" s="289">
        <v>29.033333333333331</v>
      </c>
      <c r="G488" s="289">
        <v>28.766666666666662</v>
      </c>
      <c r="H488" s="289">
        <v>29.866666666666664</v>
      </c>
      <c r="I488" s="289">
        <v>30.133333333333336</v>
      </c>
      <c r="J488" s="289">
        <v>30.416666666666664</v>
      </c>
      <c r="K488" s="289">
        <v>29.85</v>
      </c>
      <c r="L488" s="289">
        <v>29.3</v>
      </c>
      <c r="M488" s="289">
        <v>12.28673</v>
      </c>
    </row>
    <row r="489" spans="1:13">
      <c r="A489" s="268">
        <v>479</v>
      </c>
      <c r="B489" s="245" t="s">
        <v>285</v>
      </c>
      <c r="C489" s="289">
        <v>294.95</v>
      </c>
      <c r="D489" s="289">
        <v>294.41666666666669</v>
      </c>
      <c r="E489" s="289">
        <v>290.53333333333336</v>
      </c>
      <c r="F489" s="289">
        <v>286.11666666666667</v>
      </c>
      <c r="G489" s="289">
        <v>282.23333333333335</v>
      </c>
      <c r="H489" s="289">
        <v>298.83333333333337</v>
      </c>
      <c r="I489" s="289">
        <v>302.7166666666667</v>
      </c>
      <c r="J489" s="289">
        <v>307.13333333333338</v>
      </c>
      <c r="K489" s="289">
        <v>298.3</v>
      </c>
      <c r="L489" s="289">
        <v>290</v>
      </c>
      <c r="M489" s="289">
        <v>0.50470999999999999</v>
      </c>
    </row>
    <row r="490" spans="1:13">
      <c r="A490" s="268">
        <v>480</v>
      </c>
      <c r="B490" s="245" t="s">
        <v>563</v>
      </c>
      <c r="C490" s="289">
        <v>671.9</v>
      </c>
      <c r="D490" s="289">
        <v>670.94999999999993</v>
      </c>
      <c r="E490" s="289">
        <v>667.04999999999984</v>
      </c>
      <c r="F490" s="289">
        <v>662.19999999999993</v>
      </c>
      <c r="G490" s="289">
        <v>658.29999999999984</v>
      </c>
      <c r="H490" s="289">
        <v>675.79999999999984</v>
      </c>
      <c r="I490" s="289">
        <v>679.69999999999993</v>
      </c>
      <c r="J490" s="289">
        <v>684.54999999999984</v>
      </c>
      <c r="K490" s="289">
        <v>674.85</v>
      </c>
      <c r="L490" s="289">
        <v>666.1</v>
      </c>
      <c r="M490" s="289">
        <v>1.9418299999999999</v>
      </c>
    </row>
    <row r="491" spans="1:13">
      <c r="A491" s="268">
        <v>481</v>
      </c>
      <c r="B491" s="245" t="s">
        <v>564</v>
      </c>
      <c r="C491" s="289">
        <v>1475.9</v>
      </c>
      <c r="D491" s="289">
        <v>1478.3</v>
      </c>
      <c r="E491" s="289">
        <v>1456.6</v>
      </c>
      <c r="F491" s="289">
        <v>1437.3</v>
      </c>
      <c r="G491" s="289">
        <v>1415.6</v>
      </c>
      <c r="H491" s="289">
        <v>1497.6</v>
      </c>
      <c r="I491" s="289">
        <v>1519.3000000000002</v>
      </c>
      <c r="J491" s="289">
        <v>1538.6</v>
      </c>
      <c r="K491" s="289">
        <v>1500</v>
      </c>
      <c r="L491" s="289">
        <v>1459</v>
      </c>
      <c r="M491" s="289">
        <v>0.46671000000000001</v>
      </c>
    </row>
    <row r="492" spans="1:13">
      <c r="A492" s="268">
        <v>482</v>
      </c>
      <c r="B492" s="245" t="s">
        <v>2780</v>
      </c>
      <c r="C492" s="289">
        <v>903.95</v>
      </c>
      <c r="D492" s="289">
        <v>901.98333333333323</v>
      </c>
      <c r="E492" s="289">
        <v>896.96666666666647</v>
      </c>
      <c r="F492" s="289">
        <v>889.98333333333323</v>
      </c>
      <c r="G492" s="289">
        <v>884.96666666666647</v>
      </c>
      <c r="H492" s="289">
        <v>908.96666666666647</v>
      </c>
      <c r="I492" s="289">
        <v>913.98333333333312</v>
      </c>
      <c r="J492" s="289">
        <v>920.96666666666647</v>
      </c>
      <c r="K492" s="289">
        <v>907</v>
      </c>
      <c r="L492" s="289">
        <v>895</v>
      </c>
      <c r="M492" s="289">
        <v>1.145E-2</v>
      </c>
    </row>
    <row r="493" spans="1:13">
      <c r="A493" s="268">
        <v>483</v>
      </c>
      <c r="B493" s="245" t="s">
        <v>284</v>
      </c>
      <c r="C493" s="289">
        <v>172.05</v>
      </c>
      <c r="D493" s="289">
        <v>171.35000000000002</v>
      </c>
      <c r="E493" s="289">
        <v>168.80000000000004</v>
      </c>
      <c r="F493" s="289">
        <v>165.55</v>
      </c>
      <c r="G493" s="289">
        <v>163.00000000000003</v>
      </c>
      <c r="H493" s="289">
        <v>174.60000000000005</v>
      </c>
      <c r="I493" s="289">
        <v>177.15</v>
      </c>
      <c r="J493" s="289">
        <v>180.40000000000006</v>
      </c>
      <c r="K493" s="289">
        <v>173.9</v>
      </c>
      <c r="L493" s="289">
        <v>168.1</v>
      </c>
      <c r="M493" s="289">
        <v>6.1953300000000002</v>
      </c>
    </row>
    <row r="494" spans="1:13">
      <c r="A494" s="268">
        <v>484</v>
      </c>
      <c r="B494" s="245" t="s">
        <v>565</v>
      </c>
      <c r="C494" s="289">
        <v>1223.75</v>
      </c>
      <c r="D494" s="289">
        <v>1220.6000000000001</v>
      </c>
      <c r="E494" s="289">
        <v>1193.2000000000003</v>
      </c>
      <c r="F494" s="289">
        <v>1162.6500000000001</v>
      </c>
      <c r="G494" s="289">
        <v>1135.2500000000002</v>
      </c>
      <c r="H494" s="289">
        <v>1251.1500000000003</v>
      </c>
      <c r="I494" s="289">
        <v>1278.5500000000004</v>
      </c>
      <c r="J494" s="289">
        <v>1309.1000000000004</v>
      </c>
      <c r="K494" s="289">
        <v>1248</v>
      </c>
      <c r="L494" s="289">
        <v>1190.05</v>
      </c>
      <c r="M494" s="289">
        <v>1.0172099999999999</v>
      </c>
    </row>
    <row r="495" spans="1:13">
      <c r="A495" s="268">
        <v>485</v>
      </c>
      <c r="B495" s="245" t="s">
        <v>556</v>
      </c>
      <c r="C495" s="289">
        <v>276.60000000000002</v>
      </c>
      <c r="D495" s="289">
        <v>277.06666666666666</v>
      </c>
      <c r="E495" s="289">
        <v>274.63333333333333</v>
      </c>
      <c r="F495" s="289">
        <v>272.66666666666669</v>
      </c>
      <c r="G495" s="289">
        <v>270.23333333333335</v>
      </c>
      <c r="H495" s="289">
        <v>279.0333333333333</v>
      </c>
      <c r="I495" s="289">
        <v>281.46666666666658</v>
      </c>
      <c r="J495" s="289">
        <v>283.43333333333328</v>
      </c>
      <c r="K495" s="289">
        <v>279.5</v>
      </c>
      <c r="L495" s="289">
        <v>275.10000000000002</v>
      </c>
      <c r="M495" s="289">
        <v>1.4560200000000001</v>
      </c>
    </row>
    <row r="496" spans="1:13">
      <c r="A496" s="268">
        <v>486</v>
      </c>
      <c r="B496" s="245" t="s">
        <v>555</v>
      </c>
      <c r="C496" s="289">
        <v>1926.65</v>
      </c>
      <c r="D496" s="289">
        <v>1924.2</v>
      </c>
      <c r="E496" s="289">
        <v>1908.4</v>
      </c>
      <c r="F496" s="289">
        <v>1890.15</v>
      </c>
      <c r="G496" s="289">
        <v>1874.3500000000001</v>
      </c>
      <c r="H496" s="289">
        <v>1942.45</v>
      </c>
      <c r="I496" s="289">
        <v>1958.2499999999998</v>
      </c>
      <c r="J496" s="289">
        <v>1976.5</v>
      </c>
      <c r="K496" s="289">
        <v>1940</v>
      </c>
      <c r="L496" s="289">
        <v>1905.95</v>
      </c>
      <c r="M496" s="289">
        <v>5.9679999999999997E-2</v>
      </c>
    </row>
    <row r="497" spans="1:13">
      <c r="A497" s="268">
        <v>487</v>
      </c>
      <c r="B497" s="245" t="s">
        <v>199</v>
      </c>
      <c r="C497" s="289">
        <v>701.5</v>
      </c>
      <c r="D497" s="289">
        <v>699.13333333333333</v>
      </c>
      <c r="E497" s="289">
        <v>693.4666666666667</v>
      </c>
      <c r="F497" s="289">
        <v>685.43333333333339</v>
      </c>
      <c r="G497" s="289">
        <v>679.76666666666677</v>
      </c>
      <c r="H497" s="289">
        <v>707.16666666666663</v>
      </c>
      <c r="I497" s="289">
        <v>712.83333333333337</v>
      </c>
      <c r="J497" s="289">
        <v>720.86666666666656</v>
      </c>
      <c r="K497" s="289">
        <v>704.8</v>
      </c>
      <c r="L497" s="289">
        <v>691.1</v>
      </c>
      <c r="M497" s="289">
        <v>18.339770000000001</v>
      </c>
    </row>
    <row r="498" spans="1:13">
      <c r="A498" s="268">
        <v>488</v>
      </c>
      <c r="B498" s="245" t="s">
        <v>557</v>
      </c>
      <c r="C498" s="289">
        <v>154.4</v>
      </c>
      <c r="D498" s="289">
        <v>157.4</v>
      </c>
      <c r="E498" s="289">
        <v>150.30000000000001</v>
      </c>
      <c r="F498" s="289">
        <v>146.20000000000002</v>
      </c>
      <c r="G498" s="289">
        <v>139.10000000000002</v>
      </c>
      <c r="H498" s="289">
        <v>161.5</v>
      </c>
      <c r="I498" s="289">
        <v>168.59999999999997</v>
      </c>
      <c r="J498" s="289">
        <v>172.7</v>
      </c>
      <c r="K498" s="289">
        <v>164.5</v>
      </c>
      <c r="L498" s="289">
        <v>153.30000000000001</v>
      </c>
      <c r="M498" s="289">
        <v>3.0392700000000001</v>
      </c>
    </row>
    <row r="499" spans="1:13">
      <c r="A499" s="268">
        <v>489</v>
      </c>
      <c r="B499" s="245" t="s">
        <v>558</v>
      </c>
      <c r="C499" s="289">
        <v>3429.1</v>
      </c>
      <c r="D499" s="289">
        <v>3428.0333333333333</v>
      </c>
      <c r="E499" s="289">
        <v>3331.0666666666666</v>
      </c>
      <c r="F499" s="289">
        <v>3233.0333333333333</v>
      </c>
      <c r="G499" s="289">
        <v>3136.0666666666666</v>
      </c>
      <c r="H499" s="289">
        <v>3526.0666666666666</v>
      </c>
      <c r="I499" s="289">
        <v>3623.0333333333328</v>
      </c>
      <c r="J499" s="289">
        <v>3721.0666666666666</v>
      </c>
      <c r="K499" s="289">
        <v>3525</v>
      </c>
      <c r="L499" s="289">
        <v>3330</v>
      </c>
      <c r="M499" s="289">
        <v>0.24121999999999999</v>
      </c>
    </row>
    <row r="500" spans="1:13">
      <c r="A500" s="268">
        <v>490</v>
      </c>
      <c r="B500" s="245" t="s">
        <v>562</v>
      </c>
      <c r="C500" s="289">
        <v>772</v>
      </c>
      <c r="D500" s="289">
        <v>767</v>
      </c>
      <c r="E500" s="289">
        <v>756.05</v>
      </c>
      <c r="F500" s="289">
        <v>740.09999999999991</v>
      </c>
      <c r="G500" s="289">
        <v>729.14999999999986</v>
      </c>
      <c r="H500" s="289">
        <v>782.95</v>
      </c>
      <c r="I500" s="289">
        <v>793.90000000000009</v>
      </c>
      <c r="J500" s="289">
        <v>809.85000000000014</v>
      </c>
      <c r="K500" s="289">
        <v>777.95</v>
      </c>
      <c r="L500" s="289">
        <v>751.05</v>
      </c>
      <c r="M500" s="289">
        <v>0.10674</v>
      </c>
    </row>
    <row r="501" spans="1:13">
      <c r="A501" s="268">
        <v>491</v>
      </c>
      <c r="B501" s="245" t="s">
        <v>566</v>
      </c>
      <c r="C501" s="289">
        <v>4969.6000000000004</v>
      </c>
      <c r="D501" s="289">
        <v>4989.916666666667</v>
      </c>
      <c r="E501" s="289">
        <v>4904.6833333333343</v>
      </c>
      <c r="F501" s="289">
        <v>4839.7666666666673</v>
      </c>
      <c r="G501" s="289">
        <v>4754.5333333333347</v>
      </c>
      <c r="H501" s="289">
        <v>5054.8333333333339</v>
      </c>
      <c r="I501" s="289">
        <v>5140.0666666666657</v>
      </c>
      <c r="J501" s="289">
        <v>5204.9833333333336</v>
      </c>
      <c r="K501" s="289">
        <v>5075.1499999999996</v>
      </c>
      <c r="L501" s="289">
        <v>4925</v>
      </c>
      <c r="M501" s="289">
        <v>3.0769999999999999E-2</v>
      </c>
    </row>
    <row r="502" spans="1:13">
      <c r="A502" s="268">
        <v>492</v>
      </c>
      <c r="B502" s="245" t="s">
        <v>567</v>
      </c>
      <c r="C502" s="289">
        <v>114.75</v>
      </c>
      <c r="D502" s="289">
        <v>114.35000000000001</v>
      </c>
      <c r="E502" s="289">
        <v>112.40000000000002</v>
      </c>
      <c r="F502" s="289">
        <v>110.05000000000001</v>
      </c>
      <c r="G502" s="289">
        <v>108.10000000000002</v>
      </c>
      <c r="H502" s="289">
        <v>116.70000000000002</v>
      </c>
      <c r="I502" s="289">
        <v>118.65</v>
      </c>
      <c r="J502" s="289">
        <v>121.00000000000001</v>
      </c>
      <c r="K502" s="289">
        <v>116.3</v>
      </c>
      <c r="L502" s="289">
        <v>112</v>
      </c>
      <c r="M502" s="289">
        <v>4.1815699999999998</v>
      </c>
    </row>
    <row r="503" spans="1:13">
      <c r="A503" s="268">
        <v>493</v>
      </c>
      <c r="B503" s="245" t="s">
        <v>568</v>
      </c>
      <c r="C503" s="289">
        <v>74.95</v>
      </c>
      <c r="D503" s="289">
        <v>74.683333333333323</v>
      </c>
      <c r="E503" s="289">
        <v>73.616666666666646</v>
      </c>
      <c r="F503" s="289">
        <v>72.283333333333317</v>
      </c>
      <c r="G503" s="289">
        <v>71.21666666666664</v>
      </c>
      <c r="H503" s="289">
        <v>76.016666666666652</v>
      </c>
      <c r="I503" s="289">
        <v>77.083333333333343</v>
      </c>
      <c r="J503" s="289">
        <v>78.416666666666657</v>
      </c>
      <c r="K503" s="289">
        <v>75.75</v>
      </c>
      <c r="L503" s="289">
        <v>73.349999999999994</v>
      </c>
      <c r="M503" s="289">
        <v>15.882379999999999</v>
      </c>
    </row>
    <row r="504" spans="1:13">
      <c r="A504" s="268">
        <v>494</v>
      </c>
      <c r="B504" s="245" t="s">
        <v>2851</v>
      </c>
      <c r="C504" s="289">
        <v>373.8</v>
      </c>
      <c r="D504" s="289">
        <v>369.59999999999997</v>
      </c>
      <c r="E504" s="289">
        <v>364.14999999999992</v>
      </c>
      <c r="F504" s="289">
        <v>354.49999999999994</v>
      </c>
      <c r="G504" s="289">
        <v>349.0499999999999</v>
      </c>
      <c r="H504" s="289">
        <v>379.24999999999994</v>
      </c>
      <c r="I504" s="289">
        <v>384.7</v>
      </c>
      <c r="J504" s="289">
        <v>394.34999999999997</v>
      </c>
      <c r="K504" s="289">
        <v>375.05</v>
      </c>
      <c r="L504" s="289">
        <v>359.95</v>
      </c>
      <c r="M504" s="289">
        <v>2.8950999999999998</v>
      </c>
    </row>
    <row r="505" spans="1:13">
      <c r="A505" s="268">
        <v>495</v>
      </c>
      <c r="B505" s="245" t="s">
        <v>569</v>
      </c>
      <c r="C505" s="289">
        <v>2044.65</v>
      </c>
      <c r="D505" s="289">
        <v>2051.5333333333333</v>
      </c>
      <c r="E505" s="289">
        <v>2033.1166666666668</v>
      </c>
      <c r="F505" s="289">
        <v>2021.5833333333335</v>
      </c>
      <c r="G505" s="289">
        <v>2003.166666666667</v>
      </c>
      <c r="H505" s="289">
        <v>2063.0666666666666</v>
      </c>
      <c r="I505" s="289">
        <v>2081.4833333333336</v>
      </c>
      <c r="J505" s="289">
        <v>2093.0166666666664</v>
      </c>
      <c r="K505" s="289">
        <v>2069.9499999999998</v>
      </c>
      <c r="L505" s="289">
        <v>2040</v>
      </c>
      <c r="M505" s="289">
        <v>0.41554999999999997</v>
      </c>
    </row>
    <row r="506" spans="1:13">
      <c r="A506" s="268">
        <v>496</v>
      </c>
      <c r="B506" s="245" t="s">
        <v>200</v>
      </c>
      <c r="C506" s="289">
        <v>334.05</v>
      </c>
      <c r="D506" s="289">
        <v>334.95</v>
      </c>
      <c r="E506" s="289">
        <v>330.15</v>
      </c>
      <c r="F506" s="289">
        <v>326.25</v>
      </c>
      <c r="G506" s="289">
        <v>321.45</v>
      </c>
      <c r="H506" s="289">
        <v>338.84999999999997</v>
      </c>
      <c r="I506" s="289">
        <v>343.65000000000003</v>
      </c>
      <c r="J506" s="289">
        <v>347.54999999999995</v>
      </c>
      <c r="K506" s="289">
        <v>339.75</v>
      </c>
      <c r="L506" s="289">
        <v>331.05</v>
      </c>
      <c r="M506" s="289">
        <v>99.10942</v>
      </c>
    </row>
    <row r="507" spans="1:13">
      <c r="A507" s="268">
        <v>497</v>
      </c>
      <c r="B507" s="245" t="s">
        <v>570</v>
      </c>
      <c r="C507" s="289">
        <v>293.85000000000002</v>
      </c>
      <c r="D507" s="289">
        <v>291.23333333333335</v>
      </c>
      <c r="E507" s="289">
        <v>286.7166666666667</v>
      </c>
      <c r="F507" s="289">
        <v>279.58333333333337</v>
      </c>
      <c r="G507" s="289">
        <v>275.06666666666672</v>
      </c>
      <c r="H507" s="289">
        <v>298.36666666666667</v>
      </c>
      <c r="I507" s="289">
        <v>302.88333333333333</v>
      </c>
      <c r="J507" s="289">
        <v>310.01666666666665</v>
      </c>
      <c r="K507" s="289">
        <v>295.75</v>
      </c>
      <c r="L507" s="289">
        <v>284.10000000000002</v>
      </c>
      <c r="M507" s="289">
        <v>2.8633099999999998</v>
      </c>
    </row>
    <row r="508" spans="1:13">
      <c r="A508" s="268">
        <v>498</v>
      </c>
      <c r="B508" s="245" t="s">
        <v>202</v>
      </c>
      <c r="C508" s="289">
        <v>187.65</v>
      </c>
      <c r="D508" s="289">
        <v>184.93333333333331</v>
      </c>
      <c r="E508" s="289">
        <v>180.21666666666661</v>
      </c>
      <c r="F508" s="289">
        <v>172.7833333333333</v>
      </c>
      <c r="G508" s="289">
        <v>168.06666666666661</v>
      </c>
      <c r="H508" s="289">
        <v>192.36666666666662</v>
      </c>
      <c r="I508" s="289">
        <v>197.08333333333331</v>
      </c>
      <c r="J508" s="289">
        <v>204.51666666666662</v>
      </c>
      <c r="K508" s="289">
        <v>189.65</v>
      </c>
      <c r="L508" s="289">
        <v>177.5</v>
      </c>
      <c r="M508" s="289">
        <v>299.61326000000003</v>
      </c>
    </row>
    <row r="509" spans="1:13">
      <c r="A509" s="268">
        <v>499</v>
      </c>
      <c r="B509" s="245" t="s">
        <v>571</v>
      </c>
      <c r="C509" s="289">
        <v>190.95</v>
      </c>
      <c r="D509" s="289">
        <v>189.73333333333335</v>
      </c>
      <c r="E509" s="289">
        <v>187.51666666666671</v>
      </c>
      <c r="F509" s="289">
        <v>184.08333333333337</v>
      </c>
      <c r="G509" s="289">
        <v>181.86666666666673</v>
      </c>
      <c r="H509" s="289">
        <v>193.16666666666669</v>
      </c>
      <c r="I509" s="289">
        <v>195.38333333333333</v>
      </c>
      <c r="J509" s="289">
        <v>198.81666666666666</v>
      </c>
      <c r="K509" s="289">
        <v>191.95</v>
      </c>
      <c r="L509" s="289">
        <v>186.3</v>
      </c>
      <c r="M509" s="289">
        <v>1.4507300000000001</v>
      </c>
    </row>
    <row r="510" spans="1:13">
      <c r="A510" s="268">
        <v>500</v>
      </c>
      <c r="B510" s="245" t="s">
        <v>572</v>
      </c>
      <c r="C510" s="289">
        <v>1849.4</v>
      </c>
      <c r="D510" s="289">
        <v>1845.1000000000001</v>
      </c>
      <c r="E510" s="289">
        <v>1786.2000000000003</v>
      </c>
      <c r="F510" s="289">
        <v>1723.0000000000002</v>
      </c>
      <c r="G510" s="289">
        <v>1664.1000000000004</v>
      </c>
      <c r="H510" s="289">
        <v>1908.3000000000002</v>
      </c>
      <c r="I510" s="289">
        <v>1967.2000000000003</v>
      </c>
      <c r="J510" s="289">
        <v>2030.4</v>
      </c>
      <c r="K510" s="289">
        <v>1904</v>
      </c>
      <c r="L510" s="289">
        <v>1781.9</v>
      </c>
      <c r="M510" s="289">
        <v>0.31202000000000002</v>
      </c>
    </row>
    <row r="511" spans="1:13">
      <c r="A511" s="268"/>
      <c r="B511" s="245"/>
      <c r="C511" s="289"/>
      <c r="D511" s="289"/>
      <c r="E511" s="289"/>
      <c r="F511" s="289"/>
      <c r="G511" s="289"/>
      <c r="H511" s="289"/>
      <c r="I511" s="289"/>
      <c r="J511" s="289"/>
      <c r="K511" s="289"/>
      <c r="L511" s="289"/>
      <c r="M511" s="289"/>
    </row>
    <row r="512" spans="1:13">
      <c r="A512" s="268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C30" sqref="C3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73"/>
      <c r="B5" s="573"/>
      <c r="C5" s="574"/>
      <c r="D5" s="574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75" t="s">
        <v>574</v>
      </c>
      <c r="C7" s="575"/>
      <c r="D7" s="262">
        <f>Main!B10</f>
        <v>44132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44131</v>
      </c>
      <c r="B10" s="267">
        <v>537492</v>
      </c>
      <c r="C10" s="268" t="s">
        <v>3837</v>
      </c>
      <c r="D10" s="268" t="s">
        <v>3838</v>
      </c>
      <c r="E10" s="268" t="s">
        <v>584</v>
      </c>
      <c r="F10" s="381">
        <v>180000</v>
      </c>
      <c r="G10" s="267">
        <v>4.25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44131</v>
      </c>
      <c r="B11" s="267">
        <v>537492</v>
      </c>
      <c r="C11" s="268" t="s">
        <v>3837</v>
      </c>
      <c r="D11" s="268" t="s">
        <v>3839</v>
      </c>
      <c r="E11" s="268" t="s">
        <v>583</v>
      </c>
      <c r="F11" s="381">
        <v>150000</v>
      </c>
      <c r="G11" s="267">
        <v>4.25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44131</v>
      </c>
      <c r="B12" s="267">
        <v>540697</v>
      </c>
      <c r="C12" s="268" t="s">
        <v>3792</v>
      </c>
      <c r="D12" s="268" t="s">
        <v>3793</v>
      </c>
      <c r="E12" s="268" t="s">
        <v>583</v>
      </c>
      <c r="F12" s="381">
        <v>25000</v>
      </c>
      <c r="G12" s="267">
        <v>1.54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44131</v>
      </c>
      <c r="B13" s="267">
        <v>540697</v>
      </c>
      <c r="C13" s="268" t="s">
        <v>3792</v>
      </c>
      <c r="D13" s="268" t="s">
        <v>3793</v>
      </c>
      <c r="E13" s="268" t="s">
        <v>584</v>
      </c>
      <c r="F13" s="381">
        <v>225000</v>
      </c>
      <c r="G13" s="267">
        <v>1.57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44131</v>
      </c>
      <c r="B14" s="267">
        <v>543239</v>
      </c>
      <c r="C14" s="268" t="s">
        <v>3840</v>
      </c>
      <c r="D14" s="268" t="s">
        <v>3841</v>
      </c>
      <c r="E14" s="268" t="s">
        <v>583</v>
      </c>
      <c r="F14" s="381">
        <v>16000</v>
      </c>
      <c r="G14" s="267">
        <v>175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44131</v>
      </c>
      <c r="B15" s="267">
        <v>543239</v>
      </c>
      <c r="C15" s="268" t="s">
        <v>3840</v>
      </c>
      <c r="D15" s="268" t="s">
        <v>3842</v>
      </c>
      <c r="E15" s="268" t="s">
        <v>584</v>
      </c>
      <c r="F15" s="381">
        <v>16000</v>
      </c>
      <c r="G15" s="267">
        <v>175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44131</v>
      </c>
      <c r="B16" s="267">
        <v>541276</v>
      </c>
      <c r="C16" s="268" t="s">
        <v>3812</v>
      </c>
      <c r="D16" s="268" t="s">
        <v>3813</v>
      </c>
      <c r="E16" s="268" t="s">
        <v>583</v>
      </c>
      <c r="F16" s="381">
        <v>100000</v>
      </c>
      <c r="G16" s="267">
        <v>24.38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44131</v>
      </c>
      <c r="B17" s="267">
        <v>541276</v>
      </c>
      <c r="C17" s="268" t="s">
        <v>3812</v>
      </c>
      <c r="D17" s="268" t="s">
        <v>3503</v>
      </c>
      <c r="E17" s="268" t="s">
        <v>583</v>
      </c>
      <c r="F17" s="381">
        <v>125000</v>
      </c>
      <c r="G17" s="267">
        <v>24.3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44131</v>
      </c>
      <c r="B18" s="267">
        <v>541276</v>
      </c>
      <c r="C18" s="268" t="s">
        <v>3812</v>
      </c>
      <c r="D18" s="268" t="s">
        <v>3814</v>
      </c>
      <c r="E18" s="268" t="s">
        <v>584</v>
      </c>
      <c r="F18" s="381">
        <v>85000</v>
      </c>
      <c r="G18" s="267">
        <v>24.3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44131</v>
      </c>
      <c r="B19" s="267">
        <v>523712</v>
      </c>
      <c r="C19" s="268" t="s">
        <v>3843</v>
      </c>
      <c r="D19" s="268" t="s">
        <v>3844</v>
      </c>
      <c r="E19" s="268" t="s">
        <v>583</v>
      </c>
      <c r="F19" s="381">
        <v>110000</v>
      </c>
      <c r="G19" s="267">
        <v>0.89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44131</v>
      </c>
      <c r="B20" s="267">
        <v>523712</v>
      </c>
      <c r="C20" s="268" t="s">
        <v>3843</v>
      </c>
      <c r="D20" s="268" t="s">
        <v>3845</v>
      </c>
      <c r="E20" s="268" t="s">
        <v>584</v>
      </c>
      <c r="F20" s="381">
        <v>110000</v>
      </c>
      <c r="G20" s="267">
        <v>0.89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44131</v>
      </c>
      <c r="B21" s="267">
        <v>531337</v>
      </c>
      <c r="C21" s="268" t="s">
        <v>1745</v>
      </c>
      <c r="D21" s="268" t="s">
        <v>3846</v>
      </c>
      <c r="E21" s="268" t="s">
        <v>583</v>
      </c>
      <c r="F21" s="381">
        <v>605000</v>
      </c>
      <c r="G21" s="267">
        <v>45.55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44131</v>
      </c>
      <c r="B22" s="267">
        <v>539519</v>
      </c>
      <c r="C22" s="268" t="s">
        <v>3847</v>
      </c>
      <c r="D22" s="268" t="s">
        <v>3848</v>
      </c>
      <c r="E22" s="268" t="s">
        <v>584</v>
      </c>
      <c r="F22" s="381">
        <v>19871</v>
      </c>
      <c r="G22" s="267">
        <v>11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44131</v>
      </c>
      <c r="B23" s="267">
        <v>538668</v>
      </c>
      <c r="C23" s="268" t="s">
        <v>3849</v>
      </c>
      <c r="D23" s="268" t="s">
        <v>3850</v>
      </c>
      <c r="E23" s="268" t="s">
        <v>583</v>
      </c>
      <c r="F23" s="381">
        <v>24000</v>
      </c>
      <c r="G23" s="267">
        <v>35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44131</v>
      </c>
      <c r="B24" s="267">
        <v>538668</v>
      </c>
      <c r="C24" s="268" t="s">
        <v>3849</v>
      </c>
      <c r="D24" s="268" t="s">
        <v>3851</v>
      </c>
      <c r="E24" s="268" t="s">
        <v>584</v>
      </c>
      <c r="F24" s="381">
        <v>24000</v>
      </c>
      <c r="G24" s="267">
        <v>35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44131</v>
      </c>
      <c r="B25" s="267">
        <v>512217</v>
      </c>
      <c r="C25" s="268" t="s">
        <v>3815</v>
      </c>
      <c r="D25" s="268" t="s">
        <v>3816</v>
      </c>
      <c r="E25" s="268" t="s">
        <v>583</v>
      </c>
      <c r="F25" s="381">
        <v>51000</v>
      </c>
      <c r="G25" s="267">
        <v>20.92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44131</v>
      </c>
      <c r="B26" s="267">
        <v>501351</v>
      </c>
      <c r="C26" s="268" t="s">
        <v>3852</v>
      </c>
      <c r="D26" s="268" t="s">
        <v>3853</v>
      </c>
      <c r="E26" s="268" t="s">
        <v>584</v>
      </c>
      <c r="F26" s="381">
        <v>19000</v>
      </c>
      <c r="G26" s="267">
        <v>31.4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44131</v>
      </c>
      <c r="B27" s="267">
        <v>501351</v>
      </c>
      <c r="C27" s="268" t="s">
        <v>3852</v>
      </c>
      <c r="D27" s="268" t="s">
        <v>3854</v>
      </c>
      <c r="E27" s="268" t="s">
        <v>583</v>
      </c>
      <c r="F27" s="381">
        <v>19000</v>
      </c>
      <c r="G27" s="267">
        <v>31.4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44131</v>
      </c>
      <c r="B28" s="267">
        <v>532092</v>
      </c>
      <c r="C28" s="268" t="s">
        <v>3855</v>
      </c>
      <c r="D28" s="268" t="s">
        <v>3856</v>
      </c>
      <c r="E28" s="268" t="s">
        <v>584</v>
      </c>
      <c r="F28" s="381">
        <v>300000</v>
      </c>
      <c r="G28" s="267">
        <v>8.7899999999999991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44131</v>
      </c>
      <c r="B29" s="267">
        <v>541163</v>
      </c>
      <c r="C29" s="268" t="s">
        <v>2376</v>
      </c>
      <c r="D29" s="268" t="s">
        <v>3857</v>
      </c>
      <c r="E29" s="268" t="s">
        <v>584</v>
      </c>
      <c r="F29" s="381">
        <v>600000</v>
      </c>
      <c r="G29" s="267">
        <v>236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44131</v>
      </c>
      <c r="B30" s="267">
        <v>538402</v>
      </c>
      <c r="C30" s="268" t="s">
        <v>3858</v>
      </c>
      <c r="D30" s="268" t="s">
        <v>3859</v>
      </c>
      <c r="E30" s="268" t="s">
        <v>584</v>
      </c>
      <c r="F30" s="381">
        <v>24000</v>
      </c>
      <c r="G30" s="267">
        <v>101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44131</v>
      </c>
      <c r="B31" s="267">
        <v>538402</v>
      </c>
      <c r="C31" s="268" t="s">
        <v>3858</v>
      </c>
      <c r="D31" s="268" t="s">
        <v>3860</v>
      </c>
      <c r="E31" s="268" t="s">
        <v>583</v>
      </c>
      <c r="F31" s="381">
        <v>24000</v>
      </c>
      <c r="G31" s="267">
        <v>101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44131</v>
      </c>
      <c r="B32" s="267">
        <v>533427</v>
      </c>
      <c r="C32" s="268" t="s">
        <v>3861</v>
      </c>
      <c r="D32" s="268" t="s">
        <v>3862</v>
      </c>
      <c r="E32" s="268" t="s">
        <v>583</v>
      </c>
      <c r="F32" s="381">
        <v>145300</v>
      </c>
      <c r="G32" s="267">
        <v>7.39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44131</v>
      </c>
      <c r="B33" s="267" t="s">
        <v>1357</v>
      </c>
      <c r="C33" s="268" t="s">
        <v>3863</v>
      </c>
      <c r="D33" s="268" t="s">
        <v>3864</v>
      </c>
      <c r="E33" s="268" t="s">
        <v>583</v>
      </c>
      <c r="F33" s="381">
        <v>938159</v>
      </c>
      <c r="G33" s="267">
        <v>65.14</v>
      </c>
      <c r="H33" s="345" t="s">
        <v>2952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44131</v>
      </c>
      <c r="B34" s="267" t="s">
        <v>132</v>
      </c>
      <c r="C34" s="268" t="s">
        <v>3728</v>
      </c>
      <c r="D34" s="268" t="s">
        <v>3714</v>
      </c>
      <c r="E34" s="268" t="s">
        <v>583</v>
      </c>
      <c r="F34" s="381">
        <v>415602</v>
      </c>
      <c r="G34" s="267">
        <v>673.58</v>
      </c>
      <c r="H34" s="345" t="s">
        <v>2952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44131</v>
      </c>
      <c r="B35" s="267" t="s">
        <v>3865</v>
      </c>
      <c r="C35" s="268" t="s">
        <v>3866</v>
      </c>
      <c r="D35" s="268" t="s">
        <v>3867</v>
      </c>
      <c r="E35" s="268" t="s">
        <v>583</v>
      </c>
      <c r="F35" s="381">
        <v>22311</v>
      </c>
      <c r="G35" s="267">
        <v>148.83000000000001</v>
      </c>
      <c r="H35" s="345" t="s">
        <v>2952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44131</v>
      </c>
      <c r="B36" s="267" t="s">
        <v>2916</v>
      </c>
      <c r="C36" s="268" t="s">
        <v>3868</v>
      </c>
      <c r="D36" s="268" t="s">
        <v>3869</v>
      </c>
      <c r="E36" s="268" t="s">
        <v>583</v>
      </c>
      <c r="F36" s="381">
        <v>57600</v>
      </c>
      <c r="G36" s="267">
        <v>101</v>
      </c>
      <c r="H36" s="345" t="s">
        <v>2952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44131</v>
      </c>
      <c r="B37" s="267" t="s">
        <v>2793</v>
      </c>
      <c r="C37" s="268" t="s">
        <v>3870</v>
      </c>
      <c r="D37" s="268" t="s">
        <v>3871</v>
      </c>
      <c r="E37" s="268" t="s">
        <v>583</v>
      </c>
      <c r="F37" s="381">
        <v>3500000</v>
      </c>
      <c r="G37" s="267">
        <v>7.65</v>
      </c>
      <c r="H37" s="345" t="s">
        <v>2952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44131</v>
      </c>
      <c r="B38" s="267" t="s">
        <v>1357</v>
      </c>
      <c r="C38" s="268" t="s">
        <v>3863</v>
      </c>
      <c r="D38" s="268" t="s">
        <v>3864</v>
      </c>
      <c r="E38" s="268" t="s">
        <v>584</v>
      </c>
      <c r="F38" s="381">
        <v>858159</v>
      </c>
      <c r="G38" s="267">
        <v>65.81</v>
      </c>
      <c r="H38" s="345" t="s">
        <v>2952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44131</v>
      </c>
      <c r="B39" s="267" t="s">
        <v>132</v>
      </c>
      <c r="C39" s="268" t="s">
        <v>3728</v>
      </c>
      <c r="D39" s="268" t="s">
        <v>3714</v>
      </c>
      <c r="E39" s="268" t="s">
        <v>584</v>
      </c>
      <c r="F39" s="381">
        <v>419744</v>
      </c>
      <c r="G39" s="267">
        <v>673.73</v>
      </c>
      <c r="H39" s="345" t="s">
        <v>2952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44131</v>
      </c>
      <c r="B40" s="267" t="s">
        <v>3865</v>
      </c>
      <c r="C40" s="268" t="s">
        <v>3866</v>
      </c>
      <c r="D40" s="268" t="s">
        <v>3867</v>
      </c>
      <c r="E40" s="268" t="s">
        <v>584</v>
      </c>
      <c r="F40" s="381">
        <v>111480</v>
      </c>
      <c r="G40" s="267">
        <v>152.4</v>
      </c>
      <c r="H40" s="345" t="s">
        <v>2952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44131</v>
      </c>
      <c r="B41" s="267" t="s">
        <v>2376</v>
      </c>
      <c r="C41" s="268" t="s">
        <v>3872</v>
      </c>
      <c r="D41" s="268" t="s">
        <v>3857</v>
      </c>
      <c r="E41" s="268" t="s">
        <v>584</v>
      </c>
      <c r="F41" s="381">
        <v>608869</v>
      </c>
      <c r="G41" s="267">
        <v>236</v>
      </c>
      <c r="H41" s="345" t="s">
        <v>2952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44131</v>
      </c>
      <c r="B42" s="267" t="s">
        <v>2916</v>
      </c>
      <c r="C42" s="268" t="s">
        <v>3868</v>
      </c>
      <c r="D42" s="268" t="s">
        <v>3873</v>
      </c>
      <c r="E42" s="268" t="s">
        <v>584</v>
      </c>
      <c r="F42" s="381">
        <v>98400</v>
      </c>
      <c r="G42" s="267">
        <v>101</v>
      </c>
      <c r="H42" s="345" t="s">
        <v>2952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B43" s="267"/>
      <c r="C43" s="268"/>
      <c r="D43" s="268"/>
      <c r="E43" s="268"/>
      <c r="F43" s="381"/>
      <c r="G43" s="267"/>
      <c r="H43" s="345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B44" s="267"/>
      <c r="C44" s="268"/>
      <c r="D44" s="268"/>
      <c r="E44" s="268"/>
      <c r="F44" s="381"/>
      <c r="G44" s="267"/>
      <c r="H44" s="345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B45" s="267"/>
      <c r="C45" s="268"/>
      <c r="D45" s="268"/>
      <c r="E45" s="268"/>
      <c r="F45" s="381"/>
      <c r="G45" s="267"/>
      <c r="H45" s="345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B46" s="267"/>
      <c r="C46" s="268"/>
      <c r="D46" s="268"/>
      <c r="E46" s="268"/>
      <c r="F46" s="381"/>
      <c r="G46" s="267"/>
      <c r="H46" s="345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B47" s="267"/>
      <c r="C47" s="268"/>
      <c r="D47" s="268"/>
      <c r="E47" s="268"/>
      <c r="F47" s="381"/>
      <c r="G47" s="267"/>
      <c r="H47" s="345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B48" s="267"/>
      <c r="C48" s="268"/>
      <c r="D48" s="268"/>
      <c r="E48" s="268"/>
      <c r="F48" s="381"/>
      <c r="G48" s="267"/>
      <c r="H48" s="345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2:35">
      <c r="B49" s="267"/>
      <c r="C49" s="268"/>
      <c r="D49" s="268"/>
      <c r="E49" s="268"/>
      <c r="F49" s="381"/>
      <c r="G49" s="267"/>
      <c r="H49" s="345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2:35">
      <c r="B50" s="267"/>
      <c r="C50" s="268"/>
      <c r="D50" s="268"/>
      <c r="E50" s="268"/>
      <c r="F50" s="381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2:35">
      <c r="B51" s="267"/>
      <c r="C51" s="268"/>
      <c r="D51" s="268"/>
      <c r="E51" s="268"/>
      <c r="F51" s="381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2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2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2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2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2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2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2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2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2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2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2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2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2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3"/>
  <sheetViews>
    <sheetView zoomScale="85" zoomScaleNormal="85" workbookViewId="0">
      <selection activeCell="T81" sqref="T8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44132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4.25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0">
        <v>180.5</v>
      </c>
      <c r="I10" s="433">
        <v>195</v>
      </c>
      <c r="J10" s="434" t="s">
        <v>3635</v>
      </c>
      <c r="K10" s="434">
        <f t="shared" ref="K10:K11" si="0">H10-F10</f>
        <v>8.5</v>
      </c>
      <c r="L10" s="458">
        <f t="shared" ref="L10:L11" si="1">(F10*-0.8)/100</f>
        <v>-1.3759999999999999</v>
      </c>
      <c r="M10" s="435">
        <f t="shared" ref="M10:M11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4.25">
      <c r="A11" s="466">
        <v>2</v>
      </c>
      <c r="B11" s="444">
        <v>44076</v>
      </c>
      <c r="C11" s="467"/>
      <c r="D11" s="538" t="s">
        <v>153</v>
      </c>
      <c r="E11" s="468" t="s">
        <v>600</v>
      </c>
      <c r="F11" s="445">
        <v>16000</v>
      </c>
      <c r="G11" s="445">
        <v>15300</v>
      </c>
      <c r="H11" s="445">
        <v>16775</v>
      </c>
      <c r="I11" s="469" t="s">
        <v>3637</v>
      </c>
      <c r="J11" s="443" t="s">
        <v>3824</v>
      </c>
      <c r="K11" s="443">
        <f t="shared" si="0"/>
        <v>775</v>
      </c>
      <c r="L11" s="457">
        <f t="shared" si="1"/>
        <v>-128</v>
      </c>
      <c r="M11" s="446">
        <f t="shared" si="2"/>
        <v>4.0437500000000001E-2</v>
      </c>
      <c r="N11" s="447" t="s">
        <v>599</v>
      </c>
      <c r="O11" s="481">
        <v>44131</v>
      </c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4.25">
      <c r="A12" s="466">
        <v>3</v>
      </c>
      <c r="B12" s="444">
        <v>44088</v>
      </c>
      <c r="C12" s="467"/>
      <c r="D12" s="538" t="s">
        <v>424</v>
      </c>
      <c r="E12" s="468" t="s">
        <v>600</v>
      </c>
      <c r="F12" s="445">
        <v>263.5</v>
      </c>
      <c r="G12" s="468">
        <v>248</v>
      </c>
      <c r="H12" s="468">
        <v>280.5</v>
      </c>
      <c r="I12" s="469">
        <v>290</v>
      </c>
      <c r="J12" s="443" t="s">
        <v>3744</v>
      </c>
      <c r="K12" s="443">
        <f t="shared" ref="K12:K13" si="3">H12-F12</f>
        <v>17</v>
      </c>
      <c r="L12" s="457">
        <f t="shared" ref="L12" si="4">(F12*-0.8)/100</f>
        <v>-2.1080000000000001</v>
      </c>
      <c r="M12" s="446">
        <f t="shared" ref="M12" si="5">(K12+L12)/F12</f>
        <v>5.6516129032258063E-2</v>
      </c>
      <c r="N12" s="447" t="s">
        <v>599</v>
      </c>
      <c r="O12" s="481">
        <v>44123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4.25">
      <c r="A13" s="482">
        <v>4</v>
      </c>
      <c r="B13" s="438">
        <v>44088</v>
      </c>
      <c r="C13" s="441"/>
      <c r="D13" s="483" t="s">
        <v>380</v>
      </c>
      <c r="E13" s="442" t="s">
        <v>600</v>
      </c>
      <c r="F13" s="488">
        <v>925</v>
      </c>
      <c r="G13" s="484">
        <v>870</v>
      </c>
      <c r="H13" s="442">
        <v>865</v>
      </c>
      <c r="I13" s="485" t="s">
        <v>3638</v>
      </c>
      <c r="J13" s="478" t="s">
        <v>3738</v>
      </c>
      <c r="K13" s="478">
        <f t="shared" si="3"/>
        <v>-60</v>
      </c>
      <c r="L13" s="459">
        <f>(F13*-0.7)/100</f>
        <v>-6.4749999999999996</v>
      </c>
      <c r="M13" s="425">
        <f>(K13+L13)/F13</f>
        <v>-7.1864864864864861E-2</v>
      </c>
      <c r="N13" s="439" t="s">
        <v>663</v>
      </c>
      <c r="O13" s="426">
        <v>44120</v>
      </c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04" customFormat="1" ht="15" customHeight="1">
      <c r="A14" s="466">
        <v>5</v>
      </c>
      <c r="B14" s="444">
        <v>44088</v>
      </c>
      <c r="C14" s="467"/>
      <c r="D14" s="480" t="s">
        <v>106</v>
      </c>
      <c r="E14" s="468" t="s">
        <v>600</v>
      </c>
      <c r="F14" s="508">
        <v>663</v>
      </c>
      <c r="G14" s="471">
        <v>630</v>
      </c>
      <c r="H14" s="468">
        <v>700</v>
      </c>
      <c r="I14" s="469">
        <v>730</v>
      </c>
      <c r="J14" s="443" t="s">
        <v>3698</v>
      </c>
      <c r="K14" s="443">
        <f t="shared" ref="K14" si="6">H14-F14</f>
        <v>37</v>
      </c>
      <c r="L14" s="443">
        <f t="shared" ref="L14" si="7">(F14*-0.8)/100</f>
        <v>-5.3039999999999994</v>
      </c>
      <c r="M14" s="446">
        <f t="shared" ref="M14" si="8">(K14+L14)/F14</f>
        <v>4.7806938159879339E-2</v>
      </c>
      <c r="N14" s="447" t="s">
        <v>599</v>
      </c>
      <c r="O14" s="481">
        <v>44113</v>
      </c>
      <c r="P14" s="7"/>
      <c r="Q14" s="7"/>
      <c r="R14" s="344" t="s">
        <v>3186</v>
      </c>
      <c r="S14" s="40"/>
      <c r="T14" s="40"/>
      <c r="U14" s="40"/>
      <c r="V14" s="40"/>
      <c r="W14" s="40"/>
      <c r="X14" s="40"/>
      <c r="Y14" s="40"/>
      <c r="Z14" s="40"/>
      <c r="AA14" s="40"/>
    </row>
    <row r="15" spans="1:28" s="420" customFormat="1" ht="14.25">
      <c r="A15" s="427">
        <v>6</v>
      </c>
      <c r="B15" s="428">
        <v>44091</v>
      </c>
      <c r="C15" s="429"/>
      <c r="D15" s="430" t="s">
        <v>174</v>
      </c>
      <c r="E15" s="431" t="s">
        <v>600</v>
      </c>
      <c r="F15" s="432">
        <v>1247</v>
      </c>
      <c r="G15" s="431">
        <v>1180</v>
      </c>
      <c r="H15" s="431">
        <v>1297.5</v>
      </c>
      <c r="I15" s="433" t="s">
        <v>3639</v>
      </c>
      <c r="J15" s="434" t="s">
        <v>3684</v>
      </c>
      <c r="K15" s="434">
        <f t="shared" ref="K15:K16" si="9">H15-F15</f>
        <v>50.5</v>
      </c>
      <c r="L15" s="458">
        <f t="shared" ref="L15" si="10">(F15*-0.8)/100</f>
        <v>-9.9760000000000009</v>
      </c>
      <c r="M15" s="435">
        <f t="shared" ref="M15" si="11">(K15+L15)/F15</f>
        <v>3.2497193263833199E-2</v>
      </c>
      <c r="N15" s="436" t="s">
        <v>599</v>
      </c>
      <c r="O15" s="437">
        <v>44112</v>
      </c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4.25">
      <c r="A16" s="482">
        <v>7</v>
      </c>
      <c r="B16" s="438">
        <v>44096</v>
      </c>
      <c r="C16" s="441"/>
      <c r="D16" s="483" t="s">
        <v>802</v>
      </c>
      <c r="E16" s="442" t="s">
        <v>600</v>
      </c>
      <c r="F16" s="488">
        <v>1050</v>
      </c>
      <c r="G16" s="484">
        <v>980</v>
      </c>
      <c r="H16" s="442">
        <v>976</v>
      </c>
      <c r="I16" s="485">
        <v>1150</v>
      </c>
      <c r="J16" s="478" t="s">
        <v>3715</v>
      </c>
      <c r="K16" s="478">
        <f t="shared" si="9"/>
        <v>-74</v>
      </c>
      <c r="L16" s="459">
        <f>(F16*-0.7)/100</f>
        <v>-7.35</v>
      </c>
      <c r="M16" s="425">
        <f>(K16+L16)/F16</f>
        <v>-7.7476190476190476E-2</v>
      </c>
      <c r="N16" s="439" t="s">
        <v>663</v>
      </c>
      <c r="O16" s="426">
        <v>44119</v>
      </c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4.25">
      <c r="A17" s="383">
        <v>8</v>
      </c>
      <c r="B17" s="408">
        <v>44097</v>
      </c>
      <c r="C17" s="415"/>
      <c r="D17" s="448" t="s">
        <v>128</v>
      </c>
      <c r="E17" s="416" t="s">
        <v>600</v>
      </c>
      <c r="F17" s="416" t="s">
        <v>3644</v>
      </c>
      <c r="G17" s="424">
        <v>166</v>
      </c>
      <c r="H17" s="416"/>
      <c r="I17" s="411" t="s">
        <v>3645</v>
      </c>
      <c r="J17" s="417" t="s">
        <v>601</v>
      </c>
      <c r="K17" s="417"/>
      <c r="L17" s="460"/>
      <c r="M17" s="417"/>
      <c r="N17" s="418"/>
      <c r="O17" s="419"/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4.25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3646</v>
      </c>
      <c r="J18" s="434" t="s">
        <v>3652</v>
      </c>
      <c r="K18" s="434">
        <f t="shared" ref="K18" si="12">H18-F18</f>
        <v>82.5</v>
      </c>
      <c r="L18" s="458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4.25">
      <c r="A19" s="466">
        <v>10</v>
      </c>
      <c r="B19" s="444">
        <v>44097</v>
      </c>
      <c r="C19" s="467"/>
      <c r="D19" s="480" t="s">
        <v>86</v>
      </c>
      <c r="E19" s="468" t="s">
        <v>600</v>
      </c>
      <c r="F19" s="508">
        <v>372.5</v>
      </c>
      <c r="G19" s="471">
        <v>350</v>
      </c>
      <c r="H19" s="468">
        <v>394</v>
      </c>
      <c r="I19" s="469" t="s">
        <v>3647</v>
      </c>
      <c r="J19" s="443" t="s">
        <v>3758</v>
      </c>
      <c r="K19" s="443">
        <f t="shared" ref="K19:K20" si="13">H19-F19</f>
        <v>21.5</v>
      </c>
      <c r="L19" s="457">
        <f>(F19*-0.7)/100</f>
        <v>-2.6074999999999999</v>
      </c>
      <c r="M19" s="446">
        <f>(K19+L19)/F19</f>
        <v>5.0718120805369124E-2</v>
      </c>
      <c r="N19" s="447" t="s">
        <v>599</v>
      </c>
      <c r="O19" s="481">
        <v>44126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4.25">
      <c r="A20" s="466">
        <v>11</v>
      </c>
      <c r="B20" s="444">
        <v>44103</v>
      </c>
      <c r="C20" s="467"/>
      <c r="D20" s="480" t="s">
        <v>3636</v>
      </c>
      <c r="E20" s="468" t="s">
        <v>600</v>
      </c>
      <c r="F20" s="508">
        <v>174</v>
      </c>
      <c r="G20" s="471">
        <v>163</v>
      </c>
      <c r="H20" s="468">
        <v>185</v>
      </c>
      <c r="I20" s="469">
        <v>195</v>
      </c>
      <c r="J20" s="443" t="s">
        <v>3770</v>
      </c>
      <c r="K20" s="443">
        <f t="shared" si="13"/>
        <v>11</v>
      </c>
      <c r="L20" s="457">
        <f t="shared" ref="L20" si="14">(F20*-0.8)/100</f>
        <v>-1.3920000000000001</v>
      </c>
      <c r="M20" s="446">
        <f t="shared" ref="M20" si="15">(K20+L20)/F20</f>
        <v>5.5218390804597707E-2</v>
      </c>
      <c r="N20" s="447" t="s">
        <v>599</v>
      </c>
      <c r="O20" s="481">
        <v>44125</v>
      </c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4.25">
      <c r="A21" s="466">
        <v>12</v>
      </c>
      <c r="B21" s="444">
        <v>44103</v>
      </c>
      <c r="C21" s="467"/>
      <c r="D21" s="480" t="s">
        <v>3653</v>
      </c>
      <c r="E21" s="468" t="s">
        <v>600</v>
      </c>
      <c r="F21" s="508">
        <v>785</v>
      </c>
      <c r="G21" s="471">
        <v>735</v>
      </c>
      <c r="H21" s="468">
        <v>833</v>
      </c>
      <c r="I21" s="469" t="s">
        <v>3654</v>
      </c>
      <c r="J21" s="443" t="s">
        <v>3762</v>
      </c>
      <c r="K21" s="443">
        <f t="shared" ref="K21" si="16">H21-F21</f>
        <v>48</v>
      </c>
      <c r="L21" s="457">
        <f>(F21*-0.7)/100</f>
        <v>-5.4950000000000001</v>
      </c>
      <c r="M21" s="446">
        <f t="shared" ref="M21" si="17">(K21+L21)/F21</f>
        <v>5.4146496815286625E-2</v>
      </c>
      <c r="N21" s="447" t="s">
        <v>599</v>
      </c>
      <c r="O21" s="481">
        <v>44124</v>
      </c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04" customFormat="1" ht="15" customHeight="1">
      <c r="A22" s="466">
        <v>13</v>
      </c>
      <c r="B22" s="444">
        <v>44105</v>
      </c>
      <c r="C22" s="467"/>
      <c r="D22" s="480" t="s">
        <v>3662</v>
      </c>
      <c r="E22" s="468" t="s">
        <v>600</v>
      </c>
      <c r="F22" s="508">
        <v>1787.5</v>
      </c>
      <c r="G22" s="471">
        <v>1690</v>
      </c>
      <c r="H22" s="468">
        <v>1935</v>
      </c>
      <c r="I22" s="469" t="s">
        <v>3663</v>
      </c>
      <c r="J22" s="443" t="s">
        <v>3673</v>
      </c>
      <c r="K22" s="443">
        <f t="shared" ref="K22:K23" si="18">H22-F22</f>
        <v>147.5</v>
      </c>
      <c r="L22" s="443">
        <f t="shared" ref="L22:L23" si="19">(F22*-0.8)/100</f>
        <v>-14.3</v>
      </c>
      <c r="M22" s="446">
        <f>(K22+L22)/F22</f>
        <v>7.4517482517482511E-2</v>
      </c>
      <c r="N22" s="447" t="s">
        <v>599</v>
      </c>
      <c r="O22" s="481">
        <v>44110</v>
      </c>
      <c r="P22" s="7"/>
      <c r="Q22" s="7"/>
      <c r="R22" s="344" t="s">
        <v>3633</v>
      </c>
      <c r="S22" s="40"/>
      <c r="T22" s="40"/>
      <c r="U22" s="40"/>
      <c r="V22" s="40"/>
      <c r="W22" s="40"/>
      <c r="X22" s="40"/>
      <c r="Y22" s="40"/>
      <c r="Z22" s="40"/>
      <c r="AA22" s="40"/>
    </row>
    <row r="23" spans="1:28" s="420" customFormat="1" ht="14.25">
      <c r="A23" s="427">
        <v>14</v>
      </c>
      <c r="B23" s="428">
        <v>44110</v>
      </c>
      <c r="C23" s="429"/>
      <c r="D23" s="430" t="s">
        <v>138</v>
      </c>
      <c r="E23" s="431" t="s">
        <v>600</v>
      </c>
      <c r="F23" s="432">
        <v>619</v>
      </c>
      <c r="G23" s="431">
        <v>590</v>
      </c>
      <c r="H23" s="431">
        <v>646</v>
      </c>
      <c r="I23" s="433">
        <v>690</v>
      </c>
      <c r="J23" s="434" t="s">
        <v>3697</v>
      </c>
      <c r="K23" s="434">
        <f t="shared" si="18"/>
        <v>27</v>
      </c>
      <c r="L23" s="458">
        <f t="shared" si="19"/>
        <v>-4.9520000000000008</v>
      </c>
      <c r="M23" s="435">
        <f t="shared" ref="M23" si="20">(K23+L23)/F23</f>
        <v>3.5618739903069463E-2</v>
      </c>
      <c r="N23" s="436" t="s">
        <v>599</v>
      </c>
      <c r="O23" s="437">
        <v>44113</v>
      </c>
      <c r="Q23" s="421"/>
      <c r="R23" s="422" t="s">
        <v>3633</v>
      </c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4.25">
      <c r="A24" s="427">
        <v>15</v>
      </c>
      <c r="B24" s="428">
        <v>44110</v>
      </c>
      <c r="C24" s="429"/>
      <c r="D24" s="430" t="s">
        <v>142</v>
      </c>
      <c r="E24" s="431" t="s">
        <v>600</v>
      </c>
      <c r="F24" s="432">
        <v>6890</v>
      </c>
      <c r="G24" s="431">
        <v>6600</v>
      </c>
      <c r="H24" s="431">
        <v>7170</v>
      </c>
      <c r="I24" s="433">
        <v>7450</v>
      </c>
      <c r="J24" s="434" t="s">
        <v>3834</v>
      </c>
      <c r="K24" s="434">
        <f t="shared" ref="K24" si="21">H24-F24</f>
        <v>280</v>
      </c>
      <c r="L24" s="458">
        <f t="shared" ref="L24" si="22">(F24*-0.8)/100</f>
        <v>-55.12</v>
      </c>
      <c r="M24" s="435">
        <f t="shared" ref="M24" si="23">(K24+L24)/F24</f>
        <v>3.2638606676342524E-2</v>
      </c>
      <c r="N24" s="436" t="s">
        <v>599</v>
      </c>
      <c r="O24" s="437">
        <v>44131</v>
      </c>
      <c r="Q24" s="421"/>
      <c r="R24" s="422" t="s">
        <v>3633</v>
      </c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4.25">
      <c r="A25" s="383">
        <v>16</v>
      </c>
      <c r="B25" s="408">
        <v>44112</v>
      </c>
      <c r="C25" s="415"/>
      <c r="D25" s="448" t="s">
        <v>3690</v>
      </c>
      <c r="E25" s="416" t="s">
        <v>600</v>
      </c>
      <c r="F25" s="416" t="s">
        <v>3691</v>
      </c>
      <c r="G25" s="424">
        <v>548</v>
      </c>
      <c r="H25" s="416"/>
      <c r="I25" s="411">
        <v>640</v>
      </c>
      <c r="J25" s="502" t="s">
        <v>601</v>
      </c>
      <c r="K25" s="502"/>
      <c r="L25" s="460"/>
      <c r="M25" s="502"/>
      <c r="N25" s="418"/>
      <c r="O25" s="419"/>
      <c r="Q25" s="421"/>
      <c r="R25" s="422" t="s">
        <v>3186</v>
      </c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4.25">
      <c r="A26" s="466">
        <v>17</v>
      </c>
      <c r="B26" s="444">
        <v>44113</v>
      </c>
      <c r="C26" s="467"/>
      <c r="D26" s="538" t="s">
        <v>136</v>
      </c>
      <c r="E26" s="468" t="s">
        <v>600</v>
      </c>
      <c r="F26" s="445">
        <v>897.5</v>
      </c>
      <c r="G26" s="468">
        <v>840</v>
      </c>
      <c r="H26" s="468">
        <v>947.5</v>
      </c>
      <c r="I26" s="469" t="s">
        <v>3699</v>
      </c>
      <c r="J26" s="443" t="s">
        <v>3791</v>
      </c>
      <c r="K26" s="443">
        <f t="shared" ref="K26" si="24">H26-F26</f>
        <v>50</v>
      </c>
      <c r="L26" s="457">
        <f t="shared" ref="L26" si="25">(F26*-0.8)/100</f>
        <v>-7.18</v>
      </c>
      <c r="M26" s="446">
        <f t="shared" ref="M26" si="26">(K26+L26)/F26</f>
        <v>4.7710306406685235E-2</v>
      </c>
      <c r="N26" s="447" t="s">
        <v>599</v>
      </c>
      <c r="O26" s="481">
        <v>44127</v>
      </c>
      <c r="Q26" s="421"/>
      <c r="R26" s="422" t="s">
        <v>3186</v>
      </c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4.25">
      <c r="A27" s="383">
        <v>18</v>
      </c>
      <c r="B27" s="408">
        <v>44126</v>
      </c>
      <c r="C27" s="415"/>
      <c r="D27" s="448" t="s">
        <v>301</v>
      </c>
      <c r="E27" s="416" t="s">
        <v>600</v>
      </c>
      <c r="F27" s="416" t="s">
        <v>3782</v>
      </c>
      <c r="G27" s="424">
        <v>1895</v>
      </c>
      <c r="H27" s="416"/>
      <c r="I27" s="411" t="s">
        <v>3783</v>
      </c>
      <c r="J27" s="502" t="s">
        <v>601</v>
      </c>
      <c r="K27" s="502"/>
      <c r="L27" s="460"/>
      <c r="M27" s="502"/>
      <c r="N27" s="418"/>
      <c r="O27" s="419"/>
      <c r="Q27" s="421"/>
      <c r="R27" s="422" t="s">
        <v>602</v>
      </c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4.25">
      <c r="A28" s="383">
        <v>19</v>
      </c>
      <c r="B28" s="408">
        <v>44131</v>
      </c>
      <c r="C28" s="415"/>
      <c r="D28" s="448" t="s">
        <v>71</v>
      </c>
      <c r="E28" s="416" t="s">
        <v>600</v>
      </c>
      <c r="F28" s="416" t="s">
        <v>3835</v>
      </c>
      <c r="G28" s="424">
        <v>375</v>
      </c>
      <c r="H28" s="416"/>
      <c r="I28" s="411" t="s">
        <v>3836</v>
      </c>
      <c r="J28" s="502" t="s">
        <v>601</v>
      </c>
      <c r="K28" s="502"/>
      <c r="L28" s="460"/>
      <c r="M28" s="502"/>
      <c r="N28" s="418"/>
      <c r="O28" s="419"/>
      <c r="Q28" s="421"/>
      <c r="R28" s="422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4.25">
      <c r="A29" s="383"/>
      <c r="B29" s="408"/>
      <c r="C29" s="415"/>
      <c r="D29" s="448"/>
      <c r="E29" s="416"/>
      <c r="F29" s="416"/>
      <c r="G29" s="424"/>
      <c r="H29" s="416"/>
      <c r="I29" s="411"/>
      <c r="J29" s="502"/>
      <c r="K29" s="502"/>
      <c r="L29" s="460"/>
      <c r="M29" s="502"/>
      <c r="N29" s="418"/>
      <c r="O29" s="419"/>
      <c r="Q29" s="421"/>
      <c r="R29" s="422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4.25">
      <c r="A30" s="383"/>
      <c r="B30" s="408"/>
      <c r="C30" s="415"/>
      <c r="D30" s="448"/>
      <c r="E30" s="416"/>
      <c r="F30" s="416"/>
      <c r="G30" s="424"/>
      <c r="H30" s="416"/>
      <c r="I30" s="411"/>
      <c r="J30" s="502"/>
      <c r="K30" s="502"/>
      <c r="L30" s="460"/>
      <c r="M30" s="502"/>
      <c r="N30" s="418"/>
      <c r="O30" s="419"/>
      <c r="Q30" s="421"/>
      <c r="R30" s="422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4.25">
      <c r="A31" s="383"/>
      <c r="B31" s="408"/>
      <c r="C31" s="415"/>
      <c r="D31" s="448"/>
      <c r="E31" s="416"/>
      <c r="F31" s="416"/>
      <c r="G31" s="424"/>
      <c r="H31" s="416"/>
      <c r="I31" s="411"/>
      <c r="J31" s="502"/>
      <c r="K31" s="502"/>
      <c r="L31" s="460"/>
      <c r="M31" s="502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4.25">
      <c r="A32" s="383"/>
      <c r="B32" s="408"/>
      <c r="C32" s="415"/>
      <c r="D32" s="448"/>
      <c r="E32" s="416"/>
      <c r="F32" s="416"/>
      <c r="G32" s="424"/>
      <c r="H32" s="416"/>
      <c r="I32" s="411"/>
      <c r="J32" s="502"/>
      <c r="K32" s="502"/>
      <c r="L32" s="460"/>
      <c r="M32" s="502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4.25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1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2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3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3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3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4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5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482">
        <v>1</v>
      </c>
      <c r="B40" s="438">
        <v>44102</v>
      </c>
      <c r="C40" s="441"/>
      <c r="D40" s="483" t="s">
        <v>3649</v>
      </c>
      <c r="E40" s="442" t="s">
        <v>600</v>
      </c>
      <c r="F40" s="497">
        <v>623</v>
      </c>
      <c r="G40" s="484">
        <v>602</v>
      </c>
      <c r="H40" s="442">
        <v>603</v>
      </c>
      <c r="I40" s="485" t="s">
        <v>3650</v>
      </c>
      <c r="J40" s="478" t="s">
        <v>3685</v>
      </c>
      <c r="K40" s="478">
        <f t="shared" ref="K40" si="27">H40-F40</f>
        <v>-20</v>
      </c>
      <c r="L40" s="459">
        <f>(F40*-0.07)/100</f>
        <v>-0.43610000000000004</v>
      </c>
      <c r="M40" s="425">
        <f t="shared" ref="M40" si="28">(K40+L40)/F40</f>
        <v>-3.2802728731942211E-2</v>
      </c>
      <c r="N40" s="439" t="s">
        <v>663</v>
      </c>
      <c r="O40" s="426">
        <v>44112</v>
      </c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2">
        <v>2</v>
      </c>
      <c r="B41" s="438">
        <v>44104</v>
      </c>
      <c r="C41" s="441"/>
      <c r="D41" s="483" t="s">
        <v>3655</v>
      </c>
      <c r="E41" s="442" t="s">
        <v>600</v>
      </c>
      <c r="F41" s="497">
        <v>967.5</v>
      </c>
      <c r="G41" s="484">
        <v>940</v>
      </c>
      <c r="H41" s="442">
        <v>940</v>
      </c>
      <c r="I41" s="485">
        <v>1025</v>
      </c>
      <c r="J41" s="478" t="s">
        <v>3664</v>
      </c>
      <c r="K41" s="478">
        <f t="shared" ref="K41:K44" si="29">H41-F41</f>
        <v>-27.5</v>
      </c>
      <c r="L41" s="459">
        <f t="shared" ref="L41:L42" si="30">(F41*-0.7)/100</f>
        <v>-6.7725</v>
      </c>
      <c r="M41" s="425">
        <f t="shared" ref="M41:M44" si="31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6">
        <v>3</v>
      </c>
      <c r="B42" s="444">
        <v>44104</v>
      </c>
      <c r="C42" s="467"/>
      <c r="D42" s="480" t="s">
        <v>3656</v>
      </c>
      <c r="E42" s="468" t="s">
        <v>600</v>
      </c>
      <c r="F42" s="508">
        <v>802.5</v>
      </c>
      <c r="G42" s="471">
        <v>770</v>
      </c>
      <c r="H42" s="468">
        <v>821</v>
      </c>
      <c r="I42" s="469" t="s">
        <v>3648</v>
      </c>
      <c r="J42" s="443" t="s">
        <v>3628</v>
      </c>
      <c r="K42" s="443">
        <f t="shared" si="29"/>
        <v>18.5</v>
      </c>
      <c r="L42" s="457">
        <f t="shared" si="30"/>
        <v>-5.6174999999999997</v>
      </c>
      <c r="M42" s="446">
        <f t="shared" si="31"/>
        <v>1.6052959501557634E-2</v>
      </c>
      <c r="N42" s="447" t="s">
        <v>599</v>
      </c>
      <c r="O42" s="481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6">
        <v>4</v>
      </c>
      <c r="B43" s="444">
        <v>44105</v>
      </c>
      <c r="C43" s="467"/>
      <c r="D43" s="480" t="s">
        <v>3657</v>
      </c>
      <c r="E43" s="468" t="s">
        <v>600</v>
      </c>
      <c r="F43" s="508">
        <v>334</v>
      </c>
      <c r="G43" s="471">
        <v>323</v>
      </c>
      <c r="H43" s="468">
        <v>339.5</v>
      </c>
      <c r="I43" s="469">
        <v>355</v>
      </c>
      <c r="J43" s="443" t="s">
        <v>3642</v>
      </c>
      <c r="K43" s="443">
        <f t="shared" si="29"/>
        <v>5.5</v>
      </c>
      <c r="L43" s="457">
        <f>(F43*-0.07)/100</f>
        <v>-0.23380000000000004</v>
      </c>
      <c r="M43" s="446">
        <f t="shared" si="31"/>
        <v>1.5767065868263472E-2</v>
      </c>
      <c r="N43" s="447" t="s">
        <v>599</v>
      </c>
      <c r="O43" s="449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527">
        <v>5</v>
      </c>
      <c r="B44" s="528">
        <v>44105</v>
      </c>
      <c r="C44" s="539"/>
      <c r="D44" s="540" t="s">
        <v>3659</v>
      </c>
      <c r="E44" s="541" t="s">
        <v>600</v>
      </c>
      <c r="F44" s="542">
        <v>668.5</v>
      </c>
      <c r="G44" s="543">
        <v>648</v>
      </c>
      <c r="H44" s="541">
        <v>673</v>
      </c>
      <c r="I44" s="544">
        <v>700</v>
      </c>
      <c r="J44" s="533" t="s">
        <v>3741</v>
      </c>
      <c r="K44" s="533">
        <f t="shared" si="29"/>
        <v>4.5</v>
      </c>
      <c r="L44" s="534">
        <f t="shared" ref="L44" si="32">(F44*-0.7)/100</f>
        <v>-4.6795</v>
      </c>
      <c r="M44" s="545">
        <f t="shared" si="31"/>
        <v>-2.6851159311892293E-4</v>
      </c>
      <c r="N44" s="536" t="s">
        <v>708</v>
      </c>
      <c r="O44" s="537">
        <v>44124</v>
      </c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466">
        <v>6</v>
      </c>
      <c r="B45" s="444">
        <v>44109</v>
      </c>
      <c r="C45" s="467"/>
      <c r="D45" s="480" t="s">
        <v>3668</v>
      </c>
      <c r="E45" s="468" t="s">
        <v>600</v>
      </c>
      <c r="F45" s="508">
        <v>396</v>
      </c>
      <c r="G45" s="471">
        <v>385</v>
      </c>
      <c r="H45" s="468">
        <v>402.5</v>
      </c>
      <c r="I45" s="469">
        <v>425</v>
      </c>
      <c r="J45" s="443" t="s">
        <v>3671</v>
      </c>
      <c r="K45" s="443">
        <f t="shared" ref="K45:K48" si="33">H45-F45</f>
        <v>6.5</v>
      </c>
      <c r="L45" s="457">
        <f>(F45*-0.07)/100</f>
        <v>-0.2772</v>
      </c>
      <c r="M45" s="446">
        <f t="shared" ref="M45:M47" si="34">(K45+L45)/F45</f>
        <v>1.5714141414141417E-2</v>
      </c>
      <c r="N45" s="447" t="s">
        <v>599</v>
      </c>
      <c r="O45" s="449">
        <v>44109</v>
      </c>
      <c r="P45" s="7"/>
      <c r="Q45" s="7"/>
      <c r="R45" s="344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466">
        <v>7</v>
      </c>
      <c r="B46" s="444">
        <v>44109</v>
      </c>
      <c r="C46" s="467"/>
      <c r="D46" s="480" t="s">
        <v>266</v>
      </c>
      <c r="E46" s="468" t="s">
        <v>600</v>
      </c>
      <c r="F46" s="508">
        <v>2550</v>
      </c>
      <c r="G46" s="471">
        <v>2475</v>
      </c>
      <c r="H46" s="468">
        <v>2612.5</v>
      </c>
      <c r="I46" s="469">
        <v>2600</v>
      </c>
      <c r="J46" s="443" t="s">
        <v>3674</v>
      </c>
      <c r="K46" s="443">
        <f t="shared" si="33"/>
        <v>62.5</v>
      </c>
      <c r="L46" s="457">
        <f t="shared" ref="L46:L47" si="35">(F46*-0.7)/100</f>
        <v>-17.850000000000001</v>
      </c>
      <c r="M46" s="446">
        <f t="shared" si="34"/>
        <v>1.7509803921568628E-2</v>
      </c>
      <c r="N46" s="447" t="s">
        <v>599</v>
      </c>
      <c r="O46" s="481">
        <v>44110</v>
      </c>
      <c r="P46" s="7"/>
      <c r="Q46" s="7"/>
      <c r="R46" s="344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466">
        <v>8</v>
      </c>
      <c r="B47" s="444">
        <v>44109</v>
      </c>
      <c r="C47" s="467"/>
      <c r="D47" s="480" t="s">
        <v>3657</v>
      </c>
      <c r="E47" s="468" t="s">
        <v>600</v>
      </c>
      <c r="F47" s="508">
        <v>335</v>
      </c>
      <c r="G47" s="471">
        <v>323</v>
      </c>
      <c r="H47" s="468">
        <v>344</v>
      </c>
      <c r="I47" s="469">
        <v>355</v>
      </c>
      <c r="J47" s="443" t="s">
        <v>3405</v>
      </c>
      <c r="K47" s="443">
        <f t="shared" si="33"/>
        <v>9</v>
      </c>
      <c r="L47" s="457">
        <f t="shared" si="35"/>
        <v>-2.3449999999999998</v>
      </c>
      <c r="M47" s="446">
        <f t="shared" si="34"/>
        <v>1.9865671641791045E-2</v>
      </c>
      <c r="N47" s="447" t="s">
        <v>599</v>
      </c>
      <c r="O47" s="481">
        <v>44110</v>
      </c>
      <c r="P47" s="7"/>
      <c r="Q47" s="7"/>
      <c r="R47" s="344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466">
        <v>9</v>
      </c>
      <c r="B48" s="444">
        <v>44110</v>
      </c>
      <c r="C48" s="467"/>
      <c r="D48" s="480" t="s">
        <v>135</v>
      </c>
      <c r="E48" s="468" t="s">
        <v>600</v>
      </c>
      <c r="F48" s="508">
        <v>283.5</v>
      </c>
      <c r="G48" s="471">
        <v>276</v>
      </c>
      <c r="H48" s="468">
        <v>291.5</v>
      </c>
      <c r="I48" s="469">
        <v>300</v>
      </c>
      <c r="J48" s="443" t="s">
        <v>3675</v>
      </c>
      <c r="K48" s="443">
        <f t="shared" si="33"/>
        <v>8</v>
      </c>
      <c r="L48" s="457">
        <f>(F48*-0.07)/100</f>
        <v>-0.19845000000000002</v>
      </c>
      <c r="M48" s="446">
        <f t="shared" ref="M48:M49" si="36">(K48+L48)/F48</f>
        <v>2.7518694885361551E-2</v>
      </c>
      <c r="N48" s="447" t="s">
        <v>599</v>
      </c>
      <c r="O48" s="449">
        <v>44110</v>
      </c>
      <c r="P48" s="7"/>
      <c r="Q48" s="7"/>
      <c r="R48" s="344" t="s">
        <v>3633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04" customFormat="1" ht="15" customHeight="1">
      <c r="A49" s="466">
        <v>10</v>
      </c>
      <c r="B49" s="444">
        <v>44111</v>
      </c>
      <c r="C49" s="467"/>
      <c r="D49" s="480" t="s">
        <v>3677</v>
      </c>
      <c r="E49" s="468" t="s">
        <v>600</v>
      </c>
      <c r="F49" s="508">
        <v>457</v>
      </c>
      <c r="G49" s="471">
        <v>445</v>
      </c>
      <c r="H49" s="468">
        <v>472</v>
      </c>
      <c r="I49" s="469" t="s">
        <v>3678</v>
      </c>
      <c r="J49" s="443" t="s">
        <v>3686</v>
      </c>
      <c r="K49" s="443">
        <f t="shared" ref="K49" si="37">H49-F49</f>
        <v>15</v>
      </c>
      <c r="L49" s="457">
        <f t="shared" ref="L49" si="38">(F49*-0.7)/100</f>
        <v>-3.1989999999999998</v>
      </c>
      <c r="M49" s="446">
        <f t="shared" si="36"/>
        <v>2.5822757111597375E-2</v>
      </c>
      <c r="N49" s="447" t="s">
        <v>599</v>
      </c>
      <c r="O49" s="481">
        <v>44112</v>
      </c>
      <c r="P49" s="7"/>
      <c r="Q49" s="7"/>
      <c r="R49" s="344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04" customFormat="1" ht="15" customHeight="1">
      <c r="A50" s="466">
        <v>11</v>
      </c>
      <c r="B50" s="444">
        <v>44111</v>
      </c>
      <c r="C50" s="467"/>
      <c r="D50" s="480" t="s">
        <v>3679</v>
      </c>
      <c r="E50" s="468" t="s">
        <v>600</v>
      </c>
      <c r="F50" s="508">
        <v>319</v>
      </c>
      <c r="G50" s="471">
        <v>309</v>
      </c>
      <c r="H50" s="468">
        <v>326</v>
      </c>
      <c r="I50" s="469">
        <v>340</v>
      </c>
      <c r="J50" s="443" t="s">
        <v>3680</v>
      </c>
      <c r="K50" s="443">
        <f t="shared" ref="K50:K51" si="39">H50-F50</f>
        <v>7</v>
      </c>
      <c r="L50" s="457">
        <f>(F50*-0.07)/100</f>
        <v>-0.22330000000000003</v>
      </c>
      <c r="M50" s="446">
        <f t="shared" ref="M50:M51" si="40">(K50+L50)/F50</f>
        <v>2.12435736677116E-2</v>
      </c>
      <c r="N50" s="447" t="s">
        <v>599</v>
      </c>
      <c r="O50" s="449">
        <v>44111</v>
      </c>
      <c r="P50" s="7"/>
      <c r="Q50" s="7"/>
      <c r="R50" s="344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04" customFormat="1" ht="15" customHeight="1">
      <c r="A51" s="466">
        <v>12</v>
      </c>
      <c r="B51" s="444">
        <v>44112</v>
      </c>
      <c r="C51" s="467"/>
      <c r="D51" s="480" t="s">
        <v>3688</v>
      </c>
      <c r="E51" s="468" t="s">
        <v>600</v>
      </c>
      <c r="F51" s="508">
        <v>3505</v>
      </c>
      <c r="G51" s="471">
        <v>3430</v>
      </c>
      <c r="H51" s="468">
        <v>3585</v>
      </c>
      <c r="I51" s="469">
        <v>3650</v>
      </c>
      <c r="J51" s="443" t="s">
        <v>3709</v>
      </c>
      <c r="K51" s="443">
        <f t="shared" si="39"/>
        <v>80</v>
      </c>
      <c r="L51" s="457">
        <f t="shared" ref="L51" si="41">(F51*-0.7)/100</f>
        <v>-24.535</v>
      </c>
      <c r="M51" s="446">
        <f t="shared" si="40"/>
        <v>1.5824536376604852E-2</v>
      </c>
      <c r="N51" s="447" t="s">
        <v>599</v>
      </c>
      <c r="O51" s="481">
        <v>44117</v>
      </c>
      <c r="P51" s="7"/>
      <c r="Q51" s="7"/>
      <c r="R51" s="344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04" customFormat="1" ht="15" customHeight="1">
      <c r="A52" s="482">
        <v>13</v>
      </c>
      <c r="B52" s="438">
        <v>44112</v>
      </c>
      <c r="C52" s="441"/>
      <c r="D52" s="483" t="s">
        <v>3657</v>
      </c>
      <c r="E52" s="442" t="s">
        <v>600</v>
      </c>
      <c r="F52" s="497">
        <v>339</v>
      </c>
      <c r="G52" s="484">
        <v>328</v>
      </c>
      <c r="H52" s="442">
        <v>328</v>
      </c>
      <c r="I52" s="485">
        <v>360</v>
      </c>
      <c r="J52" s="478" t="s">
        <v>3703</v>
      </c>
      <c r="K52" s="478">
        <f t="shared" ref="K52:K53" si="42">H52-F52</f>
        <v>-11</v>
      </c>
      <c r="L52" s="459">
        <f t="shared" ref="L52:L53" si="43">(F52*-0.7)/100</f>
        <v>-2.3729999999999998</v>
      </c>
      <c r="M52" s="425">
        <f t="shared" ref="M52:M53" si="44">(K52+L52)/F52</f>
        <v>-3.9448377581120943E-2</v>
      </c>
      <c r="N52" s="439" t="s">
        <v>663</v>
      </c>
      <c r="O52" s="426">
        <v>44116</v>
      </c>
      <c r="P52" s="7"/>
      <c r="Q52" s="7"/>
      <c r="R52" s="344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04" customFormat="1" ht="15" customHeight="1">
      <c r="A53" s="466">
        <v>14</v>
      </c>
      <c r="B53" s="444">
        <v>44117</v>
      </c>
      <c r="C53" s="467"/>
      <c r="D53" s="480" t="s">
        <v>3705</v>
      </c>
      <c r="E53" s="468" t="s">
        <v>600</v>
      </c>
      <c r="F53" s="508">
        <v>1362.5</v>
      </c>
      <c r="G53" s="471">
        <v>1315</v>
      </c>
      <c r="H53" s="468">
        <v>1392</v>
      </c>
      <c r="I53" s="469" t="s">
        <v>3706</v>
      </c>
      <c r="J53" s="443" t="s">
        <v>3740</v>
      </c>
      <c r="K53" s="443">
        <f t="shared" si="42"/>
        <v>29.5</v>
      </c>
      <c r="L53" s="457">
        <f t="shared" si="43"/>
        <v>-9.5374999999999996</v>
      </c>
      <c r="M53" s="446">
        <f t="shared" si="44"/>
        <v>1.465137614678899E-2</v>
      </c>
      <c r="N53" s="447" t="s">
        <v>599</v>
      </c>
      <c r="O53" s="481">
        <v>44123</v>
      </c>
      <c r="P53" s="7"/>
      <c r="Q53" s="7"/>
      <c r="R53" s="344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9" customFormat="1" ht="15" customHeight="1">
      <c r="A54" s="482">
        <v>15</v>
      </c>
      <c r="B54" s="438">
        <v>44117</v>
      </c>
      <c r="C54" s="441"/>
      <c r="D54" s="483" t="s">
        <v>3707</v>
      </c>
      <c r="E54" s="442" t="s">
        <v>600</v>
      </c>
      <c r="F54" s="497">
        <v>348</v>
      </c>
      <c r="G54" s="484">
        <v>336</v>
      </c>
      <c r="H54" s="442">
        <v>336</v>
      </c>
      <c r="I54" s="485" t="s">
        <v>3708</v>
      </c>
      <c r="J54" s="478" t="s">
        <v>3711</v>
      </c>
      <c r="K54" s="478">
        <f t="shared" ref="K54" si="45">H54-F54</f>
        <v>-12</v>
      </c>
      <c r="L54" s="459">
        <f t="shared" ref="L54" si="46">(F54*-0.7)/100</f>
        <v>-2.4359999999999999</v>
      </c>
      <c r="M54" s="425">
        <f t="shared" ref="M54" si="47">(K54+L54)/F54</f>
        <v>-4.1482758620689654E-2</v>
      </c>
      <c r="N54" s="439" t="s">
        <v>663</v>
      </c>
      <c r="O54" s="426">
        <v>44118</v>
      </c>
      <c r="P54" s="64"/>
      <c r="Q54" s="64"/>
      <c r="R54" s="414" t="s">
        <v>3186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82">
        <v>16</v>
      </c>
      <c r="B55" s="438">
        <v>44118</v>
      </c>
      <c r="C55" s="441"/>
      <c r="D55" s="483" t="s">
        <v>71</v>
      </c>
      <c r="E55" s="442" t="s">
        <v>600</v>
      </c>
      <c r="F55" s="497">
        <v>446</v>
      </c>
      <c r="G55" s="484">
        <v>433</v>
      </c>
      <c r="H55" s="442">
        <v>433</v>
      </c>
      <c r="I55" s="485" t="s">
        <v>3712</v>
      </c>
      <c r="J55" s="478" t="s">
        <v>3716</v>
      </c>
      <c r="K55" s="478">
        <f t="shared" ref="K55:K56" si="48">H55-F55</f>
        <v>-13</v>
      </c>
      <c r="L55" s="459">
        <f t="shared" ref="L55:L56" si="49">(F55*-0.7)/100</f>
        <v>-3.1219999999999999</v>
      </c>
      <c r="M55" s="425">
        <f t="shared" ref="M55:M56" si="50">(K55+L55)/F55</f>
        <v>-3.6147982062780269E-2</v>
      </c>
      <c r="N55" s="439" t="s">
        <v>663</v>
      </c>
      <c r="O55" s="426">
        <v>44119</v>
      </c>
      <c r="P55" s="64"/>
      <c r="Q55" s="64"/>
      <c r="R55" s="414" t="s">
        <v>3186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66">
        <v>17</v>
      </c>
      <c r="B56" s="444">
        <v>44118</v>
      </c>
      <c r="C56" s="467"/>
      <c r="D56" s="480" t="s">
        <v>237</v>
      </c>
      <c r="E56" s="468" t="s">
        <v>600</v>
      </c>
      <c r="F56" s="508">
        <v>277</v>
      </c>
      <c r="G56" s="471">
        <v>269</v>
      </c>
      <c r="H56" s="468">
        <v>287</v>
      </c>
      <c r="I56" s="469">
        <v>290</v>
      </c>
      <c r="J56" s="443" t="s">
        <v>3696</v>
      </c>
      <c r="K56" s="443">
        <f t="shared" si="48"/>
        <v>10</v>
      </c>
      <c r="L56" s="457">
        <f t="shared" si="49"/>
        <v>-1.9389999999999998</v>
      </c>
      <c r="M56" s="446">
        <f t="shared" si="50"/>
        <v>2.9101083032490975E-2</v>
      </c>
      <c r="N56" s="447" t="s">
        <v>599</v>
      </c>
      <c r="O56" s="481">
        <v>44124</v>
      </c>
      <c r="P56" s="64"/>
      <c r="Q56" s="64"/>
      <c r="R56" s="414" t="s">
        <v>3186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66">
        <v>18</v>
      </c>
      <c r="B57" s="444">
        <v>44119</v>
      </c>
      <c r="C57" s="467"/>
      <c r="D57" s="480" t="s">
        <v>3725</v>
      </c>
      <c r="E57" s="468" t="s">
        <v>600</v>
      </c>
      <c r="F57" s="508">
        <v>400</v>
      </c>
      <c r="G57" s="471">
        <v>387</v>
      </c>
      <c r="H57" s="468">
        <v>409.5</v>
      </c>
      <c r="I57" s="469" t="s">
        <v>3726</v>
      </c>
      <c r="J57" s="443" t="s">
        <v>3759</v>
      </c>
      <c r="K57" s="443">
        <f t="shared" ref="K57" si="51">H57-F57</f>
        <v>9.5</v>
      </c>
      <c r="L57" s="457">
        <f t="shared" ref="L57" si="52">(F57*-0.7)/100</f>
        <v>-2.8</v>
      </c>
      <c r="M57" s="446">
        <f t="shared" ref="M57" si="53">(K57+L57)/F57</f>
        <v>1.6750000000000001E-2</v>
      </c>
      <c r="N57" s="447" t="s">
        <v>599</v>
      </c>
      <c r="O57" s="481">
        <v>44124</v>
      </c>
      <c r="P57" s="64"/>
      <c r="Q57" s="64"/>
      <c r="R57" s="414" t="s">
        <v>602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66">
        <v>19</v>
      </c>
      <c r="B58" s="444">
        <v>44120</v>
      </c>
      <c r="C58" s="467"/>
      <c r="D58" s="480" t="s">
        <v>193</v>
      </c>
      <c r="E58" s="468" t="s">
        <v>600</v>
      </c>
      <c r="F58" s="508">
        <v>965</v>
      </c>
      <c r="G58" s="471">
        <v>938</v>
      </c>
      <c r="H58" s="468">
        <v>981</v>
      </c>
      <c r="I58" s="469" t="s">
        <v>3699</v>
      </c>
      <c r="J58" s="443" t="s">
        <v>3737</v>
      </c>
      <c r="K58" s="443">
        <f t="shared" ref="K58" si="54">H58-F58</f>
        <v>16</v>
      </c>
      <c r="L58" s="457">
        <f>(F58*-0.07)/100</f>
        <v>-0.6755000000000001</v>
      </c>
      <c r="M58" s="446">
        <f t="shared" ref="M58:M61" si="55">(K58+L58)/F58</f>
        <v>1.5880310880829016E-2</v>
      </c>
      <c r="N58" s="447" t="s">
        <v>599</v>
      </c>
      <c r="O58" s="449">
        <v>44120</v>
      </c>
      <c r="P58" s="64"/>
      <c r="Q58" s="64"/>
      <c r="R58" s="414" t="s">
        <v>602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82">
        <v>20</v>
      </c>
      <c r="B59" s="438">
        <v>44120</v>
      </c>
      <c r="C59" s="441"/>
      <c r="D59" s="483" t="s">
        <v>118</v>
      </c>
      <c r="E59" s="442" t="s">
        <v>3627</v>
      </c>
      <c r="F59" s="497">
        <v>396.5</v>
      </c>
      <c r="G59" s="484">
        <v>410</v>
      </c>
      <c r="H59" s="442">
        <v>411.5</v>
      </c>
      <c r="I59" s="485">
        <v>370</v>
      </c>
      <c r="J59" s="478" t="s">
        <v>3756</v>
      </c>
      <c r="K59" s="478">
        <f>F59-H59</f>
        <v>-15</v>
      </c>
      <c r="L59" s="459">
        <f t="shared" ref="L59:L61" si="56">(F59*-0.7)/100</f>
        <v>-2.7754999999999996</v>
      </c>
      <c r="M59" s="425">
        <f t="shared" si="55"/>
        <v>-4.4831021437578819E-2</v>
      </c>
      <c r="N59" s="439" t="s">
        <v>663</v>
      </c>
      <c r="O59" s="426">
        <v>44123</v>
      </c>
      <c r="P59" s="64"/>
      <c r="Q59" s="64"/>
      <c r="R59" s="414" t="s">
        <v>602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82">
        <v>21</v>
      </c>
      <c r="B60" s="438">
        <v>44120</v>
      </c>
      <c r="C60" s="441"/>
      <c r="D60" s="483" t="s">
        <v>280</v>
      </c>
      <c r="E60" s="442" t="s">
        <v>600</v>
      </c>
      <c r="F60" s="497">
        <v>801.5</v>
      </c>
      <c r="G60" s="484">
        <v>777</v>
      </c>
      <c r="H60" s="442">
        <v>773</v>
      </c>
      <c r="I60" s="485" t="s">
        <v>3732</v>
      </c>
      <c r="J60" s="478" t="s">
        <v>3794</v>
      </c>
      <c r="K60" s="478">
        <f t="shared" ref="K60:K61" si="57">H60-F60</f>
        <v>-28.5</v>
      </c>
      <c r="L60" s="459">
        <f t="shared" si="56"/>
        <v>-5.6104999999999992</v>
      </c>
      <c r="M60" s="425">
        <f t="shared" si="55"/>
        <v>-4.2558328134747352E-2</v>
      </c>
      <c r="N60" s="439" t="s">
        <v>663</v>
      </c>
      <c r="O60" s="426">
        <v>44127</v>
      </c>
      <c r="P60" s="64"/>
      <c r="Q60" s="64"/>
      <c r="R60" s="414" t="s">
        <v>602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66">
        <v>22</v>
      </c>
      <c r="B61" s="444">
        <v>44123</v>
      </c>
      <c r="C61" s="467"/>
      <c r="D61" s="480" t="s">
        <v>802</v>
      </c>
      <c r="E61" s="468" t="s">
        <v>600</v>
      </c>
      <c r="F61" s="508">
        <v>982</v>
      </c>
      <c r="G61" s="471">
        <v>949</v>
      </c>
      <c r="H61" s="468">
        <v>1004</v>
      </c>
      <c r="I61" s="469" t="s">
        <v>3743</v>
      </c>
      <c r="J61" s="443" t="s">
        <v>3717</v>
      </c>
      <c r="K61" s="443">
        <f t="shared" si="57"/>
        <v>22</v>
      </c>
      <c r="L61" s="457">
        <f t="shared" si="56"/>
        <v>-6.8739999999999997</v>
      </c>
      <c r="M61" s="446">
        <f t="shared" si="55"/>
        <v>1.5403258655804481E-2</v>
      </c>
      <c r="N61" s="447" t="s">
        <v>599</v>
      </c>
      <c r="O61" s="481">
        <v>44127</v>
      </c>
      <c r="P61" s="64"/>
      <c r="Q61" s="64"/>
      <c r="R61" s="414" t="s">
        <v>602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75">
        <v>23</v>
      </c>
      <c r="B62" s="519">
        <v>44123</v>
      </c>
      <c r="C62" s="450"/>
      <c r="D62" s="451" t="s">
        <v>3668</v>
      </c>
      <c r="E62" s="452" t="s">
        <v>600</v>
      </c>
      <c r="F62" s="452" t="s">
        <v>3748</v>
      </c>
      <c r="G62" s="453">
        <v>412</v>
      </c>
      <c r="H62" s="453"/>
      <c r="I62" s="452">
        <v>450</v>
      </c>
      <c r="J62" s="452" t="s">
        <v>601</v>
      </c>
      <c r="K62" s="452"/>
      <c r="L62" s="452"/>
      <c r="M62" s="452"/>
      <c r="N62" s="452"/>
      <c r="O62" s="452"/>
      <c r="P62" s="64"/>
      <c r="Q62" s="64"/>
      <c r="R62" s="414" t="s">
        <v>3186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75">
        <v>24</v>
      </c>
      <c r="B63" s="519">
        <v>44123</v>
      </c>
      <c r="C63" s="450"/>
      <c r="D63" s="451" t="s">
        <v>91</v>
      </c>
      <c r="E63" s="452" t="s">
        <v>600</v>
      </c>
      <c r="F63" s="452" t="s">
        <v>3749</v>
      </c>
      <c r="G63" s="453">
        <v>3040</v>
      </c>
      <c r="H63" s="453"/>
      <c r="I63" s="452">
        <v>3350</v>
      </c>
      <c r="J63" s="452" t="s">
        <v>601</v>
      </c>
      <c r="K63" s="452"/>
      <c r="L63" s="452"/>
      <c r="M63" s="452"/>
      <c r="N63" s="452"/>
      <c r="O63" s="452"/>
      <c r="P63" s="64"/>
      <c r="Q63" s="64"/>
      <c r="R63" s="414" t="s">
        <v>602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82">
        <v>25</v>
      </c>
      <c r="B64" s="438">
        <v>44123</v>
      </c>
      <c r="C64" s="441"/>
      <c r="D64" s="483" t="s">
        <v>3750</v>
      </c>
      <c r="E64" s="442" t="s">
        <v>600</v>
      </c>
      <c r="F64" s="497">
        <v>5055</v>
      </c>
      <c r="G64" s="484">
        <v>4890</v>
      </c>
      <c r="H64" s="442">
        <v>4875</v>
      </c>
      <c r="I64" s="485" t="s">
        <v>3751</v>
      </c>
      <c r="J64" s="478" t="s">
        <v>3785</v>
      </c>
      <c r="K64" s="478">
        <f t="shared" ref="K64" si="58">H64-F64</f>
        <v>-180</v>
      </c>
      <c r="L64" s="459">
        <f t="shared" ref="L64" si="59">(F64*-0.7)/100</f>
        <v>-35.384999999999998</v>
      </c>
      <c r="M64" s="425">
        <f t="shared" ref="M64" si="60">(K64+L64)/F64</f>
        <v>-4.2608308605341247E-2</v>
      </c>
      <c r="N64" s="439" t="s">
        <v>663</v>
      </c>
      <c r="O64" s="426">
        <v>44126</v>
      </c>
      <c r="P64" s="64"/>
      <c r="Q64" s="64"/>
      <c r="R64" s="414" t="s">
        <v>602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466">
        <v>26</v>
      </c>
      <c r="B65" s="444">
        <v>44124</v>
      </c>
      <c r="C65" s="467"/>
      <c r="D65" s="480" t="s">
        <v>193</v>
      </c>
      <c r="E65" s="468" t="s">
        <v>600</v>
      </c>
      <c r="F65" s="508">
        <v>956.5</v>
      </c>
      <c r="G65" s="471">
        <v>919</v>
      </c>
      <c r="H65" s="468">
        <v>979</v>
      </c>
      <c r="I65" s="469" t="s">
        <v>3699</v>
      </c>
      <c r="J65" s="443" t="s">
        <v>3773</v>
      </c>
      <c r="K65" s="443">
        <f t="shared" ref="K65:K66" si="61">H65-F65</f>
        <v>22.5</v>
      </c>
      <c r="L65" s="457">
        <f t="shared" ref="L65:L66" si="62">(F65*-0.7)/100</f>
        <v>-6.6954999999999991</v>
      </c>
      <c r="M65" s="446">
        <f t="shared" ref="M65:M66" si="63">(K65+L65)/F65</f>
        <v>1.6523261892315736E-2</v>
      </c>
      <c r="N65" s="447" t="s">
        <v>599</v>
      </c>
      <c r="O65" s="481">
        <v>44125</v>
      </c>
      <c r="P65" s="64"/>
      <c r="Q65" s="64"/>
      <c r="R65" s="414" t="s">
        <v>602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466">
        <v>27</v>
      </c>
      <c r="B66" s="444">
        <v>44124</v>
      </c>
      <c r="C66" s="467"/>
      <c r="D66" s="480" t="s">
        <v>303</v>
      </c>
      <c r="E66" s="468" t="s">
        <v>600</v>
      </c>
      <c r="F66" s="508">
        <v>117.5</v>
      </c>
      <c r="G66" s="471">
        <v>114</v>
      </c>
      <c r="H66" s="468">
        <v>120.5</v>
      </c>
      <c r="I66" s="469">
        <v>125</v>
      </c>
      <c r="J66" s="443" t="s">
        <v>3817</v>
      </c>
      <c r="K66" s="443">
        <f t="shared" si="61"/>
        <v>3</v>
      </c>
      <c r="L66" s="457">
        <f t="shared" si="62"/>
        <v>-0.82250000000000001</v>
      </c>
      <c r="M66" s="446">
        <f t="shared" si="63"/>
        <v>1.8531914893617024E-2</v>
      </c>
      <c r="N66" s="447" t="s">
        <v>599</v>
      </c>
      <c r="O66" s="481">
        <v>44131</v>
      </c>
      <c r="P66" s="64"/>
      <c r="Q66" s="64"/>
      <c r="R66" s="414" t="s">
        <v>3186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75">
        <v>28</v>
      </c>
      <c r="B67" s="519">
        <v>44125</v>
      </c>
      <c r="C67" s="450"/>
      <c r="D67" s="451" t="s">
        <v>63</v>
      </c>
      <c r="E67" s="452" t="s">
        <v>600</v>
      </c>
      <c r="F67" s="452" t="s">
        <v>3772</v>
      </c>
      <c r="G67" s="453">
        <v>1315</v>
      </c>
      <c r="H67" s="453"/>
      <c r="I67" s="452" t="s">
        <v>3771</v>
      </c>
      <c r="J67" s="452" t="s">
        <v>601</v>
      </c>
      <c r="K67" s="452"/>
      <c r="L67" s="452"/>
      <c r="M67" s="452"/>
      <c r="N67" s="452"/>
      <c r="O67" s="452"/>
      <c r="P67" s="64"/>
      <c r="Q67" s="64"/>
      <c r="R67" s="414" t="s">
        <v>3186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549">
        <v>29</v>
      </c>
      <c r="B68" s="547">
        <v>44125</v>
      </c>
      <c r="C68" s="550"/>
      <c r="D68" s="551" t="s">
        <v>118</v>
      </c>
      <c r="E68" s="445" t="s">
        <v>3627</v>
      </c>
      <c r="F68" s="445">
        <v>417</v>
      </c>
      <c r="G68" s="552">
        <v>430</v>
      </c>
      <c r="H68" s="552">
        <v>410.5</v>
      </c>
      <c r="I68" s="445" t="s">
        <v>3774</v>
      </c>
      <c r="J68" s="443" t="s">
        <v>3775</v>
      </c>
      <c r="K68" s="443">
        <f>F68-H68</f>
        <v>6.5</v>
      </c>
      <c r="L68" s="457">
        <f>(F68*-0.07)/100</f>
        <v>-0.29189999999999999</v>
      </c>
      <c r="M68" s="446">
        <f t="shared" ref="M68:M70" si="64">(K68+L68)/F68</f>
        <v>1.4887529976019184E-2</v>
      </c>
      <c r="N68" s="447" t="s">
        <v>599</v>
      </c>
      <c r="O68" s="449">
        <v>44125</v>
      </c>
      <c r="P68" s="64"/>
      <c r="Q68" s="64"/>
      <c r="R68" s="414" t="s">
        <v>602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404" customFormat="1" ht="15" customHeight="1">
      <c r="A69" s="549">
        <v>30</v>
      </c>
      <c r="B69" s="547">
        <v>44126</v>
      </c>
      <c r="C69" s="550"/>
      <c r="D69" s="551" t="s">
        <v>83</v>
      </c>
      <c r="E69" s="445" t="s">
        <v>600</v>
      </c>
      <c r="F69" s="445">
        <v>749</v>
      </c>
      <c r="G69" s="552">
        <v>729</v>
      </c>
      <c r="H69" s="552">
        <v>762</v>
      </c>
      <c r="I69" s="445" t="s">
        <v>3784</v>
      </c>
      <c r="J69" s="443" t="s">
        <v>3683</v>
      </c>
      <c r="K69" s="443">
        <f t="shared" ref="K69:K70" si="65">H69-F69</f>
        <v>13</v>
      </c>
      <c r="L69" s="457">
        <f>(F69*-0.07)/100</f>
        <v>-0.5243000000000001</v>
      </c>
      <c r="M69" s="446">
        <f t="shared" si="64"/>
        <v>1.6656475300400535E-2</v>
      </c>
      <c r="N69" s="447" t="s">
        <v>599</v>
      </c>
      <c r="O69" s="449">
        <v>44126</v>
      </c>
      <c r="P69" s="7"/>
      <c r="Q69" s="7"/>
      <c r="R69" s="344" t="s">
        <v>602</v>
      </c>
      <c r="S69" s="40"/>
      <c r="T69" s="40"/>
      <c r="U69" s="40"/>
      <c r="V69" s="40"/>
      <c r="W69" s="40"/>
      <c r="X69" s="40"/>
      <c r="Y69" s="40"/>
      <c r="Z69" s="40"/>
      <c r="AA69" s="40"/>
    </row>
    <row r="70" spans="1:27" s="404" customFormat="1" ht="15" customHeight="1">
      <c r="A70" s="549">
        <v>31</v>
      </c>
      <c r="B70" s="547">
        <v>44127</v>
      </c>
      <c r="C70" s="550"/>
      <c r="D70" s="551" t="s">
        <v>47</v>
      </c>
      <c r="E70" s="445" t="s">
        <v>600</v>
      </c>
      <c r="F70" s="445">
        <v>2059</v>
      </c>
      <c r="G70" s="552">
        <v>1995</v>
      </c>
      <c r="H70" s="552">
        <v>2110</v>
      </c>
      <c r="I70" s="445" t="s">
        <v>3787</v>
      </c>
      <c r="J70" s="443" t="s">
        <v>3811</v>
      </c>
      <c r="K70" s="443">
        <f t="shared" si="65"/>
        <v>51</v>
      </c>
      <c r="L70" s="457">
        <f t="shared" ref="L70" si="66">(F70*-0.7)/100</f>
        <v>-14.413</v>
      </c>
      <c r="M70" s="446">
        <f t="shared" si="64"/>
        <v>1.7769305488101021E-2</v>
      </c>
      <c r="N70" s="447" t="s">
        <v>599</v>
      </c>
      <c r="O70" s="481">
        <v>44130</v>
      </c>
      <c r="P70" s="7"/>
      <c r="Q70" s="7"/>
      <c r="R70" s="344" t="s">
        <v>602</v>
      </c>
      <c r="S70" s="40"/>
      <c r="T70" s="40"/>
      <c r="U70" s="40"/>
      <c r="V70" s="40"/>
      <c r="W70" s="40"/>
      <c r="X70" s="40"/>
      <c r="Y70" s="40"/>
      <c r="Z70" s="40"/>
      <c r="AA70" s="40"/>
    </row>
    <row r="71" spans="1:27" s="404" customFormat="1" ht="15" customHeight="1">
      <c r="A71" s="475">
        <v>32</v>
      </c>
      <c r="B71" s="519">
        <v>44130</v>
      </c>
      <c r="C71" s="553"/>
      <c r="D71" s="455" t="s">
        <v>3805</v>
      </c>
      <c r="E71" s="456" t="s">
        <v>600</v>
      </c>
      <c r="F71" s="456" t="s">
        <v>3806</v>
      </c>
      <c r="G71" s="554">
        <v>919</v>
      </c>
      <c r="H71" s="554"/>
      <c r="I71" s="456" t="s">
        <v>3699</v>
      </c>
      <c r="J71" s="452" t="s">
        <v>601</v>
      </c>
      <c r="K71" s="452"/>
      <c r="L71" s="452"/>
      <c r="M71" s="452"/>
      <c r="N71" s="452"/>
      <c r="O71" s="452"/>
      <c r="P71" s="7"/>
      <c r="Q71" s="7"/>
      <c r="R71" s="344"/>
      <c r="S71" s="40"/>
      <c r="T71" s="40"/>
      <c r="U71" s="40"/>
      <c r="V71" s="40"/>
      <c r="W71" s="40"/>
      <c r="X71" s="40"/>
      <c r="Y71" s="40"/>
      <c r="Z71" s="40"/>
      <c r="AA71" s="40"/>
    </row>
    <row r="72" spans="1:27" s="404" customFormat="1" ht="15" customHeight="1">
      <c r="A72" s="475">
        <v>33</v>
      </c>
      <c r="B72" s="519">
        <v>44130</v>
      </c>
      <c r="C72" s="553"/>
      <c r="D72" s="455" t="s">
        <v>182</v>
      </c>
      <c r="E72" s="456" t="s">
        <v>3627</v>
      </c>
      <c r="F72" s="456" t="s">
        <v>3807</v>
      </c>
      <c r="G72" s="554">
        <v>1725</v>
      </c>
      <c r="H72" s="554"/>
      <c r="I72" s="456" t="s">
        <v>3808</v>
      </c>
      <c r="J72" s="452" t="s">
        <v>601</v>
      </c>
      <c r="K72" s="452"/>
      <c r="L72" s="452"/>
      <c r="M72" s="452"/>
      <c r="N72" s="452"/>
      <c r="O72" s="452"/>
      <c r="P72" s="7"/>
      <c r="Q72" s="7"/>
      <c r="R72" s="344"/>
      <c r="S72" s="40"/>
      <c r="T72" s="40"/>
      <c r="U72" s="40"/>
      <c r="V72" s="40"/>
      <c r="W72" s="40"/>
      <c r="X72" s="40"/>
      <c r="Y72" s="40"/>
      <c r="Z72" s="40"/>
      <c r="AA72" s="40"/>
    </row>
    <row r="73" spans="1:27" s="404" customFormat="1" ht="15" customHeight="1">
      <c r="A73" s="549">
        <v>34</v>
      </c>
      <c r="B73" s="547">
        <v>44130</v>
      </c>
      <c r="C73" s="550"/>
      <c r="D73" s="551" t="s">
        <v>38</v>
      </c>
      <c r="E73" s="445" t="s">
        <v>3627</v>
      </c>
      <c r="F73" s="445">
        <v>1607.5</v>
      </c>
      <c r="G73" s="552">
        <v>1655</v>
      </c>
      <c r="H73" s="552">
        <v>1581</v>
      </c>
      <c r="I73" s="445" t="s">
        <v>3809</v>
      </c>
      <c r="J73" s="443" t="s">
        <v>3810</v>
      </c>
      <c r="K73" s="443">
        <f>F73-H73</f>
        <v>26.5</v>
      </c>
      <c r="L73" s="457">
        <f>(F73*-0.07)/100</f>
        <v>-1.1252500000000001</v>
      </c>
      <c r="M73" s="446">
        <f t="shared" ref="M73:M75" si="67">(K73+L73)/F73</f>
        <v>1.5785225505443236E-2</v>
      </c>
      <c r="N73" s="447" t="s">
        <v>599</v>
      </c>
      <c r="O73" s="449">
        <v>44130</v>
      </c>
      <c r="P73" s="7"/>
      <c r="Q73" s="7"/>
      <c r="R73" s="344"/>
      <c r="S73" s="40"/>
      <c r="T73" s="40"/>
      <c r="U73" s="40"/>
      <c r="V73" s="40"/>
      <c r="W73" s="40"/>
      <c r="X73" s="40"/>
      <c r="Y73" s="40"/>
      <c r="Z73" s="40"/>
      <c r="AA73" s="40"/>
    </row>
    <row r="74" spans="1:27" s="404" customFormat="1" ht="15" customHeight="1">
      <c r="A74" s="482">
        <v>35</v>
      </c>
      <c r="B74" s="438">
        <v>44130</v>
      </c>
      <c r="C74" s="441"/>
      <c r="D74" s="483" t="s">
        <v>195</v>
      </c>
      <c r="E74" s="442" t="s">
        <v>3627</v>
      </c>
      <c r="F74" s="497">
        <v>4505</v>
      </c>
      <c r="G74" s="484">
        <v>4610</v>
      </c>
      <c r="H74" s="442">
        <v>4610</v>
      </c>
      <c r="I74" s="485">
        <v>4300</v>
      </c>
      <c r="J74" s="478" t="s">
        <v>3818</v>
      </c>
      <c r="K74" s="478">
        <f>F74-H74</f>
        <v>-105</v>
      </c>
      <c r="L74" s="459">
        <f t="shared" ref="L74" si="68">(F74*-0.7)/100</f>
        <v>-31.535</v>
      </c>
      <c r="M74" s="425">
        <f t="shared" si="67"/>
        <v>-3.0307436182019976E-2</v>
      </c>
      <c r="N74" s="439" t="s">
        <v>663</v>
      </c>
      <c r="O74" s="426">
        <v>44131</v>
      </c>
      <c r="P74" s="7"/>
      <c r="Q74" s="7"/>
      <c r="R74" s="344"/>
      <c r="S74" s="40"/>
      <c r="T74" s="40"/>
      <c r="U74" s="40"/>
      <c r="V74" s="40"/>
      <c r="W74" s="40"/>
      <c r="X74" s="40"/>
      <c r="Y74" s="40"/>
      <c r="Z74" s="40"/>
      <c r="AA74" s="40"/>
    </row>
    <row r="75" spans="1:27" s="404" customFormat="1" ht="15" customHeight="1">
      <c r="A75" s="549">
        <v>36</v>
      </c>
      <c r="B75" s="547">
        <v>44131</v>
      </c>
      <c r="C75" s="550"/>
      <c r="D75" s="551" t="s">
        <v>118</v>
      </c>
      <c r="E75" s="445" t="s">
        <v>600</v>
      </c>
      <c r="F75" s="445">
        <v>400</v>
      </c>
      <c r="G75" s="552">
        <v>387</v>
      </c>
      <c r="H75" s="552">
        <v>409</v>
      </c>
      <c r="I75" s="445" t="s">
        <v>3819</v>
      </c>
      <c r="J75" s="443" t="s">
        <v>3405</v>
      </c>
      <c r="K75" s="443">
        <f t="shared" ref="K75" si="69">H75-F75</f>
        <v>9</v>
      </c>
      <c r="L75" s="457">
        <f>(F75*-0.07)/100</f>
        <v>-0.28000000000000003</v>
      </c>
      <c r="M75" s="446">
        <f t="shared" si="67"/>
        <v>2.18E-2</v>
      </c>
      <c r="N75" s="447" t="s">
        <v>599</v>
      </c>
      <c r="O75" s="449">
        <v>44131</v>
      </c>
      <c r="P75" s="7"/>
      <c r="Q75" s="7"/>
      <c r="R75" s="344"/>
      <c r="S75" s="40"/>
      <c r="T75" s="40"/>
      <c r="U75" s="40"/>
      <c r="V75" s="40"/>
      <c r="W75" s="40"/>
      <c r="X75" s="40"/>
      <c r="Y75" s="40"/>
      <c r="Z75" s="40"/>
      <c r="AA75" s="40"/>
    </row>
    <row r="76" spans="1:27" s="404" customFormat="1" ht="15" customHeight="1">
      <c r="A76" s="549">
        <v>37</v>
      </c>
      <c r="B76" s="547">
        <v>44131</v>
      </c>
      <c r="C76" s="550"/>
      <c r="D76" s="551" t="s">
        <v>3464</v>
      </c>
      <c r="E76" s="445" t="s">
        <v>600</v>
      </c>
      <c r="F76" s="445">
        <v>489.5</v>
      </c>
      <c r="G76" s="552">
        <v>475</v>
      </c>
      <c r="H76" s="552">
        <v>498.5</v>
      </c>
      <c r="I76" s="445">
        <v>520</v>
      </c>
      <c r="J76" s="443" t="s">
        <v>3405</v>
      </c>
      <c r="K76" s="443">
        <f t="shared" ref="K76" si="70">H76-F76</f>
        <v>9</v>
      </c>
      <c r="L76" s="457">
        <f>(F76*-0.07)/100</f>
        <v>-0.34265000000000001</v>
      </c>
      <c r="M76" s="446">
        <f t="shared" ref="M76" si="71">(K76+L76)/F76</f>
        <v>1.7686108273748721E-2</v>
      </c>
      <c r="N76" s="447" t="s">
        <v>599</v>
      </c>
      <c r="O76" s="449">
        <v>44131</v>
      </c>
      <c r="P76" s="7"/>
      <c r="Q76" s="7"/>
      <c r="R76" s="344"/>
      <c r="S76" s="40"/>
      <c r="T76" s="40"/>
      <c r="U76" s="40"/>
      <c r="V76" s="40"/>
      <c r="W76" s="40"/>
      <c r="X76" s="40"/>
      <c r="Y76" s="40"/>
      <c r="Z76" s="40"/>
      <c r="AA76" s="40"/>
    </row>
    <row r="77" spans="1:27" s="404" customFormat="1" ht="15" customHeight="1">
      <c r="A77" s="549">
        <v>38</v>
      </c>
      <c r="B77" s="547">
        <v>44131</v>
      </c>
      <c r="C77" s="550"/>
      <c r="D77" s="551" t="s">
        <v>188</v>
      </c>
      <c r="E77" s="445" t="s">
        <v>600</v>
      </c>
      <c r="F77" s="445">
        <v>818</v>
      </c>
      <c r="G77" s="552">
        <v>798</v>
      </c>
      <c r="H77" s="552">
        <v>830</v>
      </c>
      <c r="I77" s="445">
        <v>850</v>
      </c>
      <c r="J77" s="443" t="s">
        <v>3694</v>
      </c>
      <c r="K77" s="443">
        <f t="shared" ref="K77" si="72">H77-F77</f>
        <v>12</v>
      </c>
      <c r="L77" s="457">
        <f>(F77*-0.07)/100</f>
        <v>-0.5726</v>
      </c>
      <c r="M77" s="446">
        <f t="shared" ref="M77" si="73">(K77+L77)/F77</f>
        <v>1.3969926650366749E-2</v>
      </c>
      <c r="N77" s="447" t="s">
        <v>599</v>
      </c>
      <c r="O77" s="449">
        <v>44131</v>
      </c>
      <c r="P77" s="7"/>
      <c r="Q77" s="7"/>
      <c r="R77" s="344"/>
      <c r="S77" s="40"/>
      <c r="T77" s="40"/>
      <c r="U77" s="40"/>
      <c r="V77" s="40"/>
      <c r="W77" s="40"/>
      <c r="X77" s="40"/>
      <c r="Y77" s="40"/>
      <c r="Z77" s="40"/>
      <c r="AA77" s="40"/>
    </row>
    <row r="78" spans="1:27" s="404" customFormat="1" ht="15" customHeight="1">
      <c r="A78" s="475"/>
      <c r="B78" s="519"/>
      <c r="C78" s="553"/>
      <c r="D78" s="455"/>
      <c r="E78" s="456"/>
      <c r="F78" s="456"/>
      <c r="G78" s="554"/>
      <c r="H78" s="554"/>
      <c r="I78" s="456"/>
      <c r="J78" s="452"/>
      <c r="K78" s="452"/>
      <c r="L78" s="452"/>
      <c r="M78" s="452"/>
      <c r="N78" s="452"/>
      <c r="O78" s="452"/>
      <c r="P78" s="7"/>
      <c r="Q78" s="7"/>
      <c r="R78" s="344"/>
      <c r="S78" s="40"/>
      <c r="T78" s="40"/>
      <c r="U78" s="40"/>
      <c r="V78" s="40"/>
      <c r="W78" s="40"/>
      <c r="X78" s="40"/>
      <c r="Y78" s="40"/>
      <c r="Z78" s="40"/>
      <c r="AA78" s="40"/>
    </row>
    <row r="79" spans="1:27" s="404" customFormat="1" ht="15" customHeight="1">
      <c r="A79" s="475"/>
      <c r="B79" s="519"/>
      <c r="C79" s="553"/>
      <c r="D79" s="455"/>
      <c r="E79" s="456"/>
      <c r="F79" s="456"/>
      <c r="G79" s="554"/>
      <c r="H79" s="554"/>
      <c r="I79" s="456"/>
      <c r="J79" s="452"/>
      <c r="K79" s="452"/>
      <c r="L79" s="452"/>
      <c r="M79" s="452"/>
      <c r="N79" s="452"/>
      <c r="O79" s="452"/>
      <c r="P79" s="7"/>
      <c r="Q79" s="7"/>
      <c r="R79" s="344"/>
      <c r="S79" s="40"/>
      <c r="T79" s="40"/>
      <c r="U79" s="40"/>
      <c r="V79" s="40"/>
      <c r="W79" s="40"/>
      <c r="X79" s="40"/>
      <c r="Y79" s="40"/>
      <c r="Z79" s="40"/>
      <c r="AA79" s="40"/>
    </row>
    <row r="80" spans="1:27" s="404" customFormat="1" ht="15" customHeight="1">
      <c r="A80" s="475"/>
      <c r="B80" s="519"/>
      <c r="C80" s="553"/>
      <c r="D80" s="455"/>
      <c r="E80" s="456"/>
      <c r="F80" s="456"/>
      <c r="G80" s="554"/>
      <c r="H80" s="554"/>
      <c r="I80" s="456"/>
      <c r="J80" s="452"/>
      <c r="K80" s="452"/>
      <c r="L80" s="452"/>
      <c r="M80" s="452"/>
      <c r="N80" s="452"/>
      <c r="O80" s="452"/>
      <c r="P80" s="7"/>
      <c r="Q80" s="7"/>
      <c r="R80" s="344"/>
      <c r="S80" s="40"/>
      <c r="T80" s="40"/>
      <c r="U80" s="40"/>
      <c r="V80" s="40"/>
      <c r="W80" s="40"/>
      <c r="X80" s="40"/>
      <c r="Y80" s="40"/>
      <c r="Z80" s="40"/>
      <c r="AA80" s="40"/>
    </row>
    <row r="81" spans="1:34" s="9" customFormat="1" ht="15" customHeight="1">
      <c r="A81" s="475"/>
      <c r="B81" s="519"/>
      <c r="C81" s="450"/>
      <c r="D81" s="451"/>
      <c r="E81" s="452"/>
      <c r="F81" s="452"/>
      <c r="G81" s="453"/>
      <c r="H81" s="453"/>
      <c r="I81" s="452"/>
      <c r="J81" s="452"/>
      <c r="K81" s="452"/>
      <c r="L81" s="452"/>
      <c r="M81" s="452"/>
      <c r="N81" s="452"/>
      <c r="O81" s="452"/>
      <c r="P81" s="64"/>
      <c r="Q81" s="64"/>
      <c r="R81" s="414"/>
      <c r="S81" s="6"/>
      <c r="T81" s="6"/>
      <c r="U81" s="6"/>
      <c r="V81" s="6"/>
      <c r="W81" s="6"/>
      <c r="X81" s="6"/>
      <c r="Y81" s="6"/>
      <c r="Z81" s="6"/>
      <c r="AA81" s="6"/>
    </row>
    <row r="82" spans="1:34" ht="15" customHeight="1">
      <c r="A82" s="5"/>
      <c r="B82" s="476"/>
      <c r="C82" s="5"/>
      <c r="D82" s="5"/>
      <c r="E82" s="5"/>
      <c r="F82" s="82"/>
      <c r="G82" s="82"/>
      <c r="H82" s="82"/>
      <c r="I82" s="82"/>
      <c r="J82" s="42"/>
      <c r="K82" s="82"/>
      <c r="L82" s="82"/>
      <c r="M82" s="35"/>
      <c r="N82" s="477"/>
      <c r="O82" s="477"/>
      <c r="P82" s="7"/>
      <c r="Q82" s="11"/>
      <c r="R82" s="12"/>
      <c r="S82" s="16"/>
      <c r="T82" s="16"/>
      <c r="U82" s="16"/>
      <c r="V82" s="16"/>
      <c r="W82" s="16"/>
      <c r="X82" s="16"/>
      <c r="Y82" s="16"/>
      <c r="Z82" s="16"/>
      <c r="AA82" s="16"/>
    </row>
    <row r="83" spans="1:34" ht="44.25" customHeight="1">
      <c r="A83" s="23" t="s">
        <v>603</v>
      </c>
      <c r="B83" s="39"/>
      <c r="C83" s="39"/>
      <c r="D83" s="40"/>
      <c r="E83" s="36"/>
      <c r="F83" s="36"/>
      <c r="G83" s="35"/>
      <c r="H83" s="35" t="s">
        <v>3632</v>
      </c>
      <c r="I83" s="36"/>
      <c r="J83" s="17"/>
      <c r="K83" s="79"/>
      <c r="L83" s="80"/>
      <c r="M83" s="79"/>
      <c r="N83" s="81"/>
      <c r="O83" s="79"/>
      <c r="P83" s="7"/>
      <c r="Q83" s="16"/>
      <c r="R83" s="12"/>
      <c r="S83" s="16"/>
      <c r="T83" s="16"/>
      <c r="U83" s="16"/>
      <c r="V83" s="16"/>
      <c r="W83" s="16"/>
      <c r="X83" s="16"/>
      <c r="Y83" s="16"/>
      <c r="Z83" s="5"/>
      <c r="AA83" s="5"/>
      <c r="AB83" s="5"/>
    </row>
    <row r="84" spans="1:34" s="6" customFormat="1">
      <c r="A84" s="29" t="s">
        <v>604</v>
      </c>
      <c r="B84" s="23"/>
      <c r="C84" s="23"/>
      <c r="D84" s="23"/>
      <c r="E84" s="5"/>
      <c r="F84" s="30" t="s">
        <v>605</v>
      </c>
      <c r="G84" s="41"/>
      <c r="H84" s="42"/>
      <c r="I84" s="82"/>
      <c r="J84" s="17"/>
      <c r="K84" s="83"/>
      <c r="L84" s="84"/>
      <c r="M84" s="85"/>
      <c r="N84" s="86"/>
      <c r="O84" s="87"/>
      <c r="P84" s="5"/>
      <c r="Q84" s="4"/>
      <c r="R84" s="12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9" customFormat="1" ht="14.25" customHeight="1">
      <c r="A85" s="29"/>
      <c r="B85" s="23"/>
      <c r="C85" s="23"/>
      <c r="D85" s="23"/>
      <c r="E85" s="32"/>
      <c r="F85" s="30" t="s">
        <v>607</v>
      </c>
      <c r="G85" s="41"/>
      <c r="H85" s="42"/>
      <c r="I85" s="82"/>
      <c r="J85" s="17"/>
      <c r="K85" s="83"/>
      <c r="L85" s="84"/>
      <c r="M85" s="85"/>
      <c r="N85" s="86"/>
      <c r="O85" s="87"/>
      <c r="P85" s="5"/>
      <c r="Q85" s="4"/>
      <c r="R85" s="12"/>
      <c r="S85" s="6"/>
      <c r="Y85" s="6"/>
      <c r="Z85" s="6"/>
    </row>
    <row r="86" spans="1:34" s="9" customFormat="1" ht="14.25" customHeight="1">
      <c r="A86" s="23"/>
      <c r="B86" s="23"/>
      <c r="C86" s="23"/>
      <c r="D86" s="23"/>
      <c r="E86" s="32"/>
      <c r="F86" s="17"/>
      <c r="G86" s="17"/>
      <c r="H86" s="31"/>
      <c r="I86" s="36"/>
      <c r="J86" s="71"/>
      <c r="K86" s="68"/>
      <c r="L86" s="69"/>
      <c r="M86" s="17"/>
      <c r="N86" s="72"/>
      <c r="O86" s="57"/>
      <c r="P86" s="8"/>
      <c r="Q86" s="4"/>
      <c r="R86" s="12"/>
      <c r="S86" s="6"/>
      <c r="Y86" s="6"/>
      <c r="Z86" s="6"/>
    </row>
    <row r="87" spans="1:34" s="9" customFormat="1" ht="15">
      <c r="A87" s="43" t="s">
        <v>614</v>
      </c>
      <c r="B87" s="43"/>
      <c r="C87" s="43"/>
      <c r="D87" s="43"/>
      <c r="E87" s="32"/>
      <c r="F87" s="17"/>
      <c r="G87" s="12"/>
      <c r="H87" s="17"/>
      <c r="I87" s="12"/>
      <c r="J87" s="88"/>
      <c r="K87" s="12"/>
      <c r="L87" s="12"/>
      <c r="M87" s="12"/>
      <c r="N87" s="12"/>
      <c r="O87" s="89"/>
      <c r="P87"/>
      <c r="Q87" s="4"/>
      <c r="R87" s="12"/>
      <c r="S87" s="6"/>
      <c r="Y87" s="6"/>
      <c r="Z87" s="6"/>
    </row>
    <row r="88" spans="1:34" s="9" customFormat="1" ht="38.25">
      <c r="A88" s="21" t="s">
        <v>16</v>
      </c>
      <c r="B88" s="21" t="s">
        <v>575</v>
      </c>
      <c r="C88" s="21"/>
      <c r="D88" s="22" t="s">
        <v>588</v>
      </c>
      <c r="E88" s="21" t="s">
        <v>589</v>
      </c>
      <c r="F88" s="21" t="s">
        <v>590</v>
      </c>
      <c r="G88" s="21" t="s">
        <v>609</v>
      </c>
      <c r="H88" s="21" t="s">
        <v>592</v>
      </c>
      <c r="I88" s="21" t="s">
        <v>593</v>
      </c>
      <c r="J88" s="20" t="s">
        <v>594</v>
      </c>
      <c r="K88" s="77" t="s">
        <v>615</v>
      </c>
      <c r="L88" s="63" t="s">
        <v>3630</v>
      </c>
      <c r="M88" s="77" t="s">
        <v>611</v>
      </c>
      <c r="N88" s="21" t="s">
        <v>612</v>
      </c>
      <c r="O88" s="20" t="s">
        <v>597</v>
      </c>
      <c r="P88" s="90" t="s">
        <v>598</v>
      </c>
      <c r="Q88" s="4"/>
      <c r="R88" s="17"/>
      <c r="S88" s="6"/>
      <c r="Y88" s="6"/>
      <c r="Z88" s="6"/>
    </row>
    <row r="89" spans="1:34" s="404" customFormat="1" ht="14.25" customHeight="1">
      <c r="A89" s="466">
        <v>1</v>
      </c>
      <c r="B89" s="444">
        <v>44105</v>
      </c>
      <c r="C89" s="473"/>
      <c r="D89" s="489" t="s">
        <v>3660</v>
      </c>
      <c r="E89" s="472" t="s">
        <v>600</v>
      </c>
      <c r="F89" s="445">
        <v>1435.5</v>
      </c>
      <c r="G89" s="445">
        <v>1415</v>
      </c>
      <c r="H89" s="445">
        <v>1446</v>
      </c>
      <c r="I89" s="445" t="s">
        <v>3661</v>
      </c>
      <c r="J89" s="443" t="s">
        <v>707</v>
      </c>
      <c r="K89" s="443">
        <f t="shared" ref="K89:K94" si="74">H89-F89</f>
        <v>10.5</v>
      </c>
      <c r="L89" s="457">
        <f t="shared" ref="L89:L94" si="75">(H89*N89)*0.035%</f>
        <v>354.27000000000004</v>
      </c>
      <c r="M89" s="518">
        <f t="shared" ref="M89" si="76">(K89*N89)-L89</f>
        <v>6995.73</v>
      </c>
      <c r="N89" s="443">
        <v>700</v>
      </c>
      <c r="O89" s="447" t="s">
        <v>599</v>
      </c>
      <c r="P89" s="449">
        <v>44105</v>
      </c>
      <c r="Q89" s="391"/>
      <c r="R89" s="344" t="s">
        <v>3186</v>
      </c>
      <c r="S89" s="40"/>
      <c r="Y89" s="40"/>
      <c r="Z89" s="40"/>
    </row>
    <row r="90" spans="1:34" s="404" customFormat="1" ht="14.25" customHeight="1">
      <c r="A90" s="466">
        <v>2</v>
      </c>
      <c r="B90" s="444">
        <v>44109</v>
      </c>
      <c r="C90" s="473"/>
      <c r="D90" s="489" t="s">
        <v>3669</v>
      </c>
      <c r="E90" s="472" t="s">
        <v>600</v>
      </c>
      <c r="F90" s="445">
        <v>2021.5</v>
      </c>
      <c r="G90" s="445">
        <v>1975</v>
      </c>
      <c r="H90" s="445">
        <v>2052.5</v>
      </c>
      <c r="I90" s="445">
        <v>2100</v>
      </c>
      <c r="J90" s="443" t="s">
        <v>3676</v>
      </c>
      <c r="K90" s="443">
        <f t="shared" si="74"/>
        <v>31</v>
      </c>
      <c r="L90" s="457">
        <f t="shared" si="75"/>
        <v>215.51250000000002</v>
      </c>
      <c r="M90" s="518">
        <f t="shared" ref="M90:M91" si="77">(K90*N90)-L90</f>
        <v>9084.4874999999993</v>
      </c>
      <c r="N90" s="443">
        <v>300</v>
      </c>
      <c r="O90" s="447" t="s">
        <v>599</v>
      </c>
      <c r="P90" s="481">
        <v>44110</v>
      </c>
      <c r="Q90" s="391"/>
      <c r="R90" s="344" t="s">
        <v>3186</v>
      </c>
      <c r="S90" s="40"/>
      <c r="Y90" s="40"/>
      <c r="Z90" s="40"/>
    </row>
    <row r="91" spans="1:34" s="404" customFormat="1" ht="14.25" customHeight="1">
      <c r="A91" s="466">
        <v>3</v>
      </c>
      <c r="B91" s="444">
        <v>44111</v>
      </c>
      <c r="C91" s="473"/>
      <c r="D91" s="489" t="s">
        <v>3660</v>
      </c>
      <c r="E91" s="472" t="s">
        <v>600</v>
      </c>
      <c r="F91" s="445">
        <v>1433.5</v>
      </c>
      <c r="G91" s="445">
        <v>1415</v>
      </c>
      <c r="H91" s="445">
        <v>1444</v>
      </c>
      <c r="I91" s="445" t="s">
        <v>3661</v>
      </c>
      <c r="J91" s="443" t="s">
        <v>707</v>
      </c>
      <c r="K91" s="443">
        <f t="shared" si="74"/>
        <v>10.5</v>
      </c>
      <c r="L91" s="457">
        <f t="shared" si="75"/>
        <v>353.78000000000003</v>
      </c>
      <c r="M91" s="518">
        <f t="shared" si="77"/>
        <v>6996.22</v>
      </c>
      <c r="N91" s="443">
        <v>700</v>
      </c>
      <c r="O91" s="447" t="s">
        <v>599</v>
      </c>
      <c r="P91" s="449">
        <v>44111</v>
      </c>
      <c r="Q91" s="391"/>
      <c r="R91" s="344" t="s">
        <v>3186</v>
      </c>
      <c r="S91" s="40"/>
      <c r="Y91" s="40"/>
      <c r="Z91" s="40"/>
    </row>
    <row r="92" spans="1:34" s="404" customFormat="1" ht="14.25" customHeight="1">
      <c r="A92" s="466">
        <v>4</v>
      </c>
      <c r="B92" s="444">
        <v>44112</v>
      </c>
      <c r="C92" s="473"/>
      <c r="D92" s="489" t="s">
        <v>3669</v>
      </c>
      <c r="E92" s="472" t="s">
        <v>600</v>
      </c>
      <c r="F92" s="445">
        <v>2087.5</v>
      </c>
      <c r="G92" s="445">
        <v>2048</v>
      </c>
      <c r="H92" s="445">
        <v>2112.5</v>
      </c>
      <c r="I92" s="445" t="s">
        <v>3689</v>
      </c>
      <c r="J92" s="443" t="s">
        <v>743</v>
      </c>
      <c r="K92" s="443">
        <f t="shared" si="74"/>
        <v>25</v>
      </c>
      <c r="L92" s="457">
        <f t="shared" si="75"/>
        <v>221.81250000000003</v>
      </c>
      <c r="M92" s="518">
        <f t="shared" ref="M92" si="78">(K92*N92)-L92</f>
        <v>7278.1875</v>
      </c>
      <c r="N92" s="443">
        <v>300</v>
      </c>
      <c r="O92" s="447" t="s">
        <v>599</v>
      </c>
      <c r="P92" s="481">
        <v>44113</v>
      </c>
      <c r="Q92" s="391"/>
      <c r="R92" s="344" t="s">
        <v>3186</v>
      </c>
      <c r="S92" s="40"/>
      <c r="Y92" s="40"/>
      <c r="Z92" s="40"/>
    </row>
    <row r="93" spans="1:34" s="404" customFormat="1" ht="14.25" customHeight="1">
      <c r="A93" s="466">
        <v>5</v>
      </c>
      <c r="B93" s="444">
        <v>44112</v>
      </c>
      <c r="C93" s="473"/>
      <c r="D93" s="489" t="s">
        <v>3692</v>
      </c>
      <c r="E93" s="472" t="s">
        <v>600</v>
      </c>
      <c r="F93" s="445">
        <v>1028</v>
      </c>
      <c r="G93" s="445">
        <v>1013</v>
      </c>
      <c r="H93" s="445">
        <v>1040</v>
      </c>
      <c r="I93" s="445" t="s">
        <v>3693</v>
      </c>
      <c r="J93" s="443" t="s">
        <v>3694</v>
      </c>
      <c r="K93" s="443">
        <f t="shared" si="74"/>
        <v>12</v>
      </c>
      <c r="L93" s="457">
        <f t="shared" si="75"/>
        <v>309.40000000000003</v>
      </c>
      <c r="M93" s="518">
        <f t="shared" ref="M93" si="79">(K93*N93)-L93</f>
        <v>9890.6</v>
      </c>
      <c r="N93" s="443">
        <v>850</v>
      </c>
      <c r="O93" s="447" t="s">
        <v>599</v>
      </c>
      <c r="P93" s="449">
        <v>44112</v>
      </c>
      <c r="Q93" s="391"/>
      <c r="R93" s="344" t="s">
        <v>3186</v>
      </c>
      <c r="S93" s="40"/>
      <c r="Y93" s="40"/>
      <c r="Z93" s="40"/>
    </row>
    <row r="94" spans="1:34" s="404" customFormat="1" ht="14.25" customHeight="1">
      <c r="A94" s="466">
        <v>6</v>
      </c>
      <c r="B94" s="444">
        <v>44112</v>
      </c>
      <c r="C94" s="473"/>
      <c r="D94" s="489" t="s">
        <v>3695</v>
      </c>
      <c r="E94" s="472" t="s">
        <v>600</v>
      </c>
      <c r="F94" s="445">
        <v>1450</v>
      </c>
      <c r="G94" s="445">
        <v>1432</v>
      </c>
      <c r="H94" s="445">
        <v>1460</v>
      </c>
      <c r="I94" s="445">
        <v>1480</v>
      </c>
      <c r="J94" s="443" t="s">
        <v>3696</v>
      </c>
      <c r="K94" s="443">
        <f t="shared" si="74"/>
        <v>10</v>
      </c>
      <c r="L94" s="457">
        <f t="shared" si="75"/>
        <v>357.70000000000005</v>
      </c>
      <c r="M94" s="518">
        <f t="shared" ref="M94:M95" si="80">(K94*N94)-L94</f>
        <v>6642.3</v>
      </c>
      <c r="N94" s="443">
        <v>700</v>
      </c>
      <c r="O94" s="447" t="s">
        <v>599</v>
      </c>
      <c r="P94" s="449">
        <v>44112</v>
      </c>
      <c r="Q94" s="391"/>
      <c r="R94" s="344" t="s">
        <v>3186</v>
      </c>
      <c r="S94" s="40"/>
      <c r="Y94" s="40"/>
      <c r="Z94" s="40"/>
    </row>
    <row r="95" spans="1:34" s="404" customFormat="1" ht="14.25" customHeight="1">
      <c r="A95" s="466">
        <v>7</v>
      </c>
      <c r="B95" s="444">
        <v>44113</v>
      </c>
      <c r="C95" s="473"/>
      <c r="D95" s="489" t="s">
        <v>3669</v>
      </c>
      <c r="E95" s="472" t="s">
        <v>600</v>
      </c>
      <c r="F95" s="445">
        <v>2064.5</v>
      </c>
      <c r="G95" s="445">
        <v>2020</v>
      </c>
      <c r="H95" s="445">
        <v>2091.5</v>
      </c>
      <c r="I95" s="445" t="s">
        <v>3700</v>
      </c>
      <c r="J95" s="443" t="s">
        <v>3701</v>
      </c>
      <c r="K95" s="443">
        <f t="shared" ref="K95" si="81">H95-F95</f>
        <v>27</v>
      </c>
      <c r="L95" s="457">
        <f t="shared" ref="L95" si="82">(H95*N95)*0.035%</f>
        <v>219.60750000000004</v>
      </c>
      <c r="M95" s="518">
        <f t="shared" si="80"/>
        <v>7880.3924999999999</v>
      </c>
      <c r="N95" s="443">
        <v>300</v>
      </c>
      <c r="O95" s="447" t="s">
        <v>599</v>
      </c>
      <c r="P95" s="481">
        <v>44116</v>
      </c>
      <c r="Q95" s="391"/>
      <c r="R95" s="344" t="s">
        <v>3186</v>
      </c>
      <c r="S95" s="40"/>
      <c r="Y95" s="40"/>
      <c r="Z95" s="40"/>
    </row>
    <row r="96" spans="1:34" s="404" customFormat="1" ht="14.25" customHeight="1">
      <c r="A96" s="522">
        <v>8</v>
      </c>
      <c r="B96" s="523">
        <v>44116</v>
      </c>
      <c r="C96" s="524"/>
      <c r="D96" s="525" t="s">
        <v>3660</v>
      </c>
      <c r="E96" s="516" t="s">
        <v>600</v>
      </c>
      <c r="F96" s="488">
        <v>1457</v>
      </c>
      <c r="G96" s="488">
        <v>1440</v>
      </c>
      <c r="H96" s="488">
        <v>1440</v>
      </c>
      <c r="I96" s="488">
        <v>1490</v>
      </c>
      <c r="J96" s="478" t="s">
        <v>3702</v>
      </c>
      <c r="K96" s="478">
        <f t="shared" ref="K96:K98" si="83">H96-F96</f>
        <v>-17</v>
      </c>
      <c r="L96" s="459">
        <f t="shared" ref="L96:L98" si="84">(H96*N96)*0.035%</f>
        <v>352.80000000000007</v>
      </c>
      <c r="M96" s="526">
        <f t="shared" ref="M96:M98" si="85">(K96*N96)-L96</f>
        <v>-12252.8</v>
      </c>
      <c r="N96" s="478">
        <v>700</v>
      </c>
      <c r="O96" s="439" t="s">
        <v>663</v>
      </c>
      <c r="P96" s="517">
        <v>44116</v>
      </c>
      <c r="Q96" s="391"/>
      <c r="R96" s="344" t="s">
        <v>3186</v>
      </c>
      <c r="S96" s="40"/>
      <c r="Y96" s="40"/>
      <c r="Z96" s="40"/>
    </row>
    <row r="97" spans="1:26" s="404" customFormat="1" ht="14.25" customHeight="1">
      <c r="A97" s="466">
        <v>9</v>
      </c>
      <c r="B97" s="444">
        <v>44116</v>
      </c>
      <c r="C97" s="473"/>
      <c r="D97" s="489" t="s">
        <v>3704</v>
      </c>
      <c r="E97" s="472" t="s">
        <v>600</v>
      </c>
      <c r="F97" s="445">
        <v>161.75</v>
      </c>
      <c r="G97" s="445">
        <v>157.5</v>
      </c>
      <c r="H97" s="445">
        <v>164.25</v>
      </c>
      <c r="I97" s="445">
        <v>168</v>
      </c>
      <c r="J97" s="443" t="s">
        <v>3710</v>
      </c>
      <c r="K97" s="443">
        <f t="shared" si="83"/>
        <v>2.5</v>
      </c>
      <c r="L97" s="457">
        <f t="shared" si="84"/>
        <v>206.95500000000004</v>
      </c>
      <c r="M97" s="518">
        <f t="shared" si="85"/>
        <v>8793.0450000000001</v>
      </c>
      <c r="N97" s="443">
        <v>3600</v>
      </c>
      <c r="O97" s="447" t="s">
        <v>599</v>
      </c>
      <c r="P97" s="481">
        <v>44117</v>
      </c>
      <c r="Q97" s="391"/>
      <c r="R97" s="344" t="s">
        <v>3186</v>
      </c>
      <c r="S97" s="40"/>
      <c r="Y97" s="40"/>
      <c r="Z97" s="40"/>
    </row>
    <row r="98" spans="1:26" s="404" customFormat="1" ht="14.25" customHeight="1">
      <c r="A98" s="466">
        <v>10</v>
      </c>
      <c r="B98" s="444">
        <v>44117</v>
      </c>
      <c r="C98" s="473"/>
      <c r="D98" s="489" t="s">
        <v>3669</v>
      </c>
      <c r="E98" s="472" t="s">
        <v>600</v>
      </c>
      <c r="F98" s="445">
        <v>2067</v>
      </c>
      <c r="G98" s="445">
        <v>2020</v>
      </c>
      <c r="H98" s="445">
        <v>2089</v>
      </c>
      <c r="I98" s="445" t="s">
        <v>3700</v>
      </c>
      <c r="J98" s="443" t="s">
        <v>3717</v>
      </c>
      <c r="K98" s="443">
        <f t="shared" si="83"/>
        <v>22</v>
      </c>
      <c r="L98" s="457">
        <f t="shared" si="84"/>
        <v>219.34500000000003</v>
      </c>
      <c r="M98" s="518">
        <f t="shared" si="85"/>
        <v>6380.6549999999997</v>
      </c>
      <c r="N98" s="443">
        <v>300</v>
      </c>
      <c r="O98" s="447" t="s">
        <v>599</v>
      </c>
      <c r="P98" s="481">
        <v>44119</v>
      </c>
      <c r="Q98" s="391"/>
      <c r="R98" s="344" t="s">
        <v>3186</v>
      </c>
      <c r="S98" s="40"/>
      <c r="Y98" s="40"/>
      <c r="Z98" s="40"/>
    </row>
    <row r="99" spans="1:26" s="404" customFormat="1" ht="13.9" customHeight="1">
      <c r="A99" s="466">
        <v>11</v>
      </c>
      <c r="B99" s="444">
        <v>44118</v>
      </c>
      <c r="C99" s="473"/>
      <c r="D99" s="489" t="s">
        <v>3704</v>
      </c>
      <c r="E99" s="472" t="s">
        <v>600</v>
      </c>
      <c r="F99" s="445">
        <v>160.25</v>
      </c>
      <c r="G99" s="445">
        <v>156</v>
      </c>
      <c r="H99" s="445">
        <v>162.19999999999999</v>
      </c>
      <c r="I99" s="445">
        <v>168</v>
      </c>
      <c r="J99" s="443" t="s">
        <v>3739</v>
      </c>
      <c r="K99" s="443">
        <f t="shared" ref="K99" si="86">H99-F99</f>
        <v>1.9499999999999886</v>
      </c>
      <c r="L99" s="457">
        <f t="shared" ref="L99" si="87">(H99*N99)*0.035%</f>
        <v>204.37200000000004</v>
      </c>
      <c r="M99" s="518">
        <f t="shared" ref="M99" si="88">(K99*N99)-L99</f>
        <v>6815.6279999999588</v>
      </c>
      <c r="N99" s="443">
        <v>3600</v>
      </c>
      <c r="O99" s="447" t="s">
        <v>599</v>
      </c>
      <c r="P99" s="481">
        <v>44119</v>
      </c>
      <c r="Q99" s="391"/>
      <c r="R99" s="344" t="s">
        <v>3186</v>
      </c>
      <c r="S99" s="40"/>
      <c r="Y99" s="40"/>
      <c r="Z99" s="40"/>
    </row>
    <row r="100" spans="1:26" s="404" customFormat="1" ht="13.9" customHeight="1">
      <c r="A100" s="466">
        <v>12</v>
      </c>
      <c r="B100" s="444">
        <v>44119</v>
      </c>
      <c r="C100" s="473"/>
      <c r="D100" s="489" t="s">
        <v>3718</v>
      </c>
      <c r="E100" s="472" t="s">
        <v>3627</v>
      </c>
      <c r="F100" s="445">
        <v>11990</v>
      </c>
      <c r="G100" s="445">
        <v>12120</v>
      </c>
      <c r="H100" s="445">
        <v>11905</v>
      </c>
      <c r="I100" s="445">
        <v>11850</v>
      </c>
      <c r="J100" s="443" t="s">
        <v>3719</v>
      </c>
      <c r="K100" s="443">
        <f>F100-H100</f>
        <v>85</v>
      </c>
      <c r="L100" s="457">
        <f t="shared" ref="L100" si="89">(H100*N100)*0.035%</f>
        <v>312.50625000000002</v>
      </c>
      <c r="M100" s="518">
        <f t="shared" ref="M100" si="90">(K100*N100)-L100</f>
        <v>6062.4937499999996</v>
      </c>
      <c r="N100" s="443">
        <v>75</v>
      </c>
      <c r="O100" s="447" t="s">
        <v>599</v>
      </c>
      <c r="P100" s="449">
        <v>44119</v>
      </c>
      <c r="Q100" s="391"/>
      <c r="R100" s="344" t="s">
        <v>602</v>
      </c>
      <c r="S100" s="40"/>
      <c r="Y100" s="40"/>
      <c r="Z100" s="40"/>
    </row>
    <row r="101" spans="1:26" s="404" customFormat="1" ht="13.9" customHeight="1">
      <c r="A101" s="466">
        <v>13</v>
      </c>
      <c r="B101" s="444">
        <v>44119</v>
      </c>
      <c r="C101" s="473"/>
      <c r="D101" s="489" t="s">
        <v>3722</v>
      </c>
      <c r="E101" s="472" t="s">
        <v>3627</v>
      </c>
      <c r="F101" s="445">
        <v>2002</v>
      </c>
      <c r="G101" s="445">
        <v>2045</v>
      </c>
      <c r="H101" s="445">
        <v>1978</v>
      </c>
      <c r="I101" s="445">
        <v>1940</v>
      </c>
      <c r="J101" s="443" t="s">
        <v>3723</v>
      </c>
      <c r="K101" s="443">
        <f>F101-H101</f>
        <v>24</v>
      </c>
      <c r="L101" s="457">
        <f t="shared" ref="L101:L102" si="91">(H101*N101)*0.035%</f>
        <v>207.69000000000003</v>
      </c>
      <c r="M101" s="518">
        <f t="shared" ref="M101:M102" si="92">(K101*N101)-L101</f>
        <v>6992.31</v>
      </c>
      <c r="N101" s="443">
        <v>300</v>
      </c>
      <c r="O101" s="447" t="s">
        <v>599</v>
      </c>
      <c r="P101" s="449">
        <v>44119</v>
      </c>
      <c r="Q101" s="391"/>
      <c r="R101" s="344" t="s">
        <v>602</v>
      </c>
      <c r="S101" s="40"/>
      <c r="Y101" s="40"/>
      <c r="Z101" s="40"/>
    </row>
    <row r="102" spans="1:26" s="404" customFormat="1" ht="13.9" customHeight="1">
      <c r="A102" s="466">
        <v>14</v>
      </c>
      <c r="B102" s="444">
        <v>44119</v>
      </c>
      <c r="C102" s="473"/>
      <c r="D102" s="489" t="s">
        <v>3720</v>
      </c>
      <c r="E102" s="472" t="s">
        <v>600</v>
      </c>
      <c r="F102" s="445">
        <v>1240.5</v>
      </c>
      <c r="G102" s="445">
        <v>1216</v>
      </c>
      <c r="H102" s="445">
        <v>1255</v>
      </c>
      <c r="I102" s="445" t="s">
        <v>3721</v>
      </c>
      <c r="J102" s="443" t="s">
        <v>3729</v>
      </c>
      <c r="K102" s="443">
        <f t="shared" ref="K102" si="93">H102-F102</f>
        <v>14.5</v>
      </c>
      <c r="L102" s="457">
        <f t="shared" si="91"/>
        <v>241.58750000000003</v>
      </c>
      <c r="M102" s="518">
        <f t="shared" si="92"/>
        <v>7733.4125000000004</v>
      </c>
      <c r="N102" s="443">
        <v>550</v>
      </c>
      <c r="O102" s="447" t="s">
        <v>599</v>
      </c>
      <c r="P102" s="481">
        <v>44120</v>
      </c>
      <c r="Q102" s="391"/>
      <c r="R102" s="344" t="s">
        <v>3186</v>
      </c>
      <c r="S102" s="40"/>
      <c r="Y102" s="40"/>
      <c r="Z102" s="40"/>
    </row>
    <row r="103" spans="1:26" s="404" customFormat="1" ht="13.9" customHeight="1">
      <c r="A103" s="466">
        <v>15</v>
      </c>
      <c r="B103" s="444">
        <v>44119</v>
      </c>
      <c r="C103" s="473"/>
      <c r="D103" s="489" t="s">
        <v>3660</v>
      </c>
      <c r="E103" s="472" t="s">
        <v>600</v>
      </c>
      <c r="F103" s="445">
        <v>1423.5</v>
      </c>
      <c r="G103" s="445">
        <v>1405</v>
      </c>
      <c r="H103" s="445">
        <v>1432.5</v>
      </c>
      <c r="I103" s="445" t="s">
        <v>3724</v>
      </c>
      <c r="J103" s="443" t="s">
        <v>3405</v>
      </c>
      <c r="K103" s="443">
        <f t="shared" ref="K103:K104" si="94">H103-F103</f>
        <v>9</v>
      </c>
      <c r="L103" s="457">
        <f t="shared" ref="L103:L104" si="95">(H103*N103)*0.035%</f>
        <v>350.96250000000003</v>
      </c>
      <c r="M103" s="518">
        <f t="shared" ref="M103:M104" si="96">(K103*N103)-L103</f>
        <v>5949.0375000000004</v>
      </c>
      <c r="N103" s="443">
        <v>700</v>
      </c>
      <c r="O103" s="447" t="s">
        <v>599</v>
      </c>
      <c r="P103" s="481">
        <v>44120</v>
      </c>
      <c r="Q103" s="391"/>
      <c r="R103" s="344" t="s">
        <v>3186</v>
      </c>
      <c r="S103" s="40"/>
      <c r="Y103" s="40"/>
      <c r="Z103" s="40"/>
    </row>
    <row r="104" spans="1:26" s="404" customFormat="1" ht="13.9" customHeight="1">
      <c r="A104" s="466">
        <v>16</v>
      </c>
      <c r="B104" s="444">
        <v>44119</v>
      </c>
      <c r="C104" s="473"/>
      <c r="D104" s="489" t="s">
        <v>3669</v>
      </c>
      <c r="E104" s="472" t="s">
        <v>600</v>
      </c>
      <c r="F104" s="445">
        <v>2080</v>
      </c>
      <c r="G104" s="445">
        <v>2035</v>
      </c>
      <c r="H104" s="445">
        <v>2101.5</v>
      </c>
      <c r="I104" s="445" t="s">
        <v>3727</v>
      </c>
      <c r="J104" s="443" t="s">
        <v>3758</v>
      </c>
      <c r="K104" s="443">
        <f t="shared" si="94"/>
        <v>21.5</v>
      </c>
      <c r="L104" s="457">
        <f t="shared" si="95"/>
        <v>220.65750000000003</v>
      </c>
      <c r="M104" s="518">
        <f t="shared" si="96"/>
        <v>6229.3424999999997</v>
      </c>
      <c r="N104" s="443">
        <v>300</v>
      </c>
      <c r="O104" s="447" t="s">
        <v>599</v>
      </c>
      <c r="P104" s="481">
        <v>44124</v>
      </c>
      <c r="Q104" s="391"/>
      <c r="R104" s="344" t="s">
        <v>3186</v>
      </c>
      <c r="S104" s="40"/>
      <c r="Y104" s="40"/>
      <c r="Z104" s="40"/>
    </row>
    <row r="105" spans="1:26" s="404" customFormat="1" ht="13.9" customHeight="1">
      <c r="A105" s="466">
        <v>17</v>
      </c>
      <c r="B105" s="444">
        <v>44120</v>
      </c>
      <c r="C105" s="473"/>
      <c r="D105" s="489" t="s">
        <v>3718</v>
      </c>
      <c r="E105" s="472" t="s">
        <v>3627</v>
      </c>
      <c r="F105" s="445">
        <v>11745</v>
      </c>
      <c r="G105" s="445">
        <v>11880</v>
      </c>
      <c r="H105" s="445">
        <v>11675</v>
      </c>
      <c r="I105" s="445">
        <v>11600</v>
      </c>
      <c r="J105" s="443" t="s">
        <v>774</v>
      </c>
      <c r="K105" s="443">
        <f>F105-H105</f>
        <v>70</v>
      </c>
      <c r="L105" s="457">
        <f t="shared" ref="L105:L109" si="97">(H105*N105)*0.035%</f>
        <v>306.46875000000006</v>
      </c>
      <c r="M105" s="518">
        <f t="shared" ref="M105:M109" si="98">(K105*N105)-L105</f>
        <v>4943.53125</v>
      </c>
      <c r="N105" s="443">
        <v>75</v>
      </c>
      <c r="O105" s="447" t="s">
        <v>599</v>
      </c>
      <c r="P105" s="449">
        <v>44120</v>
      </c>
      <c r="Q105" s="391"/>
      <c r="R105" s="344" t="s">
        <v>602</v>
      </c>
      <c r="S105" s="40"/>
      <c r="Y105" s="40"/>
      <c r="Z105" s="40"/>
    </row>
    <row r="106" spans="1:26" s="404" customFormat="1" ht="13.9" customHeight="1">
      <c r="A106" s="466">
        <v>18</v>
      </c>
      <c r="B106" s="444">
        <v>44120</v>
      </c>
      <c r="C106" s="473"/>
      <c r="D106" s="489" t="s">
        <v>3730</v>
      </c>
      <c r="E106" s="472" t="s">
        <v>600</v>
      </c>
      <c r="F106" s="445">
        <v>684.5</v>
      </c>
      <c r="G106" s="445">
        <v>672</v>
      </c>
      <c r="H106" s="445">
        <v>692.5</v>
      </c>
      <c r="I106" s="445">
        <v>710</v>
      </c>
      <c r="J106" s="443" t="s">
        <v>3675</v>
      </c>
      <c r="K106" s="443">
        <f t="shared" ref="K106:K107" si="99">H106-F106</f>
        <v>8</v>
      </c>
      <c r="L106" s="457">
        <f t="shared" si="97"/>
        <v>242.37500000000003</v>
      </c>
      <c r="M106" s="518">
        <f t="shared" si="98"/>
        <v>7757.625</v>
      </c>
      <c r="N106" s="443">
        <v>1000</v>
      </c>
      <c r="O106" s="447" t="s">
        <v>599</v>
      </c>
      <c r="P106" s="449">
        <v>44120</v>
      </c>
      <c r="Q106" s="391"/>
      <c r="R106" s="344" t="s">
        <v>3186</v>
      </c>
      <c r="S106" s="40"/>
      <c r="Y106" s="40"/>
      <c r="Z106" s="40"/>
    </row>
    <row r="107" spans="1:26" s="404" customFormat="1" ht="13.9" customHeight="1">
      <c r="A107" s="466">
        <v>19</v>
      </c>
      <c r="B107" s="444">
        <v>44120</v>
      </c>
      <c r="C107" s="473"/>
      <c r="D107" s="489" t="s">
        <v>3731</v>
      </c>
      <c r="E107" s="472" t="s">
        <v>600</v>
      </c>
      <c r="F107" s="445">
        <v>563</v>
      </c>
      <c r="G107" s="445">
        <v>550</v>
      </c>
      <c r="H107" s="445">
        <v>567.5</v>
      </c>
      <c r="I107" s="445">
        <v>580</v>
      </c>
      <c r="J107" s="443" t="s">
        <v>3741</v>
      </c>
      <c r="K107" s="443">
        <f t="shared" si="99"/>
        <v>4.5</v>
      </c>
      <c r="L107" s="457">
        <f t="shared" si="97"/>
        <v>218.48750000000004</v>
      </c>
      <c r="M107" s="518">
        <f t="shared" si="98"/>
        <v>4731.5124999999998</v>
      </c>
      <c r="N107" s="443">
        <v>1100</v>
      </c>
      <c r="O107" s="447" t="s">
        <v>599</v>
      </c>
      <c r="P107" s="481">
        <v>44123</v>
      </c>
      <c r="Q107" s="391"/>
      <c r="R107" s="344" t="s">
        <v>602</v>
      </c>
      <c r="S107" s="40"/>
      <c r="Y107" s="40"/>
      <c r="Z107" s="40"/>
    </row>
    <row r="108" spans="1:26" s="404" customFormat="1" ht="13.9" customHeight="1">
      <c r="A108" s="527">
        <v>20</v>
      </c>
      <c r="B108" s="528">
        <v>44120</v>
      </c>
      <c r="C108" s="529"/>
      <c r="D108" s="530" t="s">
        <v>3733</v>
      </c>
      <c r="E108" s="531" t="s">
        <v>3627</v>
      </c>
      <c r="F108" s="532">
        <v>3230</v>
      </c>
      <c r="G108" s="532">
        <v>3275</v>
      </c>
      <c r="H108" s="532">
        <v>3227.5</v>
      </c>
      <c r="I108" s="532">
        <v>3150</v>
      </c>
      <c r="J108" s="533" t="s">
        <v>3643</v>
      </c>
      <c r="K108" s="533">
        <f>F108-H108</f>
        <v>2.5</v>
      </c>
      <c r="L108" s="534">
        <f t="shared" si="97"/>
        <v>282.40625000000006</v>
      </c>
      <c r="M108" s="535">
        <f t="shared" si="98"/>
        <v>342.59374999999994</v>
      </c>
      <c r="N108" s="533">
        <v>250</v>
      </c>
      <c r="O108" s="536" t="s">
        <v>708</v>
      </c>
      <c r="P108" s="537">
        <v>44123</v>
      </c>
      <c r="Q108" s="391"/>
      <c r="R108" s="344" t="s">
        <v>602</v>
      </c>
      <c r="S108" s="40"/>
      <c r="Y108" s="40"/>
      <c r="Z108" s="40"/>
    </row>
    <row r="109" spans="1:26" s="404" customFormat="1" ht="13.9" customHeight="1">
      <c r="A109" s="522">
        <v>21</v>
      </c>
      <c r="B109" s="523">
        <v>44120</v>
      </c>
      <c r="C109" s="524"/>
      <c r="D109" s="525" t="s">
        <v>3718</v>
      </c>
      <c r="E109" s="516" t="s">
        <v>3627</v>
      </c>
      <c r="F109" s="488">
        <v>11785</v>
      </c>
      <c r="G109" s="488">
        <v>11910</v>
      </c>
      <c r="H109" s="488">
        <v>11910</v>
      </c>
      <c r="I109" s="488">
        <v>11600</v>
      </c>
      <c r="J109" s="478" t="s">
        <v>3757</v>
      </c>
      <c r="K109" s="478">
        <f>F109-H109</f>
        <v>-125</v>
      </c>
      <c r="L109" s="459">
        <f t="shared" si="97"/>
        <v>312.63750000000005</v>
      </c>
      <c r="M109" s="526">
        <f t="shared" si="98"/>
        <v>-9687.6375000000007</v>
      </c>
      <c r="N109" s="478">
        <v>75</v>
      </c>
      <c r="O109" s="439" t="s">
        <v>663</v>
      </c>
      <c r="P109" s="426">
        <v>44124</v>
      </c>
      <c r="Q109" s="391"/>
      <c r="R109" s="344" t="s">
        <v>602</v>
      </c>
      <c r="S109" s="40"/>
      <c r="Y109" s="40"/>
      <c r="Z109" s="40"/>
    </row>
    <row r="110" spans="1:26" s="404" customFormat="1" ht="13.9" customHeight="1">
      <c r="A110" s="522">
        <v>22</v>
      </c>
      <c r="B110" s="523">
        <v>44123</v>
      </c>
      <c r="C110" s="524"/>
      <c r="D110" s="525" t="s">
        <v>3722</v>
      </c>
      <c r="E110" s="516" t="s">
        <v>3627</v>
      </c>
      <c r="F110" s="488">
        <v>2007.5</v>
      </c>
      <c r="G110" s="488">
        <v>2052</v>
      </c>
      <c r="H110" s="488">
        <v>2052</v>
      </c>
      <c r="I110" s="488">
        <v>1940</v>
      </c>
      <c r="J110" s="478" t="s">
        <v>3766</v>
      </c>
      <c r="K110" s="478">
        <f>F110-H110</f>
        <v>-44.5</v>
      </c>
      <c r="L110" s="459">
        <f t="shared" ref="L110" si="100">(H110*N110)*0.035%</f>
        <v>215.46000000000004</v>
      </c>
      <c r="M110" s="526">
        <f t="shared" ref="M110" si="101">(K110*N110)-L110</f>
        <v>-13565.46</v>
      </c>
      <c r="N110" s="478">
        <v>300</v>
      </c>
      <c r="O110" s="439" t="s">
        <v>663</v>
      </c>
      <c r="P110" s="426">
        <v>44125</v>
      </c>
      <c r="Q110" s="391"/>
      <c r="R110" s="344" t="s">
        <v>602</v>
      </c>
      <c r="S110" s="40"/>
      <c r="Y110" s="40"/>
      <c r="Z110" s="40"/>
    </row>
    <row r="111" spans="1:26" s="404" customFormat="1" ht="13.9" customHeight="1">
      <c r="A111" s="546">
        <v>23</v>
      </c>
      <c r="B111" s="547">
        <v>44123</v>
      </c>
      <c r="C111" s="548"/>
      <c r="D111" s="489" t="s">
        <v>3752</v>
      </c>
      <c r="E111" s="472" t="s">
        <v>600</v>
      </c>
      <c r="F111" s="445">
        <v>691</v>
      </c>
      <c r="G111" s="445">
        <v>679</v>
      </c>
      <c r="H111" s="445">
        <v>698.5</v>
      </c>
      <c r="I111" s="443">
        <v>715</v>
      </c>
      <c r="J111" s="443" t="s">
        <v>3765</v>
      </c>
      <c r="K111" s="443">
        <f t="shared" ref="K111" si="102">H111-F111</f>
        <v>7.5</v>
      </c>
      <c r="L111" s="457">
        <f t="shared" ref="L111" si="103">(H111*N111)*0.035%</f>
        <v>244.47500000000002</v>
      </c>
      <c r="M111" s="518">
        <f t="shared" ref="M111" si="104">(K111*N111)-L111</f>
        <v>7255.5249999999996</v>
      </c>
      <c r="N111" s="443">
        <v>1000</v>
      </c>
      <c r="O111" s="447" t="s">
        <v>599</v>
      </c>
      <c r="P111" s="481">
        <v>44124</v>
      </c>
      <c r="Q111" s="391"/>
      <c r="R111" s="344" t="s">
        <v>3186</v>
      </c>
      <c r="S111" s="40"/>
      <c r="Y111" s="40"/>
      <c r="Z111" s="40"/>
    </row>
    <row r="112" spans="1:26" s="404" customFormat="1" ht="13.9" customHeight="1">
      <c r="A112" s="546">
        <v>24</v>
      </c>
      <c r="B112" s="547">
        <v>44123</v>
      </c>
      <c r="C112" s="548"/>
      <c r="D112" s="489" t="s">
        <v>3704</v>
      </c>
      <c r="E112" s="472" t="s">
        <v>600</v>
      </c>
      <c r="F112" s="445">
        <v>159.25</v>
      </c>
      <c r="G112" s="445">
        <v>155</v>
      </c>
      <c r="H112" s="445">
        <v>161.30000000000001</v>
      </c>
      <c r="I112" s="443">
        <v>170</v>
      </c>
      <c r="J112" s="443" t="s">
        <v>3764</v>
      </c>
      <c r="K112" s="443">
        <f t="shared" ref="K112:K113" si="105">H112-F112</f>
        <v>2.0500000000000114</v>
      </c>
      <c r="L112" s="457">
        <f t="shared" ref="L112:L113" si="106">(H112*N112)*0.035%</f>
        <v>203.23800000000003</v>
      </c>
      <c r="M112" s="518">
        <f t="shared" ref="M112:M113" si="107">(K112*N112)-L112</f>
        <v>7176.7620000000406</v>
      </c>
      <c r="N112" s="443">
        <v>3600</v>
      </c>
      <c r="O112" s="447" t="s">
        <v>599</v>
      </c>
      <c r="P112" s="481">
        <v>44124</v>
      </c>
      <c r="Q112" s="391"/>
      <c r="R112" s="344" t="s">
        <v>3186</v>
      </c>
      <c r="S112" s="40"/>
      <c r="Y112" s="40"/>
      <c r="Z112" s="40"/>
    </row>
    <row r="113" spans="1:26" s="404" customFormat="1" ht="13.9" customHeight="1">
      <c r="A113" s="546">
        <v>25</v>
      </c>
      <c r="B113" s="547">
        <v>44123</v>
      </c>
      <c r="C113" s="548"/>
      <c r="D113" s="489" t="s">
        <v>3753</v>
      </c>
      <c r="E113" s="472" t="s">
        <v>3754</v>
      </c>
      <c r="F113" s="445">
        <v>1017</v>
      </c>
      <c r="G113" s="445">
        <v>1000</v>
      </c>
      <c r="H113" s="445">
        <v>1026.5</v>
      </c>
      <c r="I113" s="443">
        <v>1050</v>
      </c>
      <c r="J113" s="443" t="s">
        <v>3759</v>
      </c>
      <c r="K113" s="443">
        <f t="shared" si="105"/>
        <v>9.5</v>
      </c>
      <c r="L113" s="457">
        <f t="shared" si="106"/>
        <v>305.38375000000002</v>
      </c>
      <c r="M113" s="518">
        <f t="shared" si="107"/>
        <v>7769.61625</v>
      </c>
      <c r="N113" s="443">
        <v>850</v>
      </c>
      <c r="O113" s="447" t="s">
        <v>599</v>
      </c>
      <c r="P113" s="481">
        <v>44124</v>
      </c>
      <c r="Q113" s="391"/>
      <c r="R113" s="344" t="s">
        <v>3186</v>
      </c>
      <c r="S113" s="40"/>
      <c r="Y113" s="40"/>
      <c r="Z113" s="40"/>
    </row>
    <row r="114" spans="1:26" s="404" customFormat="1" ht="13.9" customHeight="1">
      <c r="A114" s="546">
        <v>26</v>
      </c>
      <c r="B114" s="547">
        <v>44124</v>
      </c>
      <c r="C114" s="548"/>
      <c r="D114" s="489" t="s">
        <v>3763</v>
      </c>
      <c r="E114" s="472" t="s">
        <v>600</v>
      </c>
      <c r="F114" s="445">
        <v>158.55000000000001</v>
      </c>
      <c r="G114" s="445">
        <v>154</v>
      </c>
      <c r="H114" s="445">
        <v>160.80000000000001</v>
      </c>
      <c r="I114" s="443">
        <v>168</v>
      </c>
      <c r="J114" s="443" t="s">
        <v>3781</v>
      </c>
      <c r="K114" s="443">
        <f t="shared" ref="K114" si="108">H114-F114</f>
        <v>2.25</v>
      </c>
      <c r="L114" s="457">
        <f t="shared" ref="L114" si="109">(H114*N114)*0.035%</f>
        <v>202.60800000000003</v>
      </c>
      <c r="M114" s="518">
        <f t="shared" ref="M114" si="110">(K114*N114)-L114</f>
        <v>7897.3919999999998</v>
      </c>
      <c r="N114" s="443">
        <v>3600</v>
      </c>
      <c r="O114" s="447" t="s">
        <v>599</v>
      </c>
      <c r="P114" s="481">
        <v>44126</v>
      </c>
      <c r="Q114" s="391"/>
      <c r="R114" s="344" t="s">
        <v>3186</v>
      </c>
      <c r="S114" s="40"/>
      <c r="Y114" s="40"/>
      <c r="Z114" s="40"/>
    </row>
    <row r="115" spans="1:26" s="404" customFormat="1" ht="13.9" customHeight="1">
      <c r="A115" s="546">
        <v>27</v>
      </c>
      <c r="B115" s="547">
        <v>44125</v>
      </c>
      <c r="C115" s="548"/>
      <c r="D115" s="489" t="s">
        <v>3718</v>
      </c>
      <c r="E115" s="472" t="s">
        <v>3627</v>
      </c>
      <c r="F115" s="445">
        <v>11990</v>
      </c>
      <c r="G115" s="445">
        <v>12100</v>
      </c>
      <c r="H115" s="445">
        <v>11925</v>
      </c>
      <c r="I115" s="443">
        <v>11800</v>
      </c>
      <c r="J115" s="443" t="s">
        <v>3769</v>
      </c>
      <c r="K115" s="443">
        <f>F115-H115</f>
        <v>65</v>
      </c>
      <c r="L115" s="457">
        <f t="shared" ref="L115:L118" si="111">(H115*N115)*0.035%</f>
        <v>313.03125000000006</v>
      </c>
      <c r="M115" s="518">
        <f t="shared" ref="M115:M118" si="112">(K115*N115)-L115</f>
        <v>4561.96875</v>
      </c>
      <c r="N115" s="443">
        <v>75</v>
      </c>
      <c r="O115" s="447" t="s">
        <v>599</v>
      </c>
      <c r="P115" s="449">
        <v>44125</v>
      </c>
      <c r="Q115" s="391"/>
      <c r="R115" s="344" t="s">
        <v>602</v>
      </c>
      <c r="S115" s="40"/>
      <c r="Y115" s="40"/>
      <c r="Z115" s="40"/>
    </row>
    <row r="116" spans="1:26" s="404" customFormat="1" ht="13.9" customHeight="1">
      <c r="A116" s="522">
        <v>28</v>
      </c>
      <c r="B116" s="523">
        <v>44125</v>
      </c>
      <c r="C116" s="524"/>
      <c r="D116" s="525" t="s">
        <v>3753</v>
      </c>
      <c r="E116" s="516" t="s">
        <v>600</v>
      </c>
      <c r="F116" s="488">
        <v>1011</v>
      </c>
      <c r="G116" s="488">
        <v>994</v>
      </c>
      <c r="H116" s="488">
        <v>994</v>
      </c>
      <c r="I116" s="488">
        <v>1040</v>
      </c>
      <c r="J116" s="478" t="s">
        <v>3702</v>
      </c>
      <c r="K116" s="478">
        <f t="shared" ref="K116:K117" si="113">H116-F116</f>
        <v>-17</v>
      </c>
      <c r="L116" s="459">
        <f t="shared" si="111"/>
        <v>295.71500000000003</v>
      </c>
      <c r="M116" s="526">
        <f t="shared" si="112"/>
        <v>-14745.715</v>
      </c>
      <c r="N116" s="478">
        <v>850</v>
      </c>
      <c r="O116" s="439" t="s">
        <v>663</v>
      </c>
      <c r="P116" s="517">
        <v>44125</v>
      </c>
      <c r="Q116" s="391"/>
      <c r="R116" s="344" t="s">
        <v>3186</v>
      </c>
      <c r="S116" s="40"/>
      <c r="Y116" s="40"/>
      <c r="Z116" s="40"/>
    </row>
    <row r="117" spans="1:26" s="404" customFormat="1" ht="13.9" customHeight="1">
      <c r="A117" s="546">
        <v>29</v>
      </c>
      <c r="B117" s="547">
        <v>44125</v>
      </c>
      <c r="C117" s="548"/>
      <c r="D117" s="489" t="s">
        <v>3776</v>
      </c>
      <c r="E117" s="472" t="s">
        <v>600</v>
      </c>
      <c r="F117" s="445">
        <v>559.5</v>
      </c>
      <c r="G117" s="445">
        <v>548</v>
      </c>
      <c r="H117" s="445">
        <v>566</v>
      </c>
      <c r="I117" s="443">
        <v>580</v>
      </c>
      <c r="J117" s="443" t="s">
        <v>3775</v>
      </c>
      <c r="K117" s="443">
        <f t="shared" si="113"/>
        <v>6.5</v>
      </c>
      <c r="L117" s="457">
        <f t="shared" si="111"/>
        <v>217.91000000000003</v>
      </c>
      <c r="M117" s="518">
        <f t="shared" si="112"/>
        <v>6932.09</v>
      </c>
      <c r="N117" s="443">
        <v>1100</v>
      </c>
      <c r="O117" s="447" t="s">
        <v>599</v>
      </c>
      <c r="P117" s="481">
        <v>44126</v>
      </c>
      <c r="Q117" s="391"/>
      <c r="R117" s="344" t="s">
        <v>602</v>
      </c>
      <c r="S117" s="40"/>
      <c r="Y117" s="40"/>
      <c r="Z117" s="40"/>
    </row>
    <row r="118" spans="1:26" s="404" customFormat="1" ht="13.9" customHeight="1">
      <c r="A118" s="546">
        <v>30</v>
      </c>
      <c r="B118" s="547">
        <v>44125</v>
      </c>
      <c r="C118" s="548"/>
      <c r="D118" s="489" t="s">
        <v>3777</v>
      </c>
      <c r="E118" s="472" t="s">
        <v>3627</v>
      </c>
      <c r="F118" s="445">
        <v>419</v>
      </c>
      <c r="G118" s="445">
        <v>429</v>
      </c>
      <c r="H118" s="445">
        <v>413.5</v>
      </c>
      <c r="I118" s="443">
        <v>400</v>
      </c>
      <c r="J118" s="443" t="s">
        <v>3642</v>
      </c>
      <c r="K118" s="443">
        <f>F118-H118</f>
        <v>5.5</v>
      </c>
      <c r="L118" s="457">
        <f t="shared" si="111"/>
        <v>198.99687500000002</v>
      </c>
      <c r="M118" s="518">
        <f t="shared" si="112"/>
        <v>7363.5031250000002</v>
      </c>
      <c r="N118" s="443">
        <v>1375</v>
      </c>
      <c r="O118" s="447" t="s">
        <v>599</v>
      </c>
      <c r="P118" s="481">
        <v>44126</v>
      </c>
      <c r="Q118" s="391"/>
      <c r="R118" s="344" t="s">
        <v>602</v>
      </c>
      <c r="S118" s="40"/>
      <c r="Y118" s="40"/>
      <c r="Z118" s="40"/>
    </row>
    <row r="119" spans="1:26" s="404" customFormat="1" ht="13.9" customHeight="1">
      <c r="A119" s="522">
        <v>31</v>
      </c>
      <c r="B119" s="523">
        <v>44126</v>
      </c>
      <c r="C119" s="524"/>
      <c r="D119" s="525" t="s">
        <v>3779</v>
      </c>
      <c r="E119" s="516" t="s">
        <v>600</v>
      </c>
      <c r="F119" s="488">
        <v>15975</v>
      </c>
      <c r="G119" s="488">
        <v>15740</v>
      </c>
      <c r="H119" s="488">
        <v>15835</v>
      </c>
      <c r="I119" s="488" t="s">
        <v>3780</v>
      </c>
      <c r="J119" s="478" t="s">
        <v>3789</v>
      </c>
      <c r="K119" s="478">
        <f t="shared" ref="K119:K120" si="114">H119-F119</f>
        <v>-140</v>
      </c>
      <c r="L119" s="459">
        <f t="shared" ref="L119:L124" si="115">(H119*N119)*0.035%</f>
        <v>277.11250000000007</v>
      </c>
      <c r="M119" s="526">
        <f t="shared" ref="M119:M124" si="116">(K119*N119)-L119</f>
        <v>-7277.1125000000002</v>
      </c>
      <c r="N119" s="478">
        <v>50</v>
      </c>
      <c r="O119" s="439" t="s">
        <v>663</v>
      </c>
      <c r="P119" s="517">
        <v>44127</v>
      </c>
      <c r="Q119" s="391"/>
      <c r="R119" s="344" t="s">
        <v>602</v>
      </c>
      <c r="S119" s="40"/>
      <c r="Y119" s="40"/>
      <c r="Z119" s="40"/>
    </row>
    <row r="120" spans="1:26" s="404" customFormat="1" ht="13.9" customHeight="1">
      <c r="A120" s="546">
        <v>32</v>
      </c>
      <c r="B120" s="547">
        <v>44126</v>
      </c>
      <c r="C120" s="548"/>
      <c r="D120" s="489" t="s">
        <v>3752</v>
      </c>
      <c r="E120" s="472" t="s">
        <v>600</v>
      </c>
      <c r="F120" s="445">
        <v>706</v>
      </c>
      <c r="G120" s="445">
        <v>694</v>
      </c>
      <c r="H120" s="445">
        <v>715.5</v>
      </c>
      <c r="I120" s="443">
        <v>725</v>
      </c>
      <c r="J120" s="443" t="s">
        <v>3790</v>
      </c>
      <c r="K120" s="443">
        <f t="shared" si="114"/>
        <v>9.5</v>
      </c>
      <c r="L120" s="457">
        <f t="shared" si="115"/>
        <v>250.42500000000004</v>
      </c>
      <c r="M120" s="518">
        <f t="shared" si="116"/>
        <v>9249.5750000000007</v>
      </c>
      <c r="N120" s="443">
        <v>1000</v>
      </c>
      <c r="O120" s="447" t="s">
        <v>599</v>
      </c>
      <c r="P120" s="481">
        <v>44127</v>
      </c>
      <c r="Q120" s="391"/>
      <c r="R120" s="344" t="s">
        <v>3186</v>
      </c>
      <c r="S120" s="40"/>
      <c r="Y120" s="40"/>
      <c r="Z120" s="40"/>
    </row>
    <row r="121" spans="1:26" s="404" customFormat="1" ht="13.9" customHeight="1">
      <c r="A121" s="546">
        <v>33</v>
      </c>
      <c r="B121" s="547">
        <v>44126</v>
      </c>
      <c r="C121" s="548"/>
      <c r="D121" s="489" t="s">
        <v>3730</v>
      </c>
      <c r="E121" s="472" t="s">
        <v>3627</v>
      </c>
      <c r="F121" s="445">
        <v>727.5</v>
      </c>
      <c r="G121" s="445">
        <v>739</v>
      </c>
      <c r="H121" s="445">
        <v>720.5</v>
      </c>
      <c r="I121" s="443">
        <v>704</v>
      </c>
      <c r="J121" s="443" t="s">
        <v>3797</v>
      </c>
      <c r="K121" s="443">
        <f>F121-H121</f>
        <v>7</v>
      </c>
      <c r="L121" s="457">
        <f t="shared" si="115"/>
        <v>252.17500000000004</v>
      </c>
      <c r="M121" s="518">
        <f t="shared" si="116"/>
        <v>6747.8249999999998</v>
      </c>
      <c r="N121" s="443">
        <v>1000</v>
      </c>
      <c r="O121" s="447" t="s">
        <v>599</v>
      </c>
      <c r="P121" s="481">
        <v>44130</v>
      </c>
      <c r="Q121" s="391"/>
      <c r="R121" s="344" t="s">
        <v>602</v>
      </c>
      <c r="S121" s="40"/>
      <c r="Y121" s="40"/>
      <c r="Z121" s="40"/>
    </row>
    <row r="122" spans="1:26" s="404" customFormat="1" ht="13.9" customHeight="1">
      <c r="A122" s="546">
        <v>34</v>
      </c>
      <c r="B122" s="547">
        <v>44127</v>
      </c>
      <c r="C122" s="548"/>
      <c r="D122" s="489" t="s">
        <v>3788</v>
      </c>
      <c r="E122" s="472" t="s">
        <v>3627</v>
      </c>
      <c r="F122" s="445">
        <v>1243</v>
      </c>
      <c r="G122" s="445">
        <v>1258</v>
      </c>
      <c r="H122" s="445">
        <v>1233.5</v>
      </c>
      <c r="I122" s="443">
        <v>1210</v>
      </c>
      <c r="J122" s="443" t="s">
        <v>3790</v>
      </c>
      <c r="K122" s="443">
        <f>F122-H122</f>
        <v>9.5</v>
      </c>
      <c r="L122" s="457">
        <f t="shared" si="115"/>
        <v>323.79375000000005</v>
      </c>
      <c r="M122" s="518">
        <f t="shared" si="116"/>
        <v>6801.2062500000002</v>
      </c>
      <c r="N122" s="443">
        <v>750</v>
      </c>
      <c r="O122" s="447" t="s">
        <v>599</v>
      </c>
      <c r="P122" s="481">
        <v>44130</v>
      </c>
      <c r="Q122" s="391"/>
      <c r="R122" s="344" t="s">
        <v>602</v>
      </c>
      <c r="S122" s="40"/>
      <c r="Y122" s="40"/>
      <c r="Z122" s="40"/>
    </row>
    <row r="123" spans="1:26" s="404" customFormat="1" ht="13.9" customHeight="1">
      <c r="A123" s="546">
        <v>35</v>
      </c>
      <c r="B123" s="547">
        <v>44127</v>
      </c>
      <c r="C123" s="548"/>
      <c r="D123" s="489" t="s">
        <v>3731</v>
      </c>
      <c r="E123" s="472" t="s">
        <v>600</v>
      </c>
      <c r="F123" s="445">
        <v>564.5</v>
      </c>
      <c r="G123" s="445">
        <v>554</v>
      </c>
      <c r="H123" s="445">
        <v>570.5</v>
      </c>
      <c r="I123" s="443">
        <v>585</v>
      </c>
      <c r="J123" s="443" t="s">
        <v>3798</v>
      </c>
      <c r="K123" s="443">
        <f t="shared" ref="K123:K124" si="117">H123-F123</f>
        <v>6</v>
      </c>
      <c r="L123" s="457">
        <f t="shared" si="115"/>
        <v>219.64250000000004</v>
      </c>
      <c r="M123" s="518">
        <f t="shared" si="116"/>
        <v>6380.3575000000001</v>
      </c>
      <c r="N123" s="443">
        <v>1100</v>
      </c>
      <c r="O123" s="447" t="s">
        <v>599</v>
      </c>
      <c r="P123" s="481">
        <v>44130</v>
      </c>
      <c r="Q123" s="391"/>
      <c r="R123" s="344" t="s">
        <v>602</v>
      </c>
      <c r="S123" s="40"/>
      <c r="Y123" s="40"/>
      <c r="Z123" s="40"/>
    </row>
    <row r="124" spans="1:26" s="404" customFormat="1" ht="13.9" customHeight="1">
      <c r="A124" s="546">
        <v>36</v>
      </c>
      <c r="B124" s="547">
        <v>44130</v>
      </c>
      <c r="C124" s="548"/>
      <c r="D124" s="489" t="s">
        <v>3795</v>
      </c>
      <c r="E124" s="472" t="s">
        <v>600</v>
      </c>
      <c r="F124" s="445">
        <v>2102.5</v>
      </c>
      <c r="G124" s="445">
        <v>2060</v>
      </c>
      <c r="H124" s="445">
        <v>2128</v>
      </c>
      <c r="I124" s="443" t="s">
        <v>3796</v>
      </c>
      <c r="J124" s="443" t="s">
        <v>3820</v>
      </c>
      <c r="K124" s="443">
        <f t="shared" si="117"/>
        <v>25.5</v>
      </c>
      <c r="L124" s="457">
        <f t="shared" si="115"/>
        <v>223.44000000000003</v>
      </c>
      <c r="M124" s="518">
        <f t="shared" si="116"/>
        <v>7426.56</v>
      </c>
      <c r="N124" s="443">
        <v>300</v>
      </c>
      <c r="O124" s="447" t="s">
        <v>599</v>
      </c>
      <c r="P124" s="481">
        <v>44131</v>
      </c>
      <c r="Q124" s="391"/>
      <c r="R124" s="344"/>
      <c r="S124" s="40"/>
      <c r="Y124" s="40"/>
      <c r="Z124" s="40"/>
    </row>
    <row r="125" spans="1:26" s="404" customFormat="1" ht="13.9" customHeight="1">
      <c r="A125" s="546">
        <v>37</v>
      </c>
      <c r="B125" s="547">
        <v>44130</v>
      </c>
      <c r="C125" s="548"/>
      <c r="D125" s="489" t="s">
        <v>3802</v>
      </c>
      <c r="E125" s="472" t="s">
        <v>600</v>
      </c>
      <c r="F125" s="445">
        <v>782</v>
      </c>
      <c r="G125" s="445">
        <v>764</v>
      </c>
      <c r="H125" s="445">
        <v>792</v>
      </c>
      <c r="I125" s="443" t="s">
        <v>3803</v>
      </c>
      <c r="J125" s="443" t="s">
        <v>3696</v>
      </c>
      <c r="K125" s="443">
        <f t="shared" ref="K125:K126" si="118">H125-F125</f>
        <v>10</v>
      </c>
      <c r="L125" s="457">
        <f t="shared" ref="L125:L126" si="119">(H125*N125)*0.035%</f>
        <v>207.90000000000003</v>
      </c>
      <c r="M125" s="518">
        <f t="shared" ref="M125:M126" si="120">(K125*N125)-L125</f>
        <v>7292.1</v>
      </c>
      <c r="N125" s="443">
        <v>750</v>
      </c>
      <c r="O125" s="447" t="s">
        <v>599</v>
      </c>
      <c r="P125" s="481">
        <v>44131</v>
      </c>
      <c r="Q125" s="391"/>
      <c r="R125" s="344"/>
      <c r="S125" s="40"/>
      <c r="Y125" s="40"/>
      <c r="Z125" s="40"/>
    </row>
    <row r="126" spans="1:26" s="404" customFormat="1" ht="13.9" customHeight="1">
      <c r="A126" s="546">
        <v>38</v>
      </c>
      <c r="B126" s="547">
        <v>44130</v>
      </c>
      <c r="C126" s="548"/>
      <c r="D126" s="489" t="s">
        <v>3804</v>
      </c>
      <c r="E126" s="472" t="s">
        <v>600</v>
      </c>
      <c r="F126" s="445">
        <v>159.75</v>
      </c>
      <c r="G126" s="445">
        <v>155</v>
      </c>
      <c r="H126" s="445">
        <v>162</v>
      </c>
      <c r="I126" s="443">
        <v>170</v>
      </c>
      <c r="J126" s="443" t="s">
        <v>3781</v>
      </c>
      <c r="K126" s="443">
        <f t="shared" si="118"/>
        <v>2.25</v>
      </c>
      <c r="L126" s="457">
        <f t="shared" si="119"/>
        <v>204.12000000000003</v>
      </c>
      <c r="M126" s="518">
        <f t="shared" si="120"/>
        <v>7895.88</v>
      </c>
      <c r="N126" s="443">
        <v>3600</v>
      </c>
      <c r="O126" s="447" t="s">
        <v>599</v>
      </c>
      <c r="P126" s="481">
        <v>44131</v>
      </c>
      <c r="Q126" s="391"/>
      <c r="R126" s="344"/>
      <c r="S126" s="40"/>
      <c r="Y126" s="40"/>
      <c r="Z126" s="40"/>
    </row>
    <row r="127" spans="1:26" s="404" customFormat="1" ht="13.9" customHeight="1">
      <c r="A127" s="546">
        <v>39</v>
      </c>
      <c r="B127" s="547">
        <v>44131</v>
      </c>
      <c r="C127" s="548"/>
      <c r="D127" s="489" t="s">
        <v>3821</v>
      </c>
      <c r="E127" s="472" t="s">
        <v>600</v>
      </c>
      <c r="F127" s="445">
        <v>692.5</v>
      </c>
      <c r="G127" s="445">
        <v>680</v>
      </c>
      <c r="H127" s="445">
        <v>700</v>
      </c>
      <c r="I127" s="443">
        <v>720</v>
      </c>
      <c r="J127" s="443" t="s">
        <v>3832</v>
      </c>
      <c r="K127" s="443">
        <f t="shared" ref="K127:K128" si="121">H127-F127</f>
        <v>7.5</v>
      </c>
      <c r="L127" s="457">
        <f t="shared" ref="L127:L128" si="122">(H127*N127)*0.035%</f>
        <v>245.00000000000003</v>
      </c>
      <c r="M127" s="518">
        <f t="shared" ref="M127:M128" si="123">(K127*N127)-L127</f>
        <v>7255</v>
      </c>
      <c r="N127" s="443">
        <v>1000</v>
      </c>
      <c r="O127" s="447" t="s">
        <v>599</v>
      </c>
      <c r="P127" s="449">
        <v>44131</v>
      </c>
      <c r="Q127" s="391"/>
      <c r="R127" s="344"/>
      <c r="S127" s="40"/>
      <c r="Y127" s="40"/>
      <c r="Z127" s="40"/>
    </row>
    <row r="128" spans="1:26" s="404" customFormat="1" ht="13.9" customHeight="1">
      <c r="A128" s="546">
        <v>40</v>
      </c>
      <c r="B128" s="547">
        <v>44131</v>
      </c>
      <c r="C128" s="548"/>
      <c r="D128" s="489" t="s">
        <v>3822</v>
      </c>
      <c r="E128" s="472" t="s">
        <v>600</v>
      </c>
      <c r="F128" s="445">
        <v>381.5</v>
      </c>
      <c r="G128" s="445">
        <v>373</v>
      </c>
      <c r="H128" s="445">
        <v>388</v>
      </c>
      <c r="I128" s="443" t="s">
        <v>3823</v>
      </c>
      <c r="J128" s="443" t="s">
        <v>3775</v>
      </c>
      <c r="K128" s="443">
        <f t="shared" si="121"/>
        <v>6.5</v>
      </c>
      <c r="L128" s="457">
        <f t="shared" si="122"/>
        <v>216.32940000000002</v>
      </c>
      <c r="M128" s="518">
        <f t="shared" si="123"/>
        <v>10138.170599999999</v>
      </c>
      <c r="N128" s="443">
        <v>1593</v>
      </c>
      <c r="O128" s="447" t="s">
        <v>599</v>
      </c>
      <c r="P128" s="449">
        <v>44131</v>
      </c>
      <c r="Q128" s="391"/>
      <c r="R128" s="344"/>
      <c r="S128" s="40"/>
      <c r="Y128" s="40"/>
      <c r="Z128" s="40"/>
    </row>
    <row r="129" spans="1:34" s="404" customFormat="1" ht="13.9" customHeight="1">
      <c r="A129" s="521">
        <v>41</v>
      </c>
      <c r="B129" s="519">
        <v>44131</v>
      </c>
      <c r="C129" s="520"/>
      <c r="D129" s="509" t="s">
        <v>3825</v>
      </c>
      <c r="E129" s="510" t="s">
        <v>600</v>
      </c>
      <c r="F129" s="456" t="s">
        <v>3833</v>
      </c>
      <c r="G129" s="456">
        <v>1232</v>
      </c>
      <c r="H129" s="456"/>
      <c r="I129" s="511">
        <v>1300</v>
      </c>
      <c r="J129" s="511" t="s">
        <v>601</v>
      </c>
      <c r="K129" s="511"/>
      <c r="L129" s="511"/>
      <c r="M129" s="511"/>
      <c r="N129" s="511"/>
      <c r="O129" s="511"/>
      <c r="P129" s="511"/>
      <c r="Q129" s="391"/>
      <c r="R129" s="344"/>
      <c r="S129" s="40"/>
      <c r="Y129" s="40"/>
      <c r="Z129" s="40"/>
    </row>
    <row r="130" spans="1:34" s="404" customFormat="1" ht="13.9" customHeight="1">
      <c r="A130" s="521">
        <v>42</v>
      </c>
      <c r="B130" s="519">
        <v>44131</v>
      </c>
      <c r="C130" s="520"/>
      <c r="D130" s="509" t="s">
        <v>3718</v>
      </c>
      <c r="E130" s="510" t="s">
        <v>3627</v>
      </c>
      <c r="F130" s="456" t="s">
        <v>3826</v>
      </c>
      <c r="G130" s="456">
        <v>11910</v>
      </c>
      <c r="H130" s="456"/>
      <c r="I130" s="511">
        <v>11700</v>
      </c>
      <c r="J130" s="511" t="s">
        <v>601</v>
      </c>
      <c r="K130" s="511"/>
      <c r="L130" s="511"/>
      <c r="M130" s="511"/>
      <c r="N130" s="511"/>
      <c r="O130" s="511"/>
      <c r="P130" s="511"/>
      <c r="Q130" s="391"/>
      <c r="R130" s="344"/>
      <c r="S130" s="40"/>
      <c r="Y130" s="40"/>
      <c r="Z130" s="40"/>
    </row>
    <row r="131" spans="1:34" s="404" customFormat="1" ht="13.9" customHeight="1">
      <c r="A131" s="521">
        <v>43</v>
      </c>
      <c r="B131" s="519">
        <v>44131</v>
      </c>
      <c r="C131" s="520"/>
      <c r="D131" s="509" t="s">
        <v>3802</v>
      </c>
      <c r="E131" s="510" t="s">
        <v>600</v>
      </c>
      <c r="F131" s="456" t="s">
        <v>3827</v>
      </c>
      <c r="G131" s="456">
        <v>758</v>
      </c>
      <c r="H131" s="456"/>
      <c r="I131" s="511" t="s">
        <v>3828</v>
      </c>
      <c r="J131" s="511" t="s">
        <v>601</v>
      </c>
      <c r="K131" s="511"/>
      <c r="L131" s="511"/>
      <c r="M131" s="511"/>
      <c r="N131" s="511"/>
      <c r="O131" s="511"/>
      <c r="P131" s="511"/>
      <c r="Q131" s="391"/>
      <c r="R131" s="344"/>
      <c r="S131" s="40"/>
      <c r="Y131" s="40"/>
      <c r="Z131" s="40"/>
    </row>
    <row r="132" spans="1:34" s="404" customFormat="1" ht="13.9" customHeight="1">
      <c r="A132" s="521"/>
      <c r="B132" s="519"/>
      <c r="C132" s="520"/>
      <c r="D132" s="509"/>
      <c r="E132" s="510"/>
      <c r="F132" s="456"/>
      <c r="G132" s="456"/>
      <c r="H132" s="456"/>
      <c r="I132" s="511"/>
      <c r="J132" s="511"/>
      <c r="K132" s="511"/>
      <c r="L132" s="511"/>
      <c r="M132" s="511"/>
      <c r="N132" s="511"/>
      <c r="O132" s="511"/>
      <c r="P132" s="511"/>
      <c r="Q132" s="391"/>
      <c r="R132" s="344"/>
      <c r="S132" s="40"/>
      <c r="Y132" s="40"/>
      <c r="Z132" s="40"/>
    </row>
    <row r="133" spans="1:34" s="404" customFormat="1" ht="13.9" customHeight="1">
      <c r="A133" s="521"/>
      <c r="B133" s="519"/>
      <c r="C133" s="520"/>
      <c r="D133" s="509"/>
      <c r="E133" s="510"/>
      <c r="F133" s="456"/>
      <c r="G133" s="456"/>
      <c r="H133" s="456"/>
      <c r="I133" s="377"/>
      <c r="J133" s="377"/>
      <c r="K133" s="377"/>
      <c r="L133" s="377"/>
      <c r="M133" s="377"/>
      <c r="N133" s="377"/>
      <c r="O133" s="377"/>
      <c r="P133" s="377"/>
      <c r="Q133" s="391"/>
      <c r="R133" s="344"/>
      <c r="S133" s="40"/>
      <c r="Y133" s="40"/>
      <c r="Z133" s="40"/>
    </row>
    <row r="134" spans="1:34" s="9" customFormat="1" ht="15">
      <c r="A134" s="378"/>
      <c r="B134" s="379"/>
      <c r="C134" s="379"/>
      <c r="D134" s="380"/>
      <c r="E134" s="378"/>
      <c r="F134" s="386"/>
      <c r="G134" s="378"/>
      <c r="H134" s="378"/>
      <c r="I134" s="378"/>
      <c r="J134" s="379"/>
      <c r="K134" s="79"/>
      <c r="L134" s="378"/>
      <c r="M134" s="378"/>
      <c r="N134" s="378"/>
      <c r="O134" s="387"/>
      <c r="P134" s="4"/>
      <c r="Q134" s="4"/>
      <c r="R134" s="93"/>
      <c r="S134" s="6"/>
      <c r="Y134" s="6"/>
      <c r="Z134" s="6"/>
    </row>
    <row r="135" spans="1:34" s="6" customFormat="1">
      <c r="A135" s="44"/>
      <c r="B135" s="45"/>
      <c r="C135" s="46"/>
      <c r="D135" s="47"/>
      <c r="E135" s="48"/>
      <c r="F135" s="49"/>
      <c r="G135" s="49"/>
      <c r="H135" s="49"/>
      <c r="I135" s="49"/>
      <c r="J135" s="17"/>
      <c r="K135" s="91"/>
      <c r="L135" s="91"/>
      <c r="M135" s="17"/>
      <c r="N135" s="16"/>
      <c r="O135" s="92"/>
      <c r="P135" s="5"/>
      <c r="Q135" s="4"/>
      <c r="R135" s="17"/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s="6" customFormat="1" ht="15">
      <c r="A136" s="50" t="s">
        <v>616</v>
      </c>
      <c r="B136" s="50"/>
      <c r="C136" s="50"/>
      <c r="D136" s="50"/>
      <c r="E136" s="51"/>
      <c r="F136" s="49"/>
      <c r="G136" s="49"/>
      <c r="H136" s="49"/>
      <c r="I136" s="49"/>
      <c r="J136" s="53"/>
      <c r="K136" s="12"/>
      <c r="L136" s="12"/>
      <c r="M136" s="12"/>
      <c r="N136" s="11"/>
      <c r="O136" s="53"/>
      <c r="P136" s="5"/>
      <c r="Q136" s="4"/>
      <c r="R136" s="17"/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4" s="6" customFormat="1" ht="38.25">
      <c r="A137" s="21" t="s">
        <v>16</v>
      </c>
      <c r="B137" s="21" t="s">
        <v>575</v>
      </c>
      <c r="C137" s="21"/>
      <c r="D137" s="22" t="s">
        <v>588</v>
      </c>
      <c r="E137" s="21" t="s">
        <v>589</v>
      </c>
      <c r="F137" s="21" t="s">
        <v>590</v>
      </c>
      <c r="G137" s="52" t="s">
        <v>609</v>
      </c>
      <c r="H137" s="21" t="s">
        <v>592</v>
      </c>
      <c r="I137" s="21" t="s">
        <v>593</v>
      </c>
      <c r="J137" s="20" t="s">
        <v>594</v>
      </c>
      <c r="K137" s="20" t="s">
        <v>617</v>
      </c>
      <c r="L137" s="63" t="s">
        <v>3630</v>
      </c>
      <c r="M137" s="77" t="s">
        <v>611</v>
      </c>
      <c r="N137" s="21" t="s">
        <v>612</v>
      </c>
      <c r="O137" s="21" t="s">
        <v>597</v>
      </c>
      <c r="P137" s="22" t="s">
        <v>598</v>
      </c>
      <c r="Q137" s="4"/>
      <c r="R137" s="17"/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s="40" customFormat="1" ht="14.25">
      <c r="A138" s="470">
        <v>1</v>
      </c>
      <c r="B138" s="486">
        <v>44103</v>
      </c>
      <c r="C138" s="486"/>
      <c r="D138" s="487" t="s">
        <v>3651</v>
      </c>
      <c r="E138" s="488" t="s">
        <v>600</v>
      </c>
      <c r="F138" s="488">
        <v>57</v>
      </c>
      <c r="G138" s="484"/>
      <c r="H138" s="484">
        <v>0</v>
      </c>
      <c r="I138" s="488">
        <v>120</v>
      </c>
      <c r="J138" s="478" t="s">
        <v>3665</v>
      </c>
      <c r="K138" s="478">
        <f t="shared" ref="K138" si="124">H138-F138</f>
        <v>-57</v>
      </c>
      <c r="L138" s="478">
        <v>100</v>
      </c>
      <c r="M138" s="478">
        <f t="shared" ref="M138" si="125">(K138*N138)-100</f>
        <v>-4375</v>
      </c>
      <c r="N138" s="478">
        <v>75</v>
      </c>
      <c r="O138" s="439" t="s">
        <v>663</v>
      </c>
      <c r="P138" s="426">
        <v>44105</v>
      </c>
      <c r="Q138" s="391"/>
      <c r="R138" s="344" t="s">
        <v>3186</v>
      </c>
      <c r="Z138" s="404"/>
      <c r="AA138" s="404"/>
      <c r="AB138" s="404"/>
      <c r="AC138" s="404"/>
      <c r="AD138" s="404"/>
      <c r="AE138" s="404"/>
      <c r="AF138" s="404"/>
      <c r="AG138" s="404"/>
      <c r="AH138" s="404"/>
    </row>
    <row r="139" spans="1:34" s="404" customFormat="1" ht="14.25" customHeight="1">
      <c r="A139" s="466">
        <v>2</v>
      </c>
      <c r="B139" s="444">
        <v>44109</v>
      </c>
      <c r="C139" s="473"/>
      <c r="D139" s="489" t="s">
        <v>3670</v>
      </c>
      <c r="E139" s="472" t="s">
        <v>600</v>
      </c>
      <c r="F139" s="445">
        <v>76.5</v>
      </c>
      <c r="G139" s="445">
        <v>35</v>
      </c>
      <c r="H139" s="445">
        <v>91</v>
      </c>
      <c r="I139" s="445">
        <v>150</v>
      </c>
      <c r="J139" s="443" t="s">
        <v>3682</v>
      </c>
      <c r="K139" s="443">
        <f t="shared" ref="K139" si="126">H139-F139</f>
        <v>14.5</v>
      </c>
      <c r="L139" s="457">
        <v>100</v>
      </c>
      <c r="M139" s="443">
        <f t="shared" ref="M139" si="127">(K139*N139)-100</f>
        <v>987.5</v>
      </c>
      <c r="N139" s="443">
        <v>75</v>
      </c>
      <c r="O139" s="447" t="s">
        <v>599</v>
      </c>
      <c r="P139" s="449">
        <v>44109</v>
      </c>
      <c r="Q139" s="391"/>
      <c r="R139" s="344" t="s">
        <v>3186</v>
      </c>
      <c r="S139" s="40"/>
      <c r="Y139" s="40"/>
      <c r="Z139" s="40"/>
    </row>
    <row r="140" spans="1:34" s="404" customFormat="1" ht="14.25" customHeight="1">
      <c r="A140" s="466">
        <v>3</v>
      </c>
      <c r="B140" s="444">
        <v>44111</v>
      </c>
      <c r="C140" s="473"/>
      <c r="D140" s="489" t="s">
        <v>3681</v>
      </c>
      <c r="E140" s="472" t="s">
        <v>600</v>
      </c>
      <c r="F140" s="445">
        <v>49</v>
      </c>
      <c r="G140" s="445"/>
      <c r="H140" s="445">
        <v>62</v>
      </c>
      <c r="I140" s="445">
        <v>100</v>
      </c>
      <c r="J140" s="443" t="s">
        <v>3683</v>
      </c>
      <c r="K140" s="443">
        <f t="shared" ref="K140:K141" si="128">H140-F140</f>
        <v>13</v>
      </c>
      <c r="L140" s="457">
        <v>100</v>
      </c>
      <c r="M140" s="443">
        <f t="shared" ref="M140:M141" si="129">(K140*N140)-100</f>
        <v>875</v>
      </c>
      <c r="N140" s="443">
        <v>75</v>
      </c>
      <c r="O140" s="447" t="s">
        <v>599</v>
      </c>
      <c r="P140" s="449">
        <v>44111</v>
      </c>
      <c r="Q140" s="391"/>
      <c r="R140" s="344" t="s">
        <v>3186</v>
      </c>
      <c r="S140" s="40"/>
      <c r="Y140" s="40"/>
      <c r="Z140" s="40"/>
    </row>
    <row r="141" spans="1:34" s="40" customFormat="1" ht="14.25">
      <c r="A141" s="470">
        <v>4</v>
      </c>
      <c r="B141" s="486">
        <v>44111</v>
      </c>
      <c r="C141" s="486"/>
      <c r="D141" s="487" t="s">
        <v>3681</v>
      </c>
      <c r="E141" s="488" t="s">
        <v>600</v>
      </c>
      <c r="F141" s="488">
        <v>40</v>
      </c>
      <c r="G141" s="484"/>
      <c r="H141" s="484">
        <v>0</v>
      </c>
      <c r="I141" s="488">
        <v>80</v>
      </c>
      <c r="J141" s="478" t="s">
        <v>3687</v>
      </c>
      <c r="K141" s="478">
        <f t="shared" si="128"/>
        <v>-40</v>
      </c>
      <c r="L141" s="478">
        <v>100</v>
      </c>
      <c r="M141" s="478">
        <f t="shared" si="129"/>
        <v>-3100</v>
      </c>
      <c r="N141" s="478">
        <v>75</v>
      </c>
      <c r="O141" s="439" t="s">
        <v>663</v>
      </c>
      <c r="P141" s="426">
        <v>44112</v>
      </c>
      <c r="Q141" s="391"/>
      <c r="R141" s="344" t="s">
        <v>3186</v>
      </c>
      <c r="Z141" s="404"/>
      <c r="AA141" s="404"/>
      <c r="AB141" s="404"/>
      <c r="AC141" s="404"/>
      <c r="AD141" s="404"/>
      <c r="AE141" s="404"/>
      <c r="AF141" s="404"/>
      <c r="AG141" s="404"/>
      <c r="AH141" s="404"/>
    </row>
    <row r="142" spans="1:34" s="40" customFormat="1" ht="14.25">
      <c r="A142" s="466">
        <v>5</v>
      </c>
      <c r="B142" s="444">
        <v>44118</v>
      </c>
      <c r="C142" s="473"/>
      <c r="D142" s="489" t="s">
        <v>3713</v>
      </c>
      <c r="E142" s="472" t="s">
        <v>600</v>
      </c>
      <c r="F142" s="445">
        <v>46</v>
      </c>
      <c r="G142" s="445"/>
      <c r="H142" s="445">
        <v>55</v>
      </c>
      <c r="I142" s="445">
        <v>90</v>
      </c>
      <c r="J142" s="443" t="s">
        <v>3405</v>
      </c>
      <c r="K142" s="443">
        <f t="shared" ref="K142:K143" si="130">H142-F142</f>
        <v>9</v>
      </c>
      <c r="L142" s="457">
        <v>100</v>
      </c>
      <c r="M142" s="443">
        <f t="shared" ref="M142:M143" si="131">(K142*N142)-100</f>
        <v>575</v>
      </c>
      <c r="N142" s="443">
        <v>75</v>
      </c>
      <c r="O142" s="447" t="s">
        <v>599</v>
      </c>
      <c r="P142" s="481">
        <v>44119</v>
      </c>
      <c r="Q142" s="391"/>
      <c r="R142" s="344" t="s">
        <v>3186</v>
      </c>
      <c r="Z142" s="404"/>
      <c r="AA142" s="404"/>
      <c r="AB142" s="404"/>
      <c r="AC142" s="404"/>
      <c r="AD142" s="404"/>
      <c r="AE142" s="404"/>
      <c r="AF142" s="404"/>
      <c r="AG142" s="404"/>
      <c r="AH142" s="404"/>
    </row>
    <row r="143" spans="1:34" s="40" customFormat="1" ht="14.25">
      <c r="A143" s="470">
        <v>6</v>
      </c>
      <c r="B143" s="486">
        <v>44120</v>
      </c>
      <c r="C143" s="486"/>
      <c r="D143" s="487" t="s">
        <v>3734</v>
      </c>
      <c r="E143" s="488" t="s">
        <v>600</v>
      </c>
      <c r="F143" s="488">
        <v>230</v>
      </c>
      <c r="G143" s="484"/>
      <c r="H143" s="484">
        <v>0</v>
      </c>
      <c r="I143" s="488" t="s">
        <v>3735</v>
      </c>
      <c r="J143" s="478" t="s">
        <v>3786</v>
      </c>
      <c r="K143" s="478">
        <f t="shared" si="130"/>
        <v>-230</v>
      </c>
      <c r="L143" s="478">
        <v>100</v>
      </c>
      <c r="M143" s="478">
        <f t="shared" si="131"/>
        <v>-5850</v>
      </c>
      <c r="N143" s="478">
        <v>25</v>
      </c>
      <c r="O143" s="439" t="s">
        <v>663</v>
      </c>
      <c r="P143" s="426">
        <v>44126</v>
      </c>
      <c r="Q143" s="391"/>
      <c r="R143" s="344" t="s">
        <v>602</v>
      </c>
      <c r="Z143" s="404"/>
      <c r="AA143" s="404"/>
      <c r="AB143" s="404"/>
      <c r="AC143" s="404"/>
      <c r="AD143" s="404"/>
      <c r="AE143" s="404"/>
      <c r="AF143" s="404"/>
      <c r="AG143" s="404"/>
      <c r="AH143" s="404"/>
    </row>
    <row r="144" spans="1:34" s="40" customFormat="1" ht="14.25">
      <c r="A144" s="470">
        <v>7</v>
      </c>
      <c r="B144" s="486">
        <v>44120</v>
      </c>
      <c r="C144" s="486"/>
      <c r="D144" s="487" t="s">
        <v>3736</v>
      </c>
      <c r="E144" s="488" t="s">
        <v>600</v>
      </c>
      <c r="F144" s="488">
        <v>92</v>
      </c>
      <c r="G144" s="484">
        <v>48</v>
      </c>
      <c r="H144" s="484">
        <v>48</v>
      </c>
      <c r="I144" s="488">
        <v>180</v>
      </c>
      <c r="J144" s="478" t="s">
        <v>3742</v>
      </c>
      <c r="K144" s="478">
        <f t="shared" ref="K144" si="132">H144-F144</f>
        <v>-44</v>
      </c>
      <c r="L144" s="478">
        <v>100</v>
      </c>
      <c r="M144" s="478">
        <f t="shared" ref="M144" si="133">(K144*N144)-100</f>
        <v>-3400</v>
      </c>
      <c r="N144" s="478">
        <v>75</v>
      </c>
      <c r="O144" s="439" t="s">
        <v>663</v>
      </c>
      <c r="P144" s="426">
        <v>44123</v>
      </c>
      <c r="Q144" s="391"/>
      <c r="R144" s="344" t="s">
        <v>3186</v>
      </c>
      <c r="Z144" s="404"/>
      <c r="AA144" s="404"/>
      <c r="AB144" s="404"/>
      <c r="AC144" s="404"/>
      <c r="AD144" s="404"/>
      <c r="AE144" s="404"/>
      <c r="AF144" s="404"/>
      <c r="AG144" s="404"/>
      <c r="AH144" s="404"/>
    </row>
    <row r="145" spans="1:34" s="40" customFormat="1" ht="14.25">
      <c r="A145" s="470">
        <v>8</v>
      </c>
      <c r="B145" s="486">
        <v>44123</v>
      </c>
      <c r="C145" s="486"/>
      <c r="D145" s="487" t="s">
        <v>3745</v>
      </c>
      <c r="E145" s="488" t="s">
        <v>600</v>
      </c>
      <c r="F145" s="488">
        <v>2.6</v>
      </c>
      <c r="G145" s="484">
        <v>1.3</v>
      </c>
      <c r="H145" s="484">
        <v>1.3</v>
      </c>
      <c r="I145" s="488">
        <v>5</v>
      </c>
      <c r="J145" s="478" t="s">
        <v>3755</v>
      </c>
      <c r="K145" s="478">
        <f t="shared" ref="K145" si="134">H145-F145</f>
        <v>-1.3</v>
      </c>
      <c r="L145" s="478">
        <v>100</v>
      </c>
      <c r="M145" s="478">
        <f t="shared" ref="M145" si="135">(K145*N145)-100</f>
        <v>-4577.2</v>
      </c>
      <c r="N145" s="478">
        <v>3444</v>
      </c>
      <c r="O145" s="439" t="s">
        <v>663</v>
      </c>
      <c r="P145" s="426">
        <v>44123</v>
      </c>
      <c r="Q145" s="391"/>
      <c r="R145" s="344" t="s">
        <v>602</v>
      </c>
      <c r="Z145" s="404"/>
      <c r="AA145" s="404"/>
      <c r="AB145" s="404"/>
      <c r="AC145" s="404"/>
      <c r="AD145" s="404"/>
      <c r="AE145" s="404"/>
      <c r="AF145" s="404"/>
      <c r="AG145" s="404"/>
      <c r="AH145" s="404"/>
    </row>
    <row r="146" spans="1:34" s="40" customFormat="1" ht="14.25">
      <c r="A146" s="470">
        <v>9</v>
      </c>
      <c r="B146" s="486">
        <v>44123</v>
      </c>
      <c r="C146" s="486"/>
      <c r="D146" s="487" t="s">
        <v>3746</v>
      </c>
      <c r="E146" s="488" t="s">
        <v>600</v>
      </c>
      <c r="F146" s="488">
        <v>1.25</v>
      </c>
      <c r="G146" s="484">
        <v>0.5</v>
      </c>
      <c r="H146" s="484">
        <v>0.5</v>
      </c>
      <c r="I146" s="488" t="s">
        <v>3747</v>
      </c>
      <c r="J146" s="478" t="s">
        <v>3768</v>
      </c>
      <c r="K146" s="478">
        <f t="shared" ref="K146:K147" si="136">H146-F146</f>
        <v>-0.75</v>
      </c>
      <c r="L146" s="478">
        <v>100</v>
      </c>
      <c r="M146" s="478">
        <f t="shared" ref="M146:M147" si="137">(K146*N146)-100</f>
        <v>-4600</v>
      </c>
      <c r="N146" s="478">
        <v>6000</v>
      </c>
      <c r="O146" s="439" t="s">
        <v>663</v>
      </c>
      <c r="P146" s="426">
        <v>44125</v>
      </c>
      <c r="Q146" s="391"/>
      <c r="R146" s="344" t="s">
        <v>3186</v>
      </c>
      <c r="Z146" s="404"/>
      <c r="AA146" s="404"/>
      <c r="AB146" s="404"/>
      <c r="AC146" s="404"/>
      <c r="AD146" s="404"/>
      <c r="AE146" s="404"/>
      <c r="AF146" s="404"/>
      <c r="AG146" s="404"/>
      <c r="AH146" s="404"/>
    </row>
    <row r="147" spans="1:34" s="40" customFormat="1" ht="14.25">
      <c r="A147" s="470">
        <v>10</v>
      </c>
      <c r="B147" s="486">
        <v>44124</v>
      </c>
      <c r="C147" s="486"/>
      <c r="D147" s="487" t="s">
        <v>3760</v>
      </c>
      <c r="E147" s="488" t="s">
        <v>600</v>
      </c>
      <c r="F147" s="488">
        <v>49</v>
      </c>
      <c r="G147" s="484">
        <v>14</v>
      </c>
      <c r="H147" s="484">
        <v>14</v>
      </c>
      <c r="I147" s="488" t="s">
        <v>3761</v>
      </c>
      <c r="J147" s="478" t="s">
        <v>3767</v>
      </c>
      <c r="K147" s="478">
        <f t="shared" si="136"/>
        <v>-35</v>
      </c>
      <c r="L147" s="478">
        <v>100</v>
      </c>
      <c r="M147" s="478">
        <f t="shared" si="137"/>
        <v>-2725</v>
      </c>
      <c r="N147" s="478">
        <v>75</v>
      </c>
      <c r="O147" s="439" t="s">
        <v>663</v>
      </c>
      <c r="P147" s="426">
        <v>44125</v>
      </c>
      <c r="Q147" s="391"/>
      <c r="R147" s="344" t="s">
        <v>602</v>
      </c>
      <c r="Z147" s="404"/>
      <c r="AA147" s="404"/>
      <c r="AB147" s="404"/>
      <c r="AC147" s="404"/>
      <c r="AD147" s="404"/>
      <c r="AE147" s="404"/>
      <c r="AF147" s="404"/>
      <c r="AG147" s="404"/>
      <c r="AH147" s="404"/>
    </row>
    <row r="148" spans="1:34" s="40" customFormat="1" ht="14.25">
      <c r="A148" s="470">
        <v>11</v>
      </c>
      <c r="B148" s="486">
        <v>44125</v>
      </c>
      <c r="C148" s="486"/>
      <c r="D148" s="487" t="s">
        <v>3778</v>
      </c>
      <c r="E148" s="488" t="s">
        <v>600</v>
      </c>
      <c r="F148" s="488">
        <v>17</v>
      </c>
      <c r="G148" s="484">
        <v>9</v>
      </c>
      <c r="H148" s="484">
        <v>9</v>
      </c>
      <c r="I148" s="488">
        <v>30</v>
      </c>
      <c r="J148" s="478" t="s">
        <v>3799</v>
      </c>
      <c r="K148" s="478">
        <f t="shared" ref="K148:K149" si="138">H148-F148</f>
        <v>-8</v>
      </c>
      <c r="L148" s="478">
        <v>100</v>
      </c>
      <c r="M148" s="478">
        <f t="shared" ref="M148:M149" si="139">(K148*N148)-100</f>
        <v>-5700</v>
      </c>
      <c r="N148" s="478">
        <v>700</v>
      </c>
      <c r="O148" s="439" t="s">
        <v>663</v>
      </c>
      <c r="P148" s="426">
        <v>44130</v>
      </c>
      <c r="Q148" s="391"/>
      <c r="R148" s="344" t="s">
        <v>602</v>
      </c>
      <c r="Z148" s="404"/>
      <c r="AA148" s="404"/>
      <c r="AB148" s="404"/>
      <c r="AC148" s="404"/>
      <c r="AD148" s="404"/>
      <c r="AE148" s="404"/>
      <c r="AF148" s="404"/>
      <c r="AG148" s="404"/>
      <c r="AH148" s="404"/>
    </row>
    <row r="149" spans="1:34" s="40" customFormat="1" ht="14.25">
      <c r="A149" s="466">
        <v>12</v>
      </c>
      <c r="B149" s="444">
        <v>44130</v>
      </c>
      <c r="C149" s="473"/>
      <c r="D149" s="489" t="s">
        <v>3800</v>
      </c>
      <c r="E149" s="472" t="s">
        <v>600</v>
      </c>
      <c r="F149" s="445">
        <v>3.25</v>
      </c>
      <c r="G149" s="445"/>
      <c r="H149" s="445">
        <v>4.25</v>
      </c>
      <c r="I149" s="445" t="s">
        <v>3801</v>
      </c>
      <c r="J149" s="443" t="s">
        <v>3830</v>
      </c>
      <c r="K149" s="443">
        <f t="shared" si="138"/>
        <v>1</v>
      </c>
      <c r="L149" s="457">
        <v>100</v>
      </c>
      <c r="M149" s="443">
        <f t="shared" si="139"/>
        <v>1751</v>
      </c>
      <c r="N149" s="443">
        <v>1851</v>
      </c>
      <c r="O149" s="447" t="s">
        <v>599</v>
      </c>
      <c r="P149" s="555">
        <v>44131</v>
      </c>
      <c r="Q149" s="391"/>
      <c r="R149" s="344"/>
      <c r="Z149" s="404"/>
      <c r="AA149" s="404"/>
      <c r="AB149" s="404"/>
      <c r="AC149" s="404"/>
      <c r="AD149" s="404"/>
      <c r="AE149" s="404"/>
      <c r="AF149" s="404"/>
      <c r="AG149" s="404"/>
      <c r="AH149" s="404"/>
    </row>
    <row r="150" spans="1:34" s="40" customFormat="1" ht="14.25">
      <c r="A150" s="556">
        <v>13</v>
      </c>
      <c r="B150" s="557">
        <v>44131</v>
      </c>
      <c r="C150" s="557"/>
      <c r="D150" s="558" t="s">
        <v>3829</v>
      </c>
      <c r="E150" s="532" t="s">
        <v>600</v>
      </c>
      <c r="F150" s="532">
        <v>69</v>
      </c>
      <c r="G150" s="543">
        <v>35</v>
      </c>
      <c r="H150" s="543">
        <v>65</v>
      </c>
      <c r="I150" s="543">
        <v>120</v>
      </c>
      <c r="J150" s="559" t="s">
        <v>3831</v>
      </c>
      <c r="K150" s="559">
        <f t="shared" ref="K150" si="140">H150-F150</f>
        <v>-4</v>
      </c>
      <c r="L150" s="560">
        <v>100</v>
      </c>
      <c r="M150" s="559">
        <f t="shared" ref="M150" si="141">(K150*N150)-100</f>
        <v>-400</v>
      </c>
      <c r="N150" s="559">
        <v>75</v>
      </c>
      <c r="O150" s="561" t="s">
        <v>708</v>
      </c>
      <c r="P150" s="537">
        <v>44131</v>
      </c>
      <c r="Q150" s="391"/>
      <c r="R150" s="344"/>
      <c r="Z150" s="404"/>
      <c r="AA150" s="404"/>
      <c r="AB150" s="404"/>
      <c r="AC150" s="404"/>
      <c r="AD150" s="404"/>
      <c r="AE150" s="404"/>
      <c r="AF150" s="404"/>
      <c r="AG150" s="404"/>
      <c r="AH150" s="404"/>
    </row>
    <row r="151" spans="1:34" s="40" customFormat="1" ht="14.25">
      <c r="A151" s="36"/>
      <c r="B151" s="491"/>
      <c r="C151" s="491"/>
      <c r="D151" s="492"/>
      <c r="E151" s="493"/>
      <c r="F151" s="493"/>
      <c r="G151" s="494"/>
      <c r="H151" s="494"/>
      <c r="I151" s="493"/>
      <c r="J151" s="477"/>
      <c r="K151" s="477"/>
      <c r="L151" s="477"/>
      <c r="M151" s="477"/>
      <c r="N151" s="477"/>
      <c r="O151" s="477"/>
      <c r="P151" s="477"/>
      <c r="Q151" s="391"/>
      <c r="R151" s="344"/>
      <c r="Z151" s="404"/>
      <c r="AA151" s="404"/>
      <c r="AB151" s="404"/>
      <c r="AC151" s="404"/>
      <c r="AD151" s="404"/>
      <c r="AE151" s="404"/>
      <c r="AF151" s="404"/>
      <c r="AG151" s="404"/>
      <c r="AH151" s="404"/>
    </row>
    <row r="152" spans="1:34" s="40" customFormat="1" ht="14.25">
      <c r="A152" s="36"/>
      <c r="B152" s="491"/>
      <c r="C152" s="491"/>
      <c r="D152" s="492"/>
      <c r="E152" s="493"/>
      <c r="F152" s="493"/>
      <c r="G152" s="494"/>
      <c r="H152" s="494"/>
      <c r="I152" s="493"/>
      <c r="J152" s="477"/>
      <c r="K152" s="477"/>
      <c r="L152" s="477"/>
      <c r="M152" s="477"/>
      <c r="N152" s="477"/>
      <c r="O152" s="477"/>
      <c r="P152" s="477"/>
      <c r="Q152" s="391"/>
      <c r="R152" s="344"/>
      <c r="Z152" s="404"/>
      <c r="AA152" s="404"/>
      <c r="AB152" s="404"/>
      <c r="AC152" s="404"/>
      <c r="AD152" s="404"/>
      <c r="AE152" s="404"/>
      <c r="AF152" s="404"/>
      <c r="AG152" s="404"/>
      <c r="AH152" s="404"/>
    </row>
    <row r="153" spans="1:34" s="40" customFormat="1" ht="14.25">
      <c r="A153" s="36"/>
      <c r="B153" s="491"/>
      <c r="C153" s="491"/>
      <c r="D153" s="492"/>
      <c r="E153" s="493"/>
      <c r="F153" s="493"/>
      <c r="G153" s="494"/>
      <c r="H153" s="494"/>
      <c r="I153" s="493"/>
      <c r="J153" s="477"/>
      <c r="K153" s="477"/>
      <c r="L153" s="477"/>
      <c r="M153" s="477"/>
      <c r="N153" s="477"/>
      <c r="O153" s="477"/>
      <c r="P153" s="477"/>
      <c r="Q153" s="391"/>
      <c r="R153" s="344"/>
      <c r="Z153" s="404"/>
      <c r="AA153" s="404"/>
      <c r="AB153" s="404"/>
      <c r="AC153" s="404"/>
      <c r="AD153" s="404"/>
      <c r="AE153" s="404"/>
      <c r="AF153" s="404"/>
      <c r="AG153" s="404"/>
      <c r="AH153" s="404"/>
    </row>
    <row r="154" spans="1:34" s="40" customFormat="1" ht="14.25">
      <c r="A154" s="36"/>
      <c r="B154" s="491"/>
      <c r="C154" s="491"/>
      <c r="D154" s="492"/>
      <c r="E154" s="493"/>
      <c r="F154" s="493"/>
      <c r="G154" s="494"/>
      <c r="H154" s="494"/>
      <c r="I154" s="493"/>
      <c r="J154" s="477"/>
      <c r="K154" s="477"/>
      <c r="L154" s="477"/>
      <c r="M154" s="477"/>
      <c r="N154" s="477"/>
      <c r="O154" s="477"/>
      <c r="P154" s="477"/>
      <c r="Q154" s="391"/>
      <c r="R154" s="344"/>
      <c r="Z154" s="404"/>
      <c r="AA154" s="404"/>
      <c r="AB154" s="404"/>
      <c r="AC154" s="404"/>
      <c r="AD154" s="404"/>
      <c r="AE154" s="404"/>
      <c r="AF154" s="404"/>
      <c r="AG154" s="404"/>
      <c r="AH154" s="404"/>
    </row>
    <row r="155" spans="1:34" s="40" customFormat="1" ht="14.25">
      <c r="A155" s="36"/>
      <c r="B155" s="491"/>
      <c r="C155" s="491"/>
      <c r="D155" s="492"/>
      <c r="E155" s="493"/>
      <c r="F155" s="493"/>
      <c r="G155" s="494"/>
      <c r="H155" s="494"/>
      <c r="I155" s="493"/>
      <c r="J155" s="477"/>
      <c r="K155" s="477"/>
      <c r="L155" s="477"/>
      <c r="M155" s="477"/>
      <c r="N155" s="477"/>
      <c r="O155" s="477"/>
      <c r="P155" s="477"/>
      <c r="Q155" s="391"/>
      <c r="R155" s="344"/>
      <c r="Z155" s="404"/>
      <c r="AA155" s="404"/>
      <c r="AB155" s="404"/>
      <c r="AC155" s="404"/>
      <c r="AD155" s="404"/>
      <c r="AE155" s="404"/>
      <c r="AF155" s="404"/>
      <c r="AG155" s="404"/>
      <c r="AH155" s="404"/>
    </row>
    <row r="156" spans="1:34" s="40" customFormat="1" ht="14.25">
      <c r="A156" s="36"/>
      <c r="B156" s="491"/>
      <c r="C156" s="491"/>
      <c r="D156" s="492"/>
      <c r="E156" s="493"/>
      <c r="F156" s="493"/>
      <c r="G156" s="494"/>
      <c r="H156" s="494"/>
      <c r="I156" s="493"/>
      <c r="J156" s="477"/>
      <c r="K156" s="477"/>
      <c r="L156" s="477"/>
      <c r="M156" s="477"/>
      <c r="N156" s="477"/>
      <c r="O156" s="477"/>
      <c r="P156" s="477"/>
      <c r="Q156" s="391"/>
      <c r="R156" s="344"/>
      <c r="Z156" s="404"/>
      <c r="AA156" s="404"/>
      <c r="AB156" s="404"/>
      <c r="AC156" s="404"/>
      <c r="AD156" s="404"/>
      <c r="AE156" s="404"/>
      <c r="AF156" s="404"/>
      <c r="AG156" s="404"/>
      <c r="AH156" s="404"/>
    </row>
    <row r="157" spans="1:34" s="40" customFormat="1" ht="14.25">
      <c r="A157" s="36"/>
      <c r="B157" s="491"/>
      <c r="C157" s="491"/>
      <c r="D157" s="492"/>
      <c r="E157" s="493"/>
      <c r="F157" s="493"/>
      <c r="G157" s="494"/>
      <c r="H157" s="494"/>
      <c r="I157" s="493"/>
      <c r="J157" s="477"/>
      <c r="K157" s="477"/>
      <c r="L157" s="477"/>
      <c r="M157" s="477"/>
      <c r="N157" s="477"/>
      <c r="O157" s="477"/>
      <c r="P157" s="477"/>
      <c r="Q157" s="391"/>
      <c r="R157" s="344"/>
      <c r="Z157" s="404"/>
      <c r="AA157" s="404"/>
      <c r="AB157" s="404"/>
      <c r="AC157" s="404"/>
      <c r="AD157" s="404"/>
      <c r="AE157" s="404"/>
      <c r="AF157" s="404"/>
      <c r="AG157" s="404"/>
      <c r="AH157" s="404"/>
    </row>
    <row r="158" spans="1:34" s="40" customFormat="1" ht="14.25">
      <c r="A158" s="36"/>
      <c r="B158" s="491"/>
      <c r="C158" s="491"/>
      <c r="D158" s="492"/>
      <c r="E158" s="493"/>
      <c r="F158" s="493"/>
      <c r="G158" s="494"/>
      <c r="H158" s="494"/>
      <c r="I158" s="493"/>
      <c r="J158" s="477"/>
      <c r="K158" s="477"/>
      <c r="L158" s="477"/>
      <c r="M158" s="477"/>
      <c r="N158" s="477"/>
      <c r="O158" s="477"/>
      <c r="P158" s="477"/>
      <c r="Q158" s="391"/>
      <c r="R158" s="344"/>
      <c r="Z158" s="404"/>
      <c r="AA158" s="404"/>
      <c r="AB158" s="404"/>
      <c r="AC158" s="404"/>
      <c r="AD158" s="404"/>
      <c r="AE158" s="404"/>
      <c r="AF158" s="404"/>
      <c r="AG158" s="404"/>
      <c r="AH158" s="404"/>
    </row>
    <row r="159" spans="1:34" s="40" customFormat="1" ht="14.25">
      <c r="A159" s="36"/>
      <c r="B159" s="491"/>
      <c r="C159" s="491"/>
      <c r="D159" s="492"/>
      <c r="E159" s="493"/>
      <c r="F159" s="493"/>
      <c r="G159" s="494"/>
      <c r="H159" s="494"/>
      <c r="I159" s="493"/>
      <c r="J159" s="477"/>
      <c r="K159" s="477"/>
      <c r="L159" s="477"/>
      <c r="M159" s="477"/>
      <c r="N159" s="477"/>
      <c r="O159" s="477"/>
      <c r="P159" s="477"/>
      <c r="Q159" s="391"/>
      <c r="R159" s="344"/>
      <c r="Z159" s="404"/>
      <c r="AA159" s="404"/>
      <c r="AB159" s="404"/>
      <c r="AC159" s="404"/>
      <c r="AD159" s="404"/>
      <c r="AE159" s="404"/>
      <c r="AF159" s="404"/>
      <c r="AG159" s="404"/>
      <c r="AH159" s="404"/>
    </row>
    <row r="160" spans="1:34" s="40" customFormat="1" ht="14.25">
      <c r="A160" s="36"/>
      <c r="B160" s="491"/>
      <c r="C160" s="491"/>
      <c r="D160" s="492"/>
      <c r="E160" s="493"/>
      <c r="F160" s="493"/>
      <c r="G160" s="494"/>
      <c r="H160" s="494"/>
      <c r="I160" s="493"/>
      <c r="J160" s="477"/>
      <c r="K160" s="477"/>
      <c r="L160" s="477"/>
      <c r="M160" s="477"/>
      <c r="N160" s="477"/>
      <c r="O160" s="477"/>
      <c r="P160" s="477"/>
      <c r="Q160" s="391"/>
      <c r="R160" s="344"/>
      <c r="Z160" s="404"/>
      <c r="AA160" s="404"/>
      <c r="AB160" s="404"/>
      <c r="AC160" s="404"/>
      <c r="AD160" s="404"/>
      <c r="AE160" s="404"/>
      <c r="AF160" s="404"/>
      <c r="AG160" s="404"/>
      <c r="AH160" s="404"/>
    </row>
    <row r="161" spans="1:34" s="40" customFormat="1" ht="14.25">
      <c r="A161" s="36"/>
      <c r="B161" s="491"/>
      <c r="C161" s="491"/>
      <c r="D161" s="492"/>
      <c r="E161" s="493"/>
      <c r="F161" s="493"/>
      <c r="G161" s="494"/>
      <c r="H161" s="494"/>
      <c r="I161" s="493"/>
      <c r="J161" s="477"/>
      <c r="K161" s="477"/>
      <c r="L161" s="477"/>
      <c r="M161" s="477"/>
      <c r="N161" s="477"/>
      <c r="O161" s="477"/>
      <c r="P161" s="477"/>
      <c r="Q161" s="391"/>
      <c r="R161" s="344"/>
      <c r="Z161" s="404"/>
      <c r="AA161" s="404"/>
      <c r="AB161" s="404"/>
      <c r="AC161" s="404"/>
      <c r="AD161" s="404"/>
      <c r="AE161" s="404"/>
      <c r="AF161" s="404"/>
      <c r="AG161" s="404"/>
      <c r="AH161" s="404"/>
    </row>
    <row r="162" spans="1:34" s="40" customFormat="1" ht="14.25">
      <c r="A162" s="36"/>
      <c r="B162" s="491"/>
      <c r="C162" s="491"/>
      <c r="D162" s="492"/>
      <c r="E162" s="493"/>
      <c r="F162" s="493"/>
      <c r="G162" s="494"/>
      <c r="H162" s="494"/>
      <c r="I162" s="493"/>
      <c r="J162" s="477"/>
      <c r="K162" s="477"/>
      <c r="L162" s="477"/>
      <c r="M162" s="477"/>
      <c r="N162" s="477"/>
      <c r="O162" s="495"/>
      <c r="P162" s="477"/>
      <c r="Q162" s="391"/>
      <c r="R162" s="344"/>
      <c r="Z162" s="404"/>
      <c r="AA162" s="404"/>
      <c r="AB162" s="404"/>
      <c r="AC162" s="404"/>
      <c r="AD162" s="404"/>
      <c r="AE162" s="404"/>
      <c r="AF162" s="404"/>
      <c r="AG162" s="404"/>
      <c r="AH162" s="404"/>
    </row>
    <row r="163" spans="1:34" s="40" customFormat="1" ht="14.25">
      <c r="A163" s="378"/>
      <c r="B163" s="379"/>
      <c r="C163" s="379"/>
      <c r="D163" s="380"/>
      <c r="E163" s="378"/>
      <c r="F163" s="405"/>
      <c r="G163" s="378"/>
      <c r="H163" s="378"/>
      <c r="I163" s="378"/>
      <c r="J163" s="379"/>
      <c r="K163" s="406"/>
      <c r="L163" s="378"/>
      <c r="M163" s="378"/>
      <c r="N163" s="378"/>
      <c r="O163" s="407"/>
      <c r="P163" s="391"/>
      <c r="Q163" s="391"/>
      <c r="R163" s="344"/>
      <c r="Z163" s="404"/>
      <c r="AA163" s="404"/>
      <c r="AB163" s="404"/>
      <c r="AC163" s="404"/>
      <c r="AD163" s="404"/>
      <c r="AE163" s="404"/>
      <c r="AF163" s="404"/>
      <c r="AG163" s="404"/>
      <c r="AH163" s="404"/>
    </row>
    <row r="164" spans="1:34" ht="15">
      <c r="A164" s="100" t="s">
        <v>618</v>
      </c>
      <c r="B164" s="101"/>
      <c r="C164" s="101"/>
      <c r="D164" s="102"/>
      <c r="E164" s="34"/>
      <c r="F164" s="32"/>
      <c r="G164" s="32"/>
      <c r="H164" s="73"/>
      <c r="I164" s="120"/>
      <c r="J164" s="121"/>
      <c r="K164" s="17"/>
      <c r="L164" s="17"/>
      <c r="M164" s="17"/>
      <c r="N164" s="11"/>
      <c r="O164" s="53"/>
      <c r="Q164" s="9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34" ht="38.25">
      <c r="A165" s="20" t="s">
        <v>16</v>
      </c>
      <c r="B165" s="21" t="s">
        <v>575</v>
      </c>
      <c r="C165" s="21"/>
      <c r="D165" s="22" t="s">
        <v>588</v>
      </c>
      <c r="E165" s="21" t="s">
        <v>589</v>
      </c>
      <c r="F165" s="21" t="s">
        <v>590</v>
      </c>
      <c r="G165" s="21" t="s">
        <v>591</v>
      </c>
      <c r="H165" s="21" t="s">
        <v>592</v>
      </c>
      <c r="I165" s="21" t="s">
        <v>593</v>
      </c>
      <c r="J165" s="20" t="s">
        <v>594</v>
      </c>
      <c r="K165" s="62" t="s">
        <v>610</v>
      </c>
      <c r="L165" s="465" t="s">
        <v>3630</v>
      </c>
      <c r="M165" s="63" t="s">
        <v>3629</v>
      </c>
      <c r="N165" s="21" t="s">
        <v>597</v>
      </c>
      <c r="O165" s="78" t="s">
        <v>598</v>
      </c>
      <c r="P165" s="98"/>
      <c r="Q165" s="11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34" s="404" customFormat="1" ht="14.25">
      <c r="A166" s="479"/>
      <c r="B166" s="454"/>
      <c r="C166" s="454"/>
      <c r="D166" s="455"/>
      <c r="E166" s="456"/>
      <c r="F166" s="456"/>
      <c r="G166" s="424"/>
      <c r="H166" s="424"/>
      <c r="I166" s="456"/>
      <c r="J166" s="511"/>
      <c r="K166" s="511"/>
      <c r="L166" s="512"/>
      <c r="M166" s="496"/>
      <c r="N166" s="417"/>
      <c r="O166" s="504"/>
      <c r="P166" s="99"/>
      <c r="Q166" s="513"/>
      <c r="R166" s="31"/>
      <c r="S166" s="505"/>
      <c r="T166" s="505"/>
      <c r="U166" s="505"/>
      <c r="V166" s="505"/>
      <c r="W166" s="505"/>
      <c r="X166" s="505"/>
      <c r="Y166" s="505"/>
      <c r="Z166" s="505"/>
    </row>
    <row r="167" spans="1:34" s="8" customFormat="1">
      <c r="A167" s="392"/>
      <c r="B167" s="393"/>
      <c r="C167" s="394"/>
      <c r="D167" s="395"/>
      <c r="E167" s="396"/>
      <c r="F167" s="396"/>
      <c r="G167" s="397"/>
      <c r="H167" s="397"/>
      <c r="I167" s="396"/>
      <c r="J167" s="398"/>
      <c r="K167" s="399"/>
      <c r="L167" s="400"/>
      <c r="M167" s="401"/>
      <c r="N167" s="402"/>
      <c r="O167" s="403"/>
      <c r="P167" s="124"/>
      <c r="Q167"/>
      <c r="R167" s="95"/>
      <c r="T167" s="57"/>
      <c r="U167" s="57"/>
      <c r="V167" s="57"/>
      <c r="W167" s="57"/>
      <c r="X167" s="57"/>
      <c r="Y167" s="57"/>
      <c r="Z167" s="57"/>
    </row>
    <row r="168" spans="1:34">
      <c r="A168" s="23" t="s">
        <v>603</v>
      </c>
      <c r="B168" s="23"/>
      <c r="C168" s="23"/>
      <c r="D168" s="23"/>
      <c r="E168" s="5"/>
      <c r="F168" s="30" t="s">
        <v>605</v>
      </c>
      <c r="G168" s="82"/>
      <c r="H168" s="82"/>
      <c r="I168" s="38"/>
      <c r="J168" s="85"/>
      <c r="K168" s="83"/>
      <c r="L168" s="84"/>
      <c r="M168" s="85"/>
      <c r="N168" s="86"/>
      <c r="O168" s="125"/>
      <c r="P168" s="11"/>
      <c r="Q168" s="16"/>
      <c r="R168" s="97"/>
      <c r="S168" s="16"/>
      <c r="T168" s="16"/>
      <c r="U168" s="16"/>
      <c r="V168" s="16"/>
      <c r="W168" s="16"/>
      <c r="X168" s="16"/>
      <c r="Y168" s="16"/>
    </row>
    <row r="169" spans="1:34">
      <c r="A169" s="29" t="s">
        <v>604</v>
      </c>
      <c r="B169" s="23"/>
      <c r="C169" s="23"/>
      <c r="D169" s="23"/>
      <c r="E169" s="32"/>
      <c r="F169" s="30" t="s">
        <v>607</v>
      </c>
      <c r="G169" s="12"/>
      <c r="H169" s="12"/>
      <c r="I169" s="12"/>
      <c r="J169" s="53"/>
      <c r="K169" s="12"/>
      <c r="L169" s="12"/>
      <c r="M169" s="12"/>
      <c r="N169" s="11"/>
      <c r="O169" s="53"/>
      <c r="Q169" s="7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34">
      <c r="A170" s="29"/>
      <c r="B170" s="23"/>
      <c r="C170" s="23"/>
      <c r="D170" s="23"/>
      <c r="E170" s="32"/>
      <c r="F170" s="30"/>
      <c r="G170" s="12"/>
      <c r="H170" s="12"/>
      <c r="I170" s="12"/>
      <c r="J170" s="53"/>
      <c r="K170" s="12"/>
      <c r="L170" s="12"/>
      <c r="M170" s="12"/>
      <c r="N170" s="11"/>
      <c r="O170" s="53"/>
      <c r="Q170" s="7"/>
      <c r="R170" s="82"/>
      <c r="S170" s="16"/>
      <c r="T170" s="16"/>
      <c r="U170" s="16"/>
      <c r="V170" s="16"/>
      <c r="W170" s="16"/>
      <c r="X170" s="16"/>
      <c r="Y170" s="16"/>
      <c r="Z170" s="16"/>
    </row>
    <row r="171" spans="1:34" ht="15">
      <c r="A171" s="11"/>
      <c r="B171" s="33" t="s">
        <v>3640</v>
      </c>
      <c r="C171" s="33"/>
      <c r="D171" s="33"/>
      <c r="E171" s="33"/>
      <c r="F171" s="34"/>
      <c r="G171" s="32"/>
      <c r="H171" s="32"/>
      <c r="I171" s="73"/>
      <c r="J171" s="74"/>
      <c r="K171" s="75"/>
      <c r="L171" s="464"/>
      <c r="M171" s="12"/>
      <c r="N171" s="11"/>
      <c r="O171" s="53"/>
      <c r="Q171" s="7"/>
      <c r="R171" s="82"/>
      <c r="S171" s="16"/>
      <c r="T171" s="16"/>
      <c r="U171" s="16"/>
      <c r="V171" s="16"/>
      <c r="W171" s="16"/>
      <c r="X171" s="16"/>
      <c r="Y171" s="16"/>
      <c r="Z171" s="16"/>
    </row>
    <row r="172" spans="1:34" ht="38.25">
      <c r="A172" s="20" t="s">
        <v>16</v>
      </c>
      <c r="B172" s="21" t="s">
        <v>575</v>
      </c>
      <c r="C172" s="21"/>
      <c r="D172" s="22" t="s">
        <v>588</v>
      </c>
      <c r="E172" s="21" t="s">
        <v>589</v>
      </c>
      <c r="F172" s="21" t="s">
        <v>590</v>
      </c>
      <c r="G172" s="21" t="s">
        <v>609</v>
      </c>
      <c r="H172" s="21" t="s">
        <v>592</v>
      </c>
      <c r="I172" s="21" t="s">
        <v>593</v>
      </c>
      <c r="J172" s="76" t="s">
        <v>594</v>
      </c>
      <c r="K172" s="62" t="s">
        <v>610</v>
      </c>
      <c r="L172" s="77" t="s">
        <v>611</v>
      </c>
      <c r="M172" s="21" t="s">
        <v>612</v>
      </c>
      <c r="N172" s="465" t="s">
        <v>3630</v>
      </c>
      <c r="O172" s="63" t="s">
        <v>3629</v>
      </c>
      <c r="P172" s="21" t="s">
        <v>597</v>
      </c>
      <c r="Q172" s="78" t="s">
        <v>598</v>
      </c>
      <c r="R172" s="82"/>
      <c r="S172" s="16"/>
      <c r="T172" s="16"/>
      <c r="U172" s="16"/>
      <c r="V172" s="16"/>
      <c r="W172" s="16"/>
      <c r="X172" s="16"/>
      <c r="Y172" s="16"/>
      <c r="Z172" s="16"/>
    </row>
    <row r="173" spans="1:34" ht="14.25">
      <c r="A173" s="466">
        <v>1</v>
      </c>
      <c r="B173" s="444">
        <v>44105</v>
      </c>
      <c r="C173" s="467"/>
      <c r="D173" s="480" t="s">
        <v>93</v>
      </c>
      <c r="E173" s="468" t="s">
        <v>3627</v>
      </c>
      <c r="F173" s="507">
        <v>158</v>
      </c>
      <c r="G173" s="471">
        <v>163</v>
      </c>
      <c r="H173" s="468">
        <v>155.5</v>
      </c>
      <c r="I173" s="469">
        <v>148</v>
      </c>
      <c r="J173" s="443" t="s">
        <v>3643</v>
      </c>
      <c r="K173" s="443">
        <f>F173-H173</f>
        <v>2.5</v>
      </c>
      <c r="L173" s="457"/>
      <c r="M173" s="472"/>
      <c r="N173" s="457">
        <f t="shared" ref="N173:N174" si="142">(H173*-0.07)/100</f>
        <v>-0.10885000000000002</v>
      </c>
      <c r="O173" s="446">
        <f t="shared" ref="O173:O174" si="143">(K173+N173)/F173</f>
        <v>1.5133860759493672E-2</v>
      </c>
      <c r="P173" s="447" t="s">
        <v>599</v>
      </c>
      <c r="Q173" s="449">
        <v>44105</v>
      </c>
      <c r="R173" s="506" t="s">
        <v>3186</v>
      </c>
      <c r="S173" s="495"/>
      <c r="T173" s="16"/>
      <c r="U173" s="505"/>
      <c r="V173" s="505"/>
      <c r="W173" s="505"/>
      <c r="X173" s="505"/>
      <c r="Y173" s="505"/>
      <c r="Z173" s="505"/>
      <c r="AA173" s="404"/>
      <c r="AB173" s="404"/>
      <c r="AC173" s="404"/>
    </row>
    <row r="174" spans="1:34" ht="14.25">
      <c r="A174" s="466">
        <v>2</v>
      </c>
      <c r="B174" s="444">
        <v>44105</v>
      </c>
      <c r="C174" s="467"/>
      <c r="D174" s="480" t="s">
        <v>122</v>
      </c>
      <c r="E174" s="468" t="s">
        <v>600</v>
      </c>
      <c r="F174" s="507">
        <v>394</v>
      </c>
      <c r="G174" s="471">
        <v>385</v>
      </c>
      <c r="H174" s="468">
        <v>398.5</v>
      </c>
      <c r="I174" s="469" t="s">
        <v>3658</v>
      </c>
      <c r="J174" s="443" t="s">
        <v>3666</v>
      </c>
      <c r="K174" s="443">
        <f>H174-F174</f>
        <v>4.5</v>
      </c>
      <c r="L174" s="457"/>
      <c r="M174" s="472"/>
      <c r="N174" s="457">
        <f t="shared" si="142"/>
        <v>-0.27895000000000003</v>
      </c>
      <c r="O174" s="446">
        <f t="shared" si="143"/>
        <v>1.0713324873096447E-2</v>
      </c>
      <c r="P174" s="447" t="s">
        <v>599</v>
      </c>
      <c r="Q174" s="449">
        <v>44105</v>
      </c>
      <c r="R174" s="506" t="s">
        <v>3186</v>
      </c>
      <c r="S174" s="495"/>
      <c r="T174" s="16"/>
      <c r="U174" s="505"/>
      <c r="V174" s="505"/>
      <c r="W174" s="505"/>
      <c r="X174" s="505"/>
      <c r="Y174" s="505"/>
      <c r="Z174" s="505"/>
      <c r="AA174" s="404"/>
      <c r="AB174" s="404"/>
      <c r="AC174" s="404"/>
    </row>
    <row r="175" spans="1:34" s="404" customFormat="1" ht="14.25">
      <c r="A175" s="482">
        <v>3</v>
      </c>
      <c r="B175" s="438">
        <v>44109</v>
      </c>
      <c r="C175" s="441"/>
      <c r="D175" s="483" t="s">
        <v>93</v>
      </c>
      <c r="E175" s="442" t="s">
        <v>3627</v>
      </c>
      <c r="F175" s="515">
        <v>158</v>
      </c>
      <c r="G175" s="484">
        <v>163</v>
      </c>
      <c r="H175" s="442">
        <v>159.75</v>
      </c>
      <c r="I175" s="485">
        <v>148</v>
      </c>
      <c r="J175" s="478" t="s">
        <v>3672</v>
      </c>
      <c r="K175" s="478">
        <f>F175-H175</f>
        <v>-1.75</v>
      </c>
      <c r="L175" s="459"/>
      <c r="M175" s="516"/>
      <c r="N175" s="459">
        <f t="shared" ref="N175" si="144">(H175*-0.07)/100</f>
        <v>-0.11182500000000001</v>
      </c>
      <c r="O175" s="425">
        <f t="shared" ref="O175" si="145">(K175+N175)/F175</f>
        <v>-1.178370253164557E-2</v>
      </c>
      <c r="P175" s="439" t="s">
        <v>663</v>
      </c>
      <c r="Q175" s="517">
        <v>44109</v>
      </c>
      <c r="R175" s="503" t="s">
        <v>3186</v>
      </c>
      <c r="S175" s="505"/>
      <c r="T175" s="505"/>
      <c r="U175" s="505"/>
      <c r="V175" s="505"/>
      <c r="W175" s="505"/>
      <c r="X175" s="505"/>
      <c r="Y175" s="505"/>
      <c r="Z175" s="505"/>
    </row>
    <row r="176" spans="1:34" s="404" customFormat="1" ht="14.25">
      <c r="A176" s="383"/>
      <c r="B176" s="408"/>
      <c r="C176" s="415"/>
      <c r="D176" s="448"/>
      <c r="E176" s="416"/>
      <c r="F176" s="511"/>
      <c r="G176" s="456"/>
      <c r="H176" s="416"/>
      <c r="I176" s="411"/>
      <c r="J176" s="511"/>
      <c r="K176" s="511"/>
      <c r="L176" s="512"/>
      <c r="M176" s="510"/>
      <c r="N176" s="512"/>
      <c r="O176" s="496"/>
      <c r="P176" s="417"/>
      <c r="Q176" s="474"/>
      <c r="R176" s="503"/>
      <c r="S176" s="505"/>
      <c r="T176" s="505"/>
      <c r="U176" s="505"/>
      <c r="V176" s="505"/>
      <c r="W176" s="505"/>
      <c r="X176" s="505"/>
      <c r="Y176" s="505"/>
      <c r="Z176" s="505"/>
    </row>
    <row r="177" spans="1:26" s="404" customFormat="1" ht="14.25">
      <c r="A177" s="383"/>
      <c r="B177" s="408"/>
      <c r="C177" s="415"/>
      <c r="D177" s="448"/>
      <c r="E177" s="416"/>
      <c r="F177" s="511"/>
      <c r="G177" s="456"/>
      <c r="H177" s="416"/>
      <c r="I177" s="411"/>
      <c r="J177" s="511"/>
      <c r="K177" s="511"/>
      <c r="L177" s="512"/>
      <c r="M177" s="510"/>
      <c r="N177" s="512"/>
      <c r="O177" s="496"/>
      <c r="P177" s="417"/>
      <c r="Q177" s="474"/>
      <c r="R177" s="503"/>
      <c r="S177" s="505"/>
      <c r="T177" s="505"/>
      <c r="U177" s="505"/>
      <c r="V177" s="505"/>
      <c r="W177" s="505"/>
      <c r="X177" s="505"/>
      <c r="Y177" s="505"/>
      <c r="Z177" s="505"/>
    </row>
    <row r="178" spans="1:26" s="404" customFormat="1" ht="14.25">
      <c r="A178" s="383"/>
      <c r="B178" s="408"/>
      <c r="C178" s="415"/>
      <c r="D178" s="448"/>
      <c r="E178" s="416"/>
      <c r="F178" s="498"/>
      <c r="G178" s="424"/>
      <c r="H178" s="416"/>
      <c r="I178" s="411"/>
      <c r="J178" s="511"/>
      <c r="K178" s="500"/>
      <c r="L178" s="512"/>
      <c r="M178" s="510"/>
      <c r="N178" s="512"/>
      <c r="O178" s="496"/>
      <c r="P178" s="502"/>
      <c r="Q178" s="474"/>
      <c r="R178" s="503"/>
      <c r="S178" s="505"/>
      <c r="T178" s="505"/>
      <c r="U178" s="505"/>
      <c r="V178" s="505"/>
      <c r="W178" s="505"/>
      <c r="X178" s="505"/>
      <c r="Y178" s="505"/>
      <c r="Z178" s="505"/>
    </row>
    <row r="179" spans="1:26" s="404" customFormat="1" ht="14.25">
      <c r="A179" s="383"/>
      <c r="B179" s="408"/>
      <c r="C179" s="415"/>
      <c r="D179" s="448"/>
      <c r="E179" s="416"/>
      <c r="F179" s="498"/>
      <c r="G179" s="424"/>
      <c r="H179" s="416"/>
      <c r="I179" s="411"/>
      <c r="J179" s="500"/>
      <c r="K179" s="500"/>
      <c r="L179" s="500"/>
      <c r="M179" s="500"/>
      <c r="N179" s="501"/>
      <c r="O179" s="514"/>
      <c r="P179" s="502"/>
      <c r="Q179" s="474"/>
      <c r="R179" s="503"/>
      <c r="S179" s="505"/>
      <c r="T179" s="505"/>
      <c r="U179" s="505"/>
      <c r="V179" s="505"/>
      <c r="W179" s="505"/>
      <c r="X179" s="505"/>
      <c r="Y179" s="505"/>
      <c r="Z179" s="505"/>
    </row>
    <row r="180" spans="1:26" s="404" customFormat="1" ht="14.25">
      <c r="A180" s="383"/>
      <c r="B180" s="408"/>
      <c r="C180" s="415"/>
      <c r="D180" s="448"/>
      <c r="E180" s="416"/>
      <c r="F180" s="511"/>
      <c r="G180" s="456"/>
      <c r="H180" s="416"/>
      <c r="I180" s="411"/>
      <c r="J180" s="511"/>
      <c r="K180" s="511"/>
      <c r="L180" s="512"/>
      <c r="M180" s="510"/>
      <c r="N180" s="512"/>
      <c r="O180" s="496"/>
      <c r="P180" s="417"/>
      <c r="Q180" s="474"/>
      <c r="R180" s="506"/>
      <c r="S180" s="495"/>
      <c r="T180" s="505"/>
      <c r="U180" s="505"/>
      <c r="V180" s="505"/>
      <c r="W180" s="505"/>
      <c r="X180" s="505"/>
      <c r="Y180" s="505"/>
      <c r="Z180" s="505"/>
    </row>
    <row r="181" spans="1:26" s="404" customFormat="1" ht="14.25">
      <c r="A181" s="383"/>
      <c r="B181" s="408"/>
      <c r="C181" s="415"/>
      <c r="D181" s="448"/>
      <c r="E181" s="416"/>
      <c r="F181" s="498"/>
      <c r="G181" s="424"/>
      <c r="H181" s="416"/>
      <c r="I181" s="411"/>
      <c r="J181" s="500"/>
      <c r="K181" s="500"/>
      <c r="L181" s="500"/>
      <c r="M181" s="500"/>
      <c r="N181" s="501"/>
      <c r="O181" s="514"/>
      <c r="P181" s="502"/>
      <c r="Q181" s="474"/>
      <c r="R181" s="506"/>
      <c r="S181" s="495"/>
      <c r="T181" s="505"/>
      <c r="U181" s="505"/>
      <c r="V181" s="505"/>
      <c r="W181" s="505"/>
      <c r="X181" s="505"/>
      <c r="Y181" s="505"/>
      <c r="Z181" s="505"/>
    </row>
    <row r="182" spans="1:26" s="404" customFormat="1" ht="14.25">
      <c r="A182" s="383"/>
      <c r="B182" s="408"/>
      <c r="C182" s="415"/>
      <c r="D182" s="448"/>
      <c r="E182" s="416"/>
      <c r="F182" s="498"/>
      <c r="G182" s="424"/>
      <c r="H182" s="416"/>
      <c r="I182" s="411"/>
      <c r="J182" s="500"/>
      <c r="K182" s="500"/>
      <c r="L182" s="500"/>
      <c r="M182" s="500"/>
      <c r="N182" s="501"/>
      <c r="O182" s="514"/>
      <c r="P182" s="502"/>
      <c r="Q182" s="474"/>
      <c r="R182" s="506"/>
      <c r="S182" s="495"/>
      <c r="T182" s="505"/>
      <c r="U182" s="505"/>
      <c r="V182" s="505"/>
      <c r="W182" s="505"/>
      <c r="X182" s="505"/>
      <c r="Y182" s="505"/>
      <c r="Z182" s="505"/>
    </row>
    <row r="183" spans="1:26" s="404" customFormat="1" ht="14.25">
      <c r="A183" s="383"/>
      <c r="B183" s="408"/>
      <c r="C183" s="415"/>
      <c r="D183" s="448"/>
      <c r="E183" s="416"/>
      <c r="F183" s="498"/>
      <c r="G183" s="424"/>
      <c r="H183" s="416"/>
      <c r="I183" s="411"/>
      <c r="J183" s="511"/>
      <c r="K183" s="500"/>
      <c r="L183" s="512"/>
      <c r="M183" s="510"/>
      <c r="N183" s="512"/>
      <c r="O183" s="496"/>
      <c r="P183" s="417"/>
      <c r="Q183" s="474"/>
      <c r="R183" s="506"/>
      <c r="S183" s="495"/>
      <c r="T183" s="505"/>
      <c r="U183" s="505"/>
      <c r="V183" s="505"/>
      <c r="W183" s="505"/>
      <c r="X183" s="505"/>
      <c r="Y183" s="505"/>
      <c r="Z183" s="505"/>
    </row>
    <row r="184" spans="1:26" s="404" customFormat="1" ht="14.25">
      <c r="A184" s="383"/>
      <c r="B184" s="408"/>
      <c r="C184" s="415"/>
      <c r="D184" s="448"/>
      <c r="E184" s="416"/>
      <c r="F184" s="511"/>
      <c r="G184" s="456"/>
      <c r="H184" s="416"/>
      <c r="I184" s="411"/>
      <c r="J184" s="511"/>
      <c r="K184" s="511"/>
      <c r="L184" s="512"/>
      <c r="M184" s="510"/>
      <c r="N184" s="512"/>
      <c r="O184" s="496"/>
      <c r="P184" s="417"/>
      <c r="Q184" s="474"/>
      <c r="R184" s="506"/>
      <c r="S184" s="495"/>
      <c r="T184" s="505"/>
      <c r="U184" s="505"/>
      <c r="V184" s="505"/>
      <c r="W184" s="505"/>
      <c r="X184" s="505"/>
      <c r="Y184" s="505"/>
      <c r="Z184" s="505"/>
    </row>
    <row r="185" spans="1:26" s="404" customFormat="1" ht="14.25">
      <c r="A185" s="383"/>
      <c r="B185" s="408"/>
      <c r="C185" s="415"/>
      <c r="D185" s="448"/>
      <c r="E185" s="416"/>
      <c r="F185" s="498"/>
      <c r="G185" s="424"/>
      <c r="H185" s="416"/>
      <c r="I185" s="411"/>
      <c r="J185" s="500"/>
      <c r="K185" s="500"/>
      <c r="L185" s="500"/>
      <c r="M185" s="500"/>
      <c r="N185" s="501"/>
      <c r="O185" s="514"/>
      <c r="P185" s="502"/>
      <c r="Q185" s="474"/>
      <c r="R185" s="506"/>
      <c r="S185" s="495"/>
      <c r="T185" s="505"/>
      <c r="U185" s="505"/>
      <c r="V185" s="505"/>
      <c r="W185" s="505"/>
      <c r="X185" s="505"/>
      <c r="Y185" s="505"/>
      <c r="Z185" s="505"/>
    </row>
    <row r="186" spans="1:26" s="404" customFormat="1" ht="14.25">
      <c r="A186" s="383"/>
      <c r="B186" s="408"/>
      <c r="C186" s="415"/>
      <c r="D186" s="448"/>
      <c r="E186" s="416"/>
      <c r="F186" s="498"/>
      <c r="G186" s="424"/>
      <c r="H186" s="416"/>
      <c r="I186" s="411"/>
      <c r="J186" s="500"/>
      <c r="K186" s="500"/>
      <c r="L186" s="500"/>
      <c r="M186" s="500"/>
      <c r="N186" s="501"/>
      <c r="O186" s="514"/>
      <c r="P186" s="502"/>
      <c r="Q186" s="474"/>
      <c r="R186" s="506"/>
      <c r="S186" s="495"/>
      <c r="T186" s="505"/>
      <c r="U186" s="505"/>
      <c r="V186" s="505"/>
      <c r="W186" s="505"/>
      <c r="X186" s="505"/>
      <c r="Y186" s="505"/>
      <c r="Z186" s="505"/>
    </row>
    <row r="187" spans="1:26" s="404" customFormat="1" ht="14.25">
      <c r="A187" s="383"/>
      <c r="B187" s="408"/>
      <c r="C187" s="415"/>
      <c r="D187" s="448"/>
      <c r="E187" s="416"/>
      <c r="F187" s="498"/>
      <c r="G187" s="424"/>
      <c r="H187" s="416"/>
      <c r="I187" s="411"/>
      <c r="J187" s="500"/>
      <c r="K187" s="500"/>
      <c r="L187" s="500"/>
      <c r="M187" s="500"/>
      <c r="N187" s="501"/>
      <c r="O187" s="514"/>
      <c r="P187" s="502"/>
      <c r="Q187" s="474"/>
      <c r="R187" s="506"/>
      <c r="S187" s="495"/>
      <c r="T187" s="505"/>
      <c r="U187" s="505"/>
      <c r="V187" s="505"/>
      <c r="W187" s="505"/>
      <c r="X187" s="505"/>
      <c r="Y187" s="505"/>
      <c r="Z187" s="505"/>
    </row>
    <row r="188" spans="1:26" s="404" customFormat="1" ht="14.25">
      <c r="A188" s="383"/>
      <c r="B188" s="408"/>
      <c r="C188" s="415"/>
      <c r="D188" s="448"/>
      <c r="E188" s="416"/>
      <c r="F188" s="498"/>
      <c r="G188" s="424"/>
      <c r="H188" s="416"/>
      <c r="I188" s="411"/>
      <c r="J188" s="511"/>
      <c r="K188" s="511"/>
      <c r="L188" s="512"/>
      <c r="M188" s="510"/>
      <c r="N188" s="512"/>
      <c r="O188" s="496"/>
      <c r="P188" s="417"/>
      <c r="Q188" s="474"/>
      <c r="R188" s="506"/>
      <c r="S188" s="495"/>
      <c r="T188" s="505"/>
      <c r="U188" s="505"/>
      <c r="V188" s="505"/>
      <c r="W188" s="505"/>
      <c r="X188" s="505"/>
      <c r="Y188" s="505"/>
      <c r="Z188" s="505"/>
    </row>
    <row r="189" spans="1:26" s="404" customFormat="1" ht="14.25">
      <c r="A189" s="383"/>
      <c r="B189" s="408"/>
      <c r="C189" s="415"/>
      <c r="D189" s="448"/>
      <c r="E189" s="416"/>
      <c r="F189" s="498"/>
      <c r="G189" s="424"/>
      <c r="H189" s="416"/>
      <c r="I189" s="411"/>
      <c r="J189" s="511"/>
      <c r="K189" s="511"/>
      <c r="L189" s="512"/>
      <c r="M189" s="510"/>
      <c r="N189" s="512"/>
      <c r="O189" s="496"/>
      <c r="P189" s="417"/>
      <c r="Q189" s="474"/>
      <c r="R189" s="506"/>
      <c r="S189" s="495"/>
      <c r="T189" s="505"/>
      <c r="U189" s="505"/>
      <c r="V189" s="505"/>
      <c r="W189" s="505"/>
      <c r="X189" s="505"/>
      <c r="Y189" s="505"/>
      <c r="Z189" s="505"/>
    </row>
    <row r="190" spans="1:26" s="404" customFormat="1" ht="14.25">
      <c r="A190" s="383"/>
      <c r="B190" s="408"/>
      <c r="C190" s="415"/>
      <c r="D190" s="448"/>
      <c r="E190" s="416"/>
      <c r="F190" s="498"/>
      <c r="G190" s="424"/>
      <c r="H190" s="416"/>
      <c r="I190" s="411"/>
      <c r="J190" s="500"/>
      <c r="K190" s="500"/>
      <c r="L190" s="500"/>
      <c r="M190" s="500"/>
      <c r="N190" s="501"/>
      <c r="O190" s="514"/>
      <c r="P190" s="502"/>
      <c r="Q190" s="474"/>
      <c r="R190" s="506"/>
      <c r="S190" s="495"/>
      <c r="T190" s="505"/>
      <c r="U190" s="505"/>
      <c r="V190" s="505"/>
      <c r="W190" s="505"/>
      <c r="X190" s="505"/>
      <c r="Y190" s="505"/>
      <c r="Z190" s="505"/>
    </row>
    <row r="191" spans="1:26" s="404" customFormat="1" ht="14.25">
      <c r="A191" s="383"/>
      <c r="B191" s="408"/>
      <c r="C191" s="415"/>
      <c r="D191" s="448"/>
      <c r="E191" s="416"/>
      <c r="F191" s="498"/>
      <c r="G191" s="424"/>
      <c r="H191" s="416"/>
      <c r="I191" s="411"/>
      <c r="J191" s="500"/>
      <c r="K191" s="500"/>
      <c r="L191" s="500"/>
      <c r="M191" s="500"/>
      <c r="N191" s="501"/>
      <c r="O191" s="514"/>
      <c r="P191" s="502"/>
      <c r="Q191" s="474"/>
      <c r="R191" s="506"/>
      <c r="S191" s="495"/>
      <c r="T191" s="505"/>
      <c r="U191" s="505"/>
      <c r="V191" s="505"/>
      <c r="W191" s="505"/>
      <c r="X191" s="505"/>
      <c r="Y191" s="505"/>
      <c r="Z191" s="505"/>
    </row>
    <row r="192" spans="1:26" ht="14.25">
      <c r="A192" s="383"/>
      <c r="B192" s="408"/>
      <c r="C192" s="415"/>
      <c r="D192" s="448"/>
      <c r="E192" s="416"/>
      <c r="F192" s="498"/>
      <c r="G192" s="424"/>
      <c r="H192" s="416"/>
      <c r="I192" s="411"/>
      <c r="J192" s="377"/>
      <c r="K192" s="377"/>
      <c r="L192" s="377"/>
      <c r="M192" s="377"/>
      <c r="N192" s="499"/>
      <c r="O192" s="496"/>
      <c r="P192" s="418"/>
      <c r="Q192" s="504"/>
      <c r="R192" s="142"/>
      <c r="S192" s="16"/>
      <c r="T192" s="16"/>
      <c r="U192" s="16"/>
      <c r="V192" s="16"/>
      <c r="W192" s="16"/>
      <c r="X192" s="16"/>
      <c r="Y192" s="16"/>
      <c r="Z192" s="16"/>
    </row>
    <row r="193" spans="1:26" ht="14.25">
      <c r="A193" s="383"/>
      <c r="B193" s="408"/>
      <c r="C193" s="415"/>
      <c r="D193" s="448"/>
      <c r="E193" s="416"/>
      <c r="F193" s="498"/>
      <c r="G193" s="424"/>
      <c r="H193" s="416"/>
      <c r="I193" s="411"/>
      <c r="J193" s="377"/>
      <c r="K193" s="377"/>
      <c r="L193" s="377"/>
      <c r="M193" s="377"/>
      <c r="N193" s="499"/>
      <c r="O193" s="496"/>
      <c r="P193" s="418"/>
      <c r="Q193" s="504"/>
      <c r="R193" s="142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9"/>
      <c r="B194" s="23"/>
      <c r="C194" s="23"/>
      <c r="D194" s="23"/>
      <c r="E194" s="32"/>
      <c r="F194" s="30"/>
      <c r="G194" s="12"/>
      <c r="H194" s="12"/>
      <c r="I194" s="12"/>
      <c r="J194" s="53"/>
      <c r="K194" s="12"/>
      <c r="L194" s="12"/>
      <c r="M194" s="12"/>
      <c r="N194" s="11"/>
      <c r="O194" s="53"/>
      <c r="P194" s="7"/>
      <c r="Q194" s="11"/>
      <c r="R194" s="142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9"/>
      <c r="B195" s="23"/>
      <c r="C195" s="23"/>
      <c r="D195" s="23"/>
      <c r="E195" s="32"/>
      <c r="F195" s="30"/>
      <c r="G195" s="41"/>
      <c r="H195" s="42"/>
      <c r="I195" s="82"/>
      <c r="J195" s="17"/>
      <c r="K195" s="83"/>
      <c r="L195" s="84"/>
      <c r="M195" s="85"/>
      <c r="N195" s="86"/>
      <c r="O195" s="87"/>
      <c r="P195" s="11"/>
      <c r="Q195" s="16"/>
      <c r="R195" s="142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7"/>
      <c r="B196" s="45"/>
      <c r="C196" s="103"/>
      <c r="D196" s="6"/>
      <c r="E196" s="38"/>
      <c r="F196" s="82"/>
      <c r="G196" s="41"/>
      <c r="H196" s="42"/>
      <c r="I196" s="82"/>
      <c r="J196" s="17"/>
      <c r="K196" s="83"/>
      <c r="L196" s="84"/>
      <c r="M196" s="85"/>
      <c r="N196" s="86"/>
      <c r="O196" s="87"/>
      <c r="P196" s="11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 ht="15">
      <c r="A197" s="5"/>
      <c r="B197" s="104" t="s">
        <v>619</v>
      </c>
      <c r="C197" s="104"/>
      <c r="D197" s="104"/>
      <c r="E197" s="104"/>
      <c r="F197" s="17"/>
      <c r="G197" s="17"/>
      <c r="H197" s="105"/>
      <c r="I197" s="17"/>
      <c r="J197" s="74"/>
      <c r="K197" s="75"/>
      <c r="L197" s="17"/>
      <c r="M197" s="17"/>
      <c r="N197" s="16"/>
      <c r="O197" s="99"/>
      <c r="P197" s="11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 ht="38.25">
      <c r="A198" s="20" t="s">
        <v>16</v>
      </c>
      <c r="B198" s="21" t="s">
        <v>575</v>
      </c>
      <c r="C198" s="21"/>
      <c r="D198" s="22" t="s">
        <v>588</v>
      </c>
      <c r="E198" s="21" t="s">
        <v>589</v>
      </c>
      <c r="F198" s="21" t="s">
        <v>590</v>
      </c>
      <c r="G198" s="21" t="s">
        <v>620</v>
      </c>
      <c r="H198" s="21" t="s">
        <v>621</v>
      </c>
      <c r="I198" s="21" t="s">
        <v>593</v>
      </c>
      <c r="J198" s="61" t="s">
        <v>594</v>
      </c>
      <c r="K198" s="21" t="s">
        <v>595</v>
      </c>
      <c r="L198" s="21" t="s">
        <v>596</v>
      </c>
      <c r="M198" s="21" t="s">
        <v>597</v>
      </c>
      <c r="N198" s="22" t="s">
        <v>598</v>
      </c>
      <c r="O198" s="99"/>
      <c r="P198" s="11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1</v>
      </c>
      <c r="B199" s="106">
        <v>41579</v>
      </c>
      <c r="C199" s="106"/>
      <c r="D199" s="107" t="s">
        <v>622</v>
      </c>
      <c r="E199" s="108" t="s">
        <v>623</v>
      </c>
      <c r="F199" s="109">
        <v>82</v>
      </c>
      <c r="G199" s="108" t="s">
        <v>624</v>
      </c>
      <c r="H199" s="108">
        <v>100</v>
      </c>
      <c r="I199" s="126">
        <v>100</v>
      </c>
      <c r="J199" s="127" t="s">
        <v>625</v>
      </c>
      <c r="K199" s="128">
        <f t="shared" ref="K199:K230" si="146">H199-F199</f>
        <v>18</v>
      </c>
      <c r="L199" s="129">
        <f t="shared" ref="L199:L230" si="147">K199/F199</f>
        <v>0.21951219512195122</v>
      </c>
      <c r="M199" s="130" t="s">
        <v>599</v>
      </c>
      <c r="N199" s="131">
        <v>42657</v>
      </c>
      <c r="O199" s="53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2</v>
      </c>
      <c r="B200" s="106">
        <v>41794</v>
      </c>
      <c r="C200" s="106"/>
      <c r="D200" s="107" t="s">
        <v>626</v>
      </c>
      <c r="E200" s="108" t="s">
        <v>600</v>
      </c>
      <c r="F200" s="109">
        <v>257</v>
      </c>
      <c r="G200" s="108" t="s">
        <v>624</v>
      </c>
      <c r="H200" s="108">
        <v>300</v>
      </c>
      <c r="I200" s="126">
        <v>300</v>
      </c>
      <c r="J200" s="127" t="s">
        <v>625</v>
      </c>
      <c r="K200" s="128">
        <f t="shared" si="146"/>
        <v>43</v>
      </c>
      <c r="L200" s="129">
        <f t="shared" si="147"/>
        <v>0.16731517509727625</v>
      </c>
      <c r="M200" s="130" t="s">
        <v>599</v>
      </c>
      <c r="N200" s="131">
        <v>41822</v>
      </c>
      <c r="O200" s="53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3</v>
      </c>
      <c r="B201" s="106">
        <v>41828</v>
      </c>
      <c r="C201" s="106"/>
      <c r="D201" s="107" t="s">
        <v>627</v>
      </c>
      <c r="E201" s="108" t="s">
        <v>600</v>
      </c>
      <c r="F201" s="109">
        <v>393</v>
      </c>
      <c r="G201" s="108" t="s">
        <v>624</v>
      </c>
      <c r="H201" s="108">
        <v>468</v>
      </c>
      <c r="I201" s="126">
        <v>468</v>
      </c>
      <c r="J201" s="127" t="s">
        <v>625</v>
      </c>
      <c r="K201" s="128">
        <f t="shared" si="146"/>
        <v>75</v>
      </c>
      <c r="L201" s="129">
        <f t="shared" si="147"/>
        <v>0.19083969465648856</v>
      </c>
      <c r="M201" s="130" t="s">
        <v>599</v>
      </c>
      <c r="N201" s="131">
        <v>41863</v>
      </c>
      <c r="O201" s="53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4</v>
      </c>
      <c r="B202" s="106">
        <v>41857</v>
      </c>
      <c r="C202" s="106"/>
      <c r="D202" s="107" t="s">
        <v>628</v>
      </c>
      <c r="E202" s="108" t="s">
        <v>600</v>
      </c>
      <c r="F202" s="109">
        <v>205</v>
      </c>
      <c r="G202" s="108" t="s">
        <v>624</v>
      </c>
      <c r="H202" s="108">
        <v>275</v>
      </c>
      <c r="I202" s="126">
        <v>250</v>
      </c>
      <c r="J202" s="127" t="s">
        <v>625</v>
      </c>
      <c r="K202" s="128">
        <f t="shared" si="146"/>
        <v>70</v>
      </c>
      <c r="L202" s="129">
        <f t="shared" si="147"/>
        <v>0.34146341463414637</v>
      </c>
      <c r="M202" s="130" t="s">
        <v>599</v>
      </c>
      <c r="N202" s="131">
        <v>41962</v>
      </c>
      <c r="O202" s="53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5</v>
      </c>
      <c r="B203" s="106">
        <v>41886</v>
      </c>
      <c r="C203" s="106"/>
      <c r="D203" s="107" t="s">
        <v>629</v>
      </c>
      <c r="E203" s="108" t="s">
        <v>600</v>
      </c>
      <c r="F203" s="109">
        <v>162</v>
      </c>
      <c r="G203" s="108" t="s">
        <v>624</v>
      </c>
      <c r="H203" s="108">
        <v>190</v>
      </c>
      <c r="I203" s="126">
        <v>190</v>
      </c>
      <c r="J203" s="127" t="s">
        <v>625</v>
      </c>
      <c r="K203" s="128">
        <f t="shared" si="146"/>
        <v>28</v>
      </c>
      <c r="L203" s="129">
        <f t="shared" si="147"/>
        <v>0.1728395061728395</v>
      </c>
      <c r="M203" s="130" t="s">
        <v>599</v>
      </c>
      <c r="N203" s="131">
        <v>42006</v>
      </c>
      <c r="O203" s="53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6</v>
      </c>
      <c r="B204" s="106">
        <v>41886</v>
      </c>
      <c r="C204" s="106"/>
      <c r="D204" s="107" t="s">
        <v>630</v>
      </c>
      <c r="E204" s="108" t="s">
        <v>600</v>
      </c>
      <c r="F204" s="109">
        <v>75</v>
      </c>
      <c r="G204" s="108" t="s">
        <v>624</v>
      </c>
      <c r="H204" s="108">
        <v>91.5</v>
      </c>
      <c r="I204" s="126" t="s">
        <v>631</v>
      </c>
      <c r="J204" s="127" t="s">
        <v>632</v>
      </c>
      <c r="K204" s="128">
        <f t="shared" si="146"/>
        <v>16.5</v>
      </c>
      <c r="L204" s="129">
        <f t="shared" si="147"/>
        <v>0.22</v>
      </c>
      <c r="M204" s="130" t="s">
        <v>599</v>
      </c>
      <c r="N204" s="131">
        <v>41954</v>
      </c>
      <c r="O204" s="53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7</v>
      </c>
      <c r="B205" s="106">
        <v>41913</v>
      </c>
      <c r="C205" s="106"/>
      <c r="D205" s="107" t="s">
        <v>633</v>
      </c>
      <c r="E205" s="108" t="s">
        <v>600</v>
      </c>
      <c r="F205" s="109">
        <v>850</v>
      </c>
      <c r="G205" s="108" t="s">
        <v>624</v>
      </c>
      <c r="H205" s="108">
        <v>982.5</v>
      </c>
      <c r="I205" s="126">
        <v>1050</v>
      </c>
      <c r="J205" s="127" t="s">
        <v>634</v>
      </c>
      <c r="K205" s="128">
        <f t="shared" si="146"/>
        <v>132.5</v>
      </c>
      <c r="L205" s="129">
        <f t="shared" si="147"/>
        <v>0.15588235294117647</v>
      </c>
      <c r="M205" s="130" t="s">
        <v>599</v>
      </c>
      <c r="N205" s="131">
        <v>42039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8</v>
      </c>
      <c r="B206" s="106">
        <v>41913</v>
      </c>
      <c r="C206" s="106"/>
      <c r="D206" s="107" t="s">
        <v>635</v>
      </c>
      <c r="E206" s="108" t="s">
        <v>600</v>
      </c>
      <c r="F206" s="109">
        <v>475</v>
      </c>
      <c r="G206" s="108" t="s">
        <v>624</v>
      </c>
      <c r="H206" s="108">
        <v>515</v>
      </c>
      <c r="I206" s="126">
        <v>600</v>
      </c>
      <c r="J206" s="127" t="s">
        <v>636</v>
      </c>
      <c r="K206" s="128">
        <f t="shared" si="146"/>
        <v>40</v>
      </c>
      <c r="L206" s="129">
        <f t="shared" si="147"/>
        <v>8.4210526315789472E-2</v>
      </c>
      <c r="M206" s="130" t="s">
        <v>599</v>
      </c>
      <c r="N206" s="131">
        <v>41939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9</v>
      </c>
      <c r="B207" s="106">
        <v>41913</v>
      </c>
      <c r="C207" s="106"/>
      <c r="D207" s="107" t="s">
        <v>637</v>
      </c>
      <c r="E207" s="108" t="s">
        <v>600</v>
      </c>
      <c r="F207" s="109">
        <v>86</v>
      </c>
      <c r="G207" s="108" t="s">
        <v>624</v>
      </c>
      <c r="H207" s="108">
        <v>99</v>
      </c>
      <c r="I207" s="126">
        <v>140</v>
      </c>
      <c r="J207" s="127" t="s">
        <v>638</v>
      </c>
      <c r="K207" s="128">
        <f t="shared" si="146"/>
        <v>13</v>
      </c>
      <c r="L207" s="129">
        <f t="shared" si="147"/>
        <v>0.15116279069767441</v>
      </c>
      <c r="M207" s="130" t="s">
        <v>599</v>
      </c>
      <c r="N207" s="131">
        <v>41939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10</v>
      </c>
      <c r="B208" s="106">
        <v>41926</v>
      </c>
      <c r="C208" s="106"/>
      <c r="D208" s="107" t="s">
        <v>639</v>
      </c>
      <c r="E208" s="108" t="s">
        <v>600</v>
      </c>
      <c r="F208" s="109">
        <v>496.6</v>
      </c>
      <c r="G208" s="108" t="s">
        <v>624</v>
      </c>
      <c r="H208" s="108">
        <v>621</v>
      </c>
      <c r="I208" s="126">
        <v>580</v>
      </c>
      <c r="J208" s="127" t="s">
        <v>625</v>
      </c>
      <c r="K208" s="128">
        <f t="shared" si="146"/>
        <v>124.39999999999998</v>
      </c>
      <c r="L208" s="129">
        <f t="shared" si="147"/>
        <v>0.25050342327829234</v>
      </c>
      <c r="M208" s="130" t="s">
        <v>599</v>
      </c>
      <c r="N208" s="131">
        <v>42605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11</v>
      </c>
      <c r="B209" s="106">
        <v>41926</v>
      </c>
      <c r="C209" s="106"/>
      <c r="D209" s="107" t="s">
        <v>640</v>
      </c>
      <c r="E209" s="108" t="s">
        <v>600</v>
      </c>
      <c r="F209" s="109">
        <v>2481.9</v>
      </c>
      <c r="G209" s="108" t="s">
        <v>624</v>
      </c>
      <c r="H209" s="108">
        <v>2840</v>
      </c>
      <c r="I209" s="126">
        <v>2870</v>
      </c>
      <c r="J209" s="127" t="s">
        <v>641</v>
      </c>
      <c r="K209" s="128">
        <f t="shared" si="146"/>
        <v>358.09999999999991</v>
      </c>
      <c r="L209" s="129">
        <f t="shared" si="147"/>
        <v>0.14428462065353154</v>
      </c>
      <c r="M209" s="130" t="s">
        <v>599</v>
      </c>
      <c r="N209" s="131">
        <v>42017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12</v>
      </c>
      <c r="B210" s="106">
        <v>41928</v>
      </c>
      <c r="C210" s="106"/>
      <c r="D210" s="107" t="s">
        <v>642</v>
      </c>
      <c r="E210" s="108" t="s">
        <v>600</v>
      </c>
      <c r="F210" s="109">
        <v>84.5</v>
      </c>
      <c r="G210" s="108" t="s">
        <v>624</v>
      </c>
      <c r="H210" s="108">
        <v>93</v>
      </c>
      <c r="I210" s="126">
        <v>110</v>
      </c>
      <c r="J210" s="127" t="s">
        <v>643</v>
      </c>
      <c r="K210" s="128">
        <f t="shared" si="146"/>
        <v>8.5</v>
      </c>
      <c r="L210" s="129">
        <f t="shared" si="147"/>
        <v>0.10059171597633136</v>
      </c>
      <c r="M210" s="130" t="s">
        <v>599</v>
      </c>
      <c r="N210" s="131">
        <v>41939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13</v>
      </c>
      <c r="B211" s="106">
        <v>41928</v>
      </c>
      <c r="C211" s="106"/>
      <c r="D211" s="107" t="s">
        <v>644</v>
      </c>
      <c r="E211" s="108" t="s">
        <v>600</v>
      </c>
      <c r="F211" s="109">
        <v>401</v>
      </c>
      <c r="G211" s="108" t="s">
        <v>624</v>
      </c>
      <c r="H211" s="108">
        <v>428</v>
      </c>
      <c r="I211" s="126">
        <v>450</v>
      </c>
      <c r="J211" s="127" t="s">
        <v>645</v>
      </c>
      <c r="K211" s="128">
        <f t="shared" si="146"/>
        <v>27</v>
      </c>
      <c r="L211" s="129">
        <f t="shared" si="147"/>
        <v>6.7331670822942641E-2</v>
      </c>
      <c r="M211" s="130" t="s">
        <v>599</v>
      </c>
      <c r="N211" s="131">
        <v>42020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14</v>
      </c>
      <c r="B212" s="106">
        <v>41928</v>
      </c>
      <c r="C212" s="106"/>
      <c r="D212" s="107" t="s">
        <v>646</v>
      </c>
      <c r="E212" s="108" t="s">
        <v>600</v>
      </c>
      <c r="F212" s="109">
        <v>101</v>
      </c>
      <c r="G212" s="108" t="s">
        <v>624</v>
      </c>
      <c r="H212" s="108">
        <v>112</v>
      </c>
      <c r="I212" s="126">
        <v>120</v>
      </c>
      <c r="J212" s="127" t="s">
        <v>647</v>
      </c>
      <c r="K212" s="128">
        <f t="shared" si="146"/>
        <v>11</v>
      </c>
      <c r="L212" s="129">
        <f t="shared" si="147"/>
        <v>0.10891089108910891</v>
      </c>
      <c r="M212" s="130" t="s">
        <v>599</v>
      </c>
      <c r="N212" s="131">
        <v>41939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15</v>
      </c>
      <c r="B213" s="106">
        <v>41954</v>
      </c>
      <c r="C213" s="106"/>
      <c r="D213" s="107" t="s">
        <v>648</v>
      </c>
      <c r="E213" s="108" t="s">
        <v>600</v>
      </c>
      <c r="F213" s="109">
        <v>59</v>
      </c>
      <c r="G213" s="108" t="s">
        <v>624</v>
      </c>
      <c r="H213" s="108">
        <v>76</v>
      </c>
      <c r="I213" s="126">
        <v>76</v>
      </c>
      <c r="J213" s="127" t="s">
        <v>625</v>
      </c>
      <c r="K213" s="128">
        <f t="shared" si="146"/>
        <v>17</v>
      </c>
      <c r="L213" s="129">
        <f t="shared" si="147"/>
        <v>0.28813559322033899</v>
      </c>
      <c r="M213" s="130" t="s">
        <v>599</v>
      </c>
      <c r="N213" s="131">
        <v>43032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16</v>
      </c>
      <c r="B214" s="106">
        <v>41954</v>
      </c>
      <c r="C214" s="106"/>
      <c r="D214" s="107" t="s">
        <v>637</v>
      </c>
      <c r="E214" s="108" t="s">
        <v>600</v>
      </c>
      <c r="F214" s="109">
        <v>99</v>
      </c>
      <c r="G214" s="108" t="s">
        <v>624</v>
      </c>
      <c r="H214" s="108">
        <v>120</v>
      </c>
      <c r="I214" s="126">
        <v>120</v>
      </c>
      <c r="J214" s="127" t="s">
        <v>649</v>
      </c>
      <c r="K214" s="128">
        <f t="shared" si="146"/>
        <v>21</v>
      </c>
      <c r="L214" s="129">
        <f t="shared" si="147"/>
        <v>0.21212121212121213</v>
      </c>
      <c r="M214" s="130" t="s">
        <v>599</v>
      </c>
      <c r="N214" s="131">
        <v>41960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17</v>
      </c>
      <c r="B215" s="106">
        <v>41956</v>
      </c>
      <c r="C215" s="106"/>
      <c r="D215" s="107" t="s">
        <v>650</v>
      </c>
      <c r="E215" s="108" t="s">
        <v>600</v>
      </c>
      <c r="F215" s="109">
        <v>22</v>
      </c>
      <c r="G215" s="108" t="s">
        <v>624</v>
      </c>
      <c r="H215" s="108">
        <v>33.549999999999997</v>
      </c>
      <c r="I215" s="126">
        <v>32</v>
      </c>
      <c r="J215" s="127" t="s">
        <v>651</v>
      </c>
      <c r="K215" s="128">
        <f t="shared" si="146"/>
        <v>11.549999999999997</v>
      </c>
      <c r="L215" s="129">
        <f t="shared" si="147"/>
        <v>0.52499999999999991</v>
      </c>
      <c r="M215" s="130" t="s">
        <v>599</v>
      </c>
      <c r="N215" s="131">
        <v>42188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18</v>
      </c>
      <c r="B216" s="106">
        <v>41976</v>
      </c>
      <c r="C216" s="106"/>
      <c r="D216" s="107" t="s">
        <v>652</v>
      </c>
      <c r="E216" s="108" t="s">
        <v>600</v>
      </c>
      <c r="F216" s="109">
        <v>440</v>
      </c>
      <c r="G216" s="108" t="s">
        <v>624</v>
      </c>
      <c r="H216" s="108">
        <v>520</v>
      </c>
      <c r="I216" s="126">
        <v>520</v>
      </c>
      <c r="J216" s="127" t="s">
        <v>653</v>
      </c>
      <c r="K216" s="128">
        <f t="shared" si="146"/>
        <v>80</v>
      </c>
      <c r="L216" s="129">
        <f t="shared" si="147"/>
        <v>0.18181818181818182</v>
      </c>
      <c r="M216" s="130" t="s">
        <v>599</v>
      </c>
      <c r="N216" s="131">
        <v>42208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19</v>
      </c>
      <c r="B217" s="106">
        <v>41976</v>
      </c>
      <c r="C217" s="106"/>
      <c r="D217" s="107" t="s">
        <v>654</v>
      </c>
      <c r="E217" s="108" t="s">
        <v>600</v>
      </c>
      <c r="F217" s="109">
        <v>360</v>
      </c>
      <c r="G217" s="108" t="s">
        <v>624</v>
      </c>
      <c r="H217" s="108">
        <v>427</v>
      </c>
      <c r="I217" s="126">
        <v>425</v>
      </c>
      <c r="J217" s="127" t="s">
        <v>655</v>
      </c>
      <c r="K217" s="128">
        <f t="shared" si="146"/>
        <v>67</v>
      </c>
      <c r="L217" s="129">
        <f t="shared" si="147"/>
        <v>0.18611111111111112</v>
      </c>
      <c r="M217" s="130" t="s">
        <v>599</v>
      </c>
      <c r="N217" s="131">
        <v>42058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20</v>
      </c>
      <c r="B218" s="106">
        <v>42012</v>
      </c>
      <c r="C218" s="106"/>
      <c r="D218" s="107" t="s">
        <v>656</v>
      </c>
      <c r="E218" s="108" t="s">
        <v>600</v>
      </c>
      <c r="F218" s="109">
        <v>360</v>
      </c>
      <c r="G218" s="108" t="s">
        <v>624</v>
      </c>
      <c r="H218" s="108">
        <v>455</v>
      </c>
      <c r="I218" s="126">
        <v>420</v>
      </c>
      <c r="J218" s="127" t="s">
        <v>657</v>
      </c>
      <c r="K218" s="128">
        <f t="shared" si="146"/>
        <v>95</v>
      </c>
      <c r="L218" s="129">
        <f t="shared" si="147"/>
        <v>0.2638888888888889</v>
      </c>
      <c r="M218" s="130" t="s">
        <v>599</v>
      </c>
      <c r="N218" s="131">
        <v>42024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21</v>
      </c>
      <c r="B219" s="106">
        <v>42012</v>
      </c>
      <c r="C219" s="106"/>
      <c r="D219" s="107" t="s">
        <v>658</v>
      </c>
      <c r="E219" s="108" t="s">
        <v>600</v>
      </c>
      <c r="F219" s="109">
        <v>130</v>
      </c>
      <c r="G219" s="108"/>
      <c r="H219" s="108">
        <v>175.5</v>
      </c>
      <c r="I219" s="126">
        <v>165</v>
      </c>
      <c r="J219" s="127" t="s">
        <v>659</v>
      </c>
      <c r="K219" s="128">
        <f t="shared" si="146"/>
        <v>45.5</v>
      </c>
      <c r="L219" s="129">
        <f t="shared" si="147"/>
        <v>0.35</v>
      </c>
      <c r="M219" s="130" t="s">
        <v>599</v>
      </c>
      <c r="N219" s="131">
        <v>43088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22</v>
      </c>
      <c r="B220" s="106">
        <v>42040</v>
      </c>
      <c r="C220" s="106"/>
      <c r="D220" s="107" t="s">
        <v>390</v>
      </c>
      <c r="E220" s="108" t="s">
        <v>623</v>
      </c>
      <c r="F220" s="109">
        <v>98</v>
      </c>
      <c r="G220" s="108"/>
      <c r="H220" s="108">
        <v>120</v>
      </c>
      <c r="I220" s="126">
        <v>120</v>
      </c>
      <c r="J220" s="127" t="s">
        <v>625</v>
      </c>
      <c r="K220" s="128">
        <f t="shared" si="146"/>
        <v>22</v>
      </c>
      <c r="L220" s="129">
        <f t="shared" si="147"/>
        <v>0.22448979591836735</v>
      </c>
      <c r="M220" s="130" t="s">
        <v>599</v>
      </c>
      <c r="N220" s="131">
        <v>42753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23</v>
      </c>
      <c r="B221" s="106">
        <v>42040</v>
      </c>
      <c r="C221" s="106"/>
      <c r="D221" s="107" t="s">
        <v>660</v>
      </c>
      <c r="E221" s="108" t="s">
        <v>623</v>
      </c>
      <c r="F221" s="109">
        <v>196</v>
      </c>
      <c r="G221" s="108"/>
      <c r="H221" s="108">
        <v>262</v>
      </c>
      <c r="I221" s="126">
        <v>255</v>
      </c>
      <c r="J221" s="127" t="s">
        <v>625</v>
      </c>
      <c r="K221" s="128">
        <f t="shared" si="146"/>
        <v>66</v>
      </c>
      <c r="L221" s="129">
        <f t="shared" si="147"/>
        <v>0.33673469387755101</v>
      </c>
      <c r="M221" s="130" t="s">
        <v>599</v>
      </c>
      <c r="N221" s="131">
        <v>42599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24</v>
      </c>
      <c r="B222" s="110">
        <v>42067</v>
      </c>
      <c r="C222" s="110"/>
      <c r="D222" s="111" t="s">
        <v>389</v>
      </c>
      <c r="E222" s="112" t="s">
        <v>623</v>
      </c>
      <c r="F222" s="113">
        <v>235</v>
      </c>
      <c r="G222" s="113"/>
      <c r="H222" s="114">
        <v>77</v>
      </c>
      <c r="I222" s="132" t="s">
        <v>661</v>
      </c>
      <c r="J222" s="133" t="s">
        <v>662</v>
      </c>
      <c r="K222" s="134">
        <f t="shared" si="146"/>
        <v>-158</v>
      </c>
      <c r="L222" s="135">
        <f t="shared" si="147"/>
        <v>-0.67234042553191486</v>
      </c>
      <c r="M222" s="136" t="s">
        <v>663</v>
      </c>
      <c r="N222" s="137">
        <v>43522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25</v>
      </c>
      <c r="B223" s="106">
        <v>42067</v>
      </c>
      <c r="C223" s="106"/>
      <c r="D223" s="107" t="s">
        <v>481</v>
      </c>
      <c r="E223" s="108" t="s">
        <v>623</v>
      </c>
      <c r="F223" s="109">
        <v>185</v>
      </c>
      <c r="G223" s="108"/>
      <c r="H223" s="108">
        <v>224</v>
      </c>
      <c r="I223" s="126" t="s">
        <v>664</v>
      </c>
      <c r="J223" s="127" t="s">
        <v>625</v>
      </c>
      <c r="K223" s="128">
        <f t="shared" si="146"/>
        <v>39</v>
      </c>
      <c r="L223" s="129">
        <f t="shared" si="147"/>
        <v>0.21081081081081082</v>
      </c>
      <c r="M223" s="130" t="s">
        <v>599</v>
      </c>
      <c r="N223" s="131">
        <v>42647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4">
        <v>26</v>
      </c>
      <c r="B224" s="115">
        <v>42090</v>
      </c>
      <c r="C224" s="115"/>
      <c r="D224" s="116" t="s">
        <v>665</v>
      </c>
      <c r="E224" s="117" t="s">
        <v>623</v>
      </c>
      <c r="F224" s="118">
        <v>49.5</v>
      </c>
      <c r="G224" s="119"/>
      <c r="H224" s="119">
        <v>15.85</v>
      </c>
      <c r="I224" s="119">
        <v>67</v>
      </c>
      <c r="J224" s="138" t="s">
        <v>666</v>
      </c>
      <c r="K224" s="119">
        <f t="shared" si="146"/>
        <v>-33.65</v>
      </c>
      <c r="L224" s="139">
        <f t="shared" si="147"/>
        <v>-0.67979797979797973</v>
      </c>
      <c r="M224" s="136" t="s">
        <v>663</v>
      </c>
      <c r="N224" s="140">
        <v>43627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27</v>
      </c>
      <c r="B225" s="106">
        <v>42093</v>
      </c>
      <c r="C225" s="106"/>
      <c r="D225" s="107" t="s">
        <v>667</v>
      </c>
      <c r="E225" s="108" t="s">
        <v>623</v>
      </c>
      <c r="F225" s="109">
        <v>183.5</v>
      </c>
      <c r="G225" s="108"/>
      <c r="H225" s="108">
        <v>219</v>
      </c>
      <c r="I225" s="126">
        <v>218</v>
      </c>
      <c r="J225" s="127" t="s">
        <v>668</v>
      </c>
      <c r="K225" s="128">
        <f t="shared" si="146"/>
        <v>35.5</v>
      </c>
      <c r="L225" s="129">
        <f t="shared" si="147"/>
        <v>0.19346049046321526</v>
      </c>
      <c r="M225" s="130" t="s">
        <v>599</v>
      </c>
      <c r="N225" s="131">
        <v>42103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28</v>
      </c>
      <c r="B226" s="106">
        <v>42114</v>
      </c>
      <c r="C226" s="106"/>
      <c r="D226" s="107" t="s">
        <v>669</v>
      </c>
      <c r="E226" s="108" t="s">
        <v>623</v>
      </c>
      <c r="F226" s="109">
        <f>(227+237)/2</f>
        <v>232</v>
      </c>
      <c r="G226" s="108"/>
      <c r="H226" s="108">
        <v>298</v>
      </c>
      <c r="I226" s="126">
        <v>298</v>
      </c>
      <c r="J226" s="127" t="s">
        <v>625</v>
      </c>
      <c r="K226" s="128">
        <f t="shared" si="146"/>
        <v>66</v>
      </c>
      <c r="L226" s="129">
        <f t="shared" si="147"/>
        <v>0.28448275862068967</v>
      </c>
      <c r="M226" s="130" t="s">
        <v>599</v>
      </c>
      <c r="N226" s="131">
        <v>42823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29</v>
      </c>
      <c r="B227" s="106">
        <v>42128</v>
      </c>
      <c r="C227" s="106"/>
      <c r="D227" s="107" t="s">
        <v>670</v>
      </c>
      <c r="E227" s="108" t="s">
        <v>600</v>
      </c>
      <c r="F227" s="109">
        <v>385</v>
      </c>
      <c r="G227" s="108"/>
      <c r="H227" s="108">
        <f>212.5+331</f>
        <v>543.5</v>
      </c>
      <c r="I227" s="126">
        <v>510</v>
      </c>
      <c r="J227" s="127" t="s">
        <v>671</v>
      </c>
      <c r="K227" s="128">
        <f t="shared" si="146"/>
        <v>158.5</v>
      </c>
      <c r="L227" s="129">
        <f t="shared" si="147"/>
        <v>0.41168831168831171</v>
      </c>
      <c r="M227" s="130" t="s">
        <v>599</v>
      </c>
      <c r="N227" s="131">
        <v>42235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30</v>
      </c>
      <c r="B228" s="106">
        <v>42128</v>
      </c>
      <c r="C228" s="106"/>
      <c r="D228" s="107" t="s">
        <v>672</v>
      </c>
      <c r="E228" s="108" t="s">
        <v>600</v>
      </c>
      <c r="F228" s="109">
        <v>115.5</v>
      </c>
      <c r="G228" s="108"/>
      <c r="H228" s="108">
        <v>146</v>
      </c>
      <c r="I228" s="126">
        <v>142</v>
      </c>
      <c r="J228" s="127" t="s">
        <v>673</v>
      </c>
      <c r="K228" s="128">
        <f t="shared" si="146"/>
        <v>30.5</v>
      </c>
      <c r="L228" s="129">
        <f t="shared" si="147"/>
        <v>0.26406926406926406</v>
      </c>
      <c r="M228" s="130" t="s">
        <v>599</v>
      </c>
      <c r="N228" s="131">
        <v>42202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31</v>
      </c>
      <c r="B229" s="106">
        <v>42151</v>
      </c>
      <c r="C229" s="106"/>
      <c r="D229" s="107" t="s">
        <v>674</v>
      </c>
      <c r="E229" s="108" t="s">
        <v>600</v>
      </c>
      <c r="F229" s="109">
        <v>237.5</v>
      </c>
      <c r="G229" s="108"/>
      <c r="H229" s="108">
        <v>279.5</v>
      </c>
      <c r="I229" s="126">
        <v>278</v>
      </c>
      <c r="J229" s="127" t="s">
        <v>625</v>
      </c>
      <c r="K229" s="128">
        <f t="shared" si="146"/>
        <v>42</v>
      </c>
      <c r="L229" s="129">
        <f t="shared" si="147"/>
        <v>0.17684210526315788</v>
      </c>
      <c r="M229" s="130" t="s">
        <v>599</v>
      </c>
      <c r="N229" s="131">
        <v>42222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32</v>
      </c>
      <c r="B230" s="106">
        <v>42174</v>
      </c>
      <c r="C230" s="106"/>
      <c r="D230" s="107" t="s">
        <v>644</v>
      </c>
      <c r="E230" s="108" t="s">
        <v>623</v>
      </c>
      <c r="F230" s="109">
        <v>340</v>
      </c>
      <c r="G230" s="108"/>
      <c r="H230" s="108">
        <v>448</v>
      </c>
      <c r="I230" s="126">
        <v>448</v>
      </c>
      <c r="J230" s="127" t="s">
        <v>625</v>
      </c>
      <c r="K230" s="128">
        <f t="shared" si="146"/>
        <v>108</v>
      </c>
      <c r="L230" s="129">
        <f t="shared" si="147"/>
        <v>0.31764705882352939</v>
      </c>
      <c r="M230" s="130" t="s">
        <v>599</v>
      </c>
      <c r="N230" s="131">
        <v>43018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33</v>
      </c>
      <c r="B231" s="106">
        <v>42191</v>
      </c>
      <c r="C231" s="106"/>
      <c r="D231" s="107" t="s">
        <v>675</v>
      </c>
      <c r="E231" s="108" t="s">
        <v>623</v>
      </c>
      <c r="F231" s="109">
        <v>390</v>
      </c>
      <c r="G231" s="108"/>
      <c r="H231" s="108">
        <v>460</v>
      </c>
      <c r="I231" s="126">
        <v>460</v>
      </c>
      <c r="J231" s="127" t="s">
        <v>625</v>
      </c>
      <c r="K231" s="128">
        <f t="shared" ref="K231:K251" si="148">H231-F231</f>
        <v>70</v>
      </c>
      <c r="L231" s="129">
        <f t="shared" ref="L231:L251" si="149">K231/F231</f>
        <v>0.17948717948717949</v>
      </c>
      <c r="M231" s="130" t="s">
        <v>599</v>
      </c>
      <c r="N231" s="131">
        <v>42478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34</v>
      </c>
      <c r="B232" s="110">
        <v>42195</v>
      </c>
      <c r="C232" s="110"/>
      <c r="D232" s="111" t="s">
        <v>676</v>
      </c>
      <c r="E232" s="112" t="s">
        <v>623</v>
      </c>
      <c r="F232" s="113">
        <v>122.5</v>
      </c>
      <c r="G232" s="113"/>
      <c r="H232" s="114">
        <v>61</v>
      </c>
      <c r="I232" s="132">
        <v>172</v>
      </c>
      <c r="J232" s="133" t="s">
        <v>677</v>
      </c>
      <c r="K232" s="134">
        <f t="shared" si="148"/>
        <v>-61.5</v>
      </c>
      <c r="L232" s="135">
        <f t="shared" si="149"/>
        <v>-0.50204081632653064</v>
      </c>
      <c r="M232" s="136" t="s">
        <v>663</v>
      </c>
      <c r="N232" s="137">
        <v>43333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35</v>
      </c>
      <c r="B233" s="106">
        <v>42219</v>
      </c>
      <c r="C233" s="106"/>
      <c r="D233" s="107" t="s">
        <v>678</v>
      </c>
      <c r="E233" s="108" t="s">
        <v>623</v>
      </c>
      <c r="F233" s="109">
        <v>297.5</v>
      </c>
      <c r="G233" s="108"/>
      <c r="H233" s="108">
        <v>350</v>
      </c>
      <c r="I233" s="126">
        <v>360</v>
      </c>
      <c r="J233" s="127" t="s">
        <v>679</v>
      </c>
      <c r="K233" s="128">
        <f t="shared" si="148"/>
        <v>52.5</v>
      </c>
      <c r="L233" s="129">
        <f t="shared" si="149"/>
        <v>0.17647058823529413</v>
      </c>
      <c r="M233" s="130" t="s">
        <v>599</v>
      </c>
      <c r="N233" s="131">
        <v>42232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36</v>
      </c>
      <c r="B234" s="106">
        <v>42219</v>
      </c>
      <c r="C234" s="106"/>
      <c r="D234" s="107" t="s">
        <v>680</v>
      </c>
      <c r="E234" s="108" t="s">
        <v>623</v>
      </c>
      <c r="F234" s="109">
        <v>115.5</v>
      </c>
      <c r="G234" s="108"/>
      <c r="H234" s="108">
        <v>149</v>
      </c>
      <c r="I234" s="126">
        <v>140</v>
      </c>
      <c r="J234" s="141" t="s">
        <v>681</v>
      </c>
      <c r="K234" s="128">
        <f t="shared" si="148"/>
        <v>33.5</v>
      </c>
      <c r="L234" s="129">
        <f t="shared" si="149"/>
        <v>0.29004329004329005</v>
      </c>
      <c r="M234" s="130" t="s">
        <v>599</v>
      </c>
      <c r="N234" s="131">
        <v>42740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37</v>
      </c>
      <c r="B235" s="106">
        <v>42251</v>
      </c>
      <c r="C235" s="106"/>
      <c r="D235" s="107" t="s">
        <v>674</v>
      </c>
      <c r="E235" s="108" t="s">
        <v>623</v>
      </c>
      <c r="F235" s="109">
        <v>226</v>
      </c>
      <c r="G235" s="108"/>
      <c r="H235" s="108">
        <v>292</v>
      </c>
      <c r="I235" s="126">
        <v>292</v>
      </c>
      <c r="J235" s="127" t="s">
        <v>682</v>
      </c>
      <c r="K235" s="128">
        <f t="shared" si="148"/>
        <v>66</v>
      </c>
      <c r="L235" s="129">
        <f t="shared" si="149"/>
        <v>0.29203539823008851</v>
      </c>
      <c r="M235" s="130" t="s">
        <v>599</v>
      </c>
      <c r="N235" s="131">
        <v>42286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38</v>
      </c>
      <c r="B236" s="106">
        <v>42254</v>
      </c>
      <c r="C236" s="106"/>
      <c r="D236" s="107" t="s">
        <v>669</v>
      </c>
      <c r="E236" s="108" t="s">
        <v>623</v>
      </c>
      <c r="F236" s="109">
        <v>232.5</v>
      </c>
      <c r="G236" s="108"/>
      <c r="H236" s="108">
        <v>312.5</v>
      </c>
      <c r="I236" s="126">
        <v>310</v>
      </c>
      <c r="J236" s="127" t="s">
        <v>625</v>
      </c>
      <c r="K236" s="128">
        <f t="shared" si="148"/>
        <v>80</v>
      </c>
      <c r="L236" s="129">
        <f t="shared" si="149"/>
        <v>0.34408602150537637</v>
      </c>
      <c r="M236" s="130" t="s">
        <v>599</v>
      </c>
      <c r="N236" s="131">
        <v>42823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39</v>
      </c>
      <c r="B237" s="106">
        <v>42268</v>
      </c>
      <c r="C237" s="106"/>
      <c r="D237" s="107" t="s">
        <v>683</v>
      </c>
      <c r="E237" s="108" t="s">
        <v>623</v>
      </c>
      <c r="F237" s="109">
        <v>196.5</v>
      </c>
      <c r="G237" s="108"/>
      <c r="H237" s="108">
        <v>238</v>
      </c>
      <c r="I237" s="126">
        <v>238</v>
      </c>
      <c r="J237" s="127" t="s">
        <v>682</v>
      </c>
      <c r="K237" s="128">
        <f t="shared" si="148"/>
        <v>41.5</v>
      </c>
      <c r="L237" s="129">
        <f t="shared" si="149"/>
        <v>0.21119592875318066</v>
      </c>
      <c r="M237" s="130" t="s">
        <v>599</v>
      </c>
      <c r="N237" s="131">
        <v>42291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40</v>
      </c>
      <c r="B238" s="106">
        <v>42271</v>
      </c>
      <c r="C238" s="106"/>
      <c r="D238" s="107" t="s">
        <v>622</v>
      </c>
      <c r="E238" s="108" t="s">
        <v>623</v>
      </c>
      <c r="F238" s="109">
        <v>65</v>
      </c>
      <c r="G238" s="108"/>
      <c r="H238" s="108">
        <v>82</v>
      </c>
      <c r="I238" s="126">
        <v>82</v>
      </c>
      <c r="J238" s="127" t="s">
        <v>682</v>
      </c>
      <c r="K238" s="128">
        <f t="shared" si="148"/>
        <v>17</v>
      </c>
      <c r="L238" s="129">
        <f t="shared" si="149"/>
        <v>0.26153846153846155</v>
      </c>
      <c r="M238" s="130" t="s">
        <v>599</v>
      </c>
      <c r="N238" s="131">
        <v>42578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41</v>
      </c>
      <c r="B239" s="106">
        <v>42291</v>
      </c>
      <c r="C239" s="106"/>
      <c r="D239" s="107" t="s">
        <v>684</v>
      </c>
      <c r="E239" s="108" t="s">
        <v>623</v>
      </c>
      <c r="F239" s="109">
        <v>144</v>
      </c>
      <c r="G239" s="108"/>
      <c r="H239" s="108">
        <v>182.5</v>
      </c>
      <c r="I239" s="126">
        <v>181</v>
      </c>
      <c r="J239" s="127" t="s">
        <v>682</v>
      </c>
      <c r="K239" s="128">
        <f t="shared" si="148"/>
        <v>38.5</v>
      </c>
      <c r="L239" s="129">
        <f t="shared" si="149"/>
        <v>0.2673611111111111</v>
      </c>
      <c r="M239" s="130" t="s">
        <v>599</v>
      </c>
      <c r="N239" s="131">
        <v>42817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42</v>
      </c>
      <c r="B240" s="106">
        <v>42291</v>
      </c>
      <c r="C240" s="106"/>
      <c r="D240" s="107" t="s">
        <v>685</v>
      </c>
      <c r="E240" s="108" t="s">
        <v>623</v>
      </c>
      <c r="F240" s="109">
        <v>264</v>
      </c>
      <c r="G240" s="108"/>
      <c r="H240" s="108">
        <v>311</v>
      </c>
      <c r="I240" s="126">
        <v>311</v>
      </c>
      <c r="J240" s="127" t="s">
        <v>682</v>
      </c>
      <c r="K240" s="128">
        <f t="shared" si="148"/>
        <v>47</v>
      </c>
      <c r="L240" s="129">
        <f t="shared" si="149"/>
        <v>0.17803030303030304</v>
      </c>
      <c r="M240" s="130" t="s">
        <v>599</v>
      </c>
      <c r="N240" s="131">
        <v>42604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43</v>
      </c>
      <c r="B241" s="106">
        <v>42318</v>
      </c>
      <c r="C241" s="106"/>
      <c r="D241" s="107" t="s">
        <v>686</v>
      </c>
      <c r="E241" s="108" t="s">
        <v>600</v>
      </c>
      <c r="F241" s="109">
        <v>549.5</v>
      </c>
      <c r="G241" s="108"/>
      <c r="H241" s="108">
        <v>630</v>
      </c>
      <c r="I241" s="126">
        <v>630</v>
      </c>
      <c r="J241" s="127" t="s">
        <v>682</v>
      </c>
      <c r="K241" s="128">
        <f t="shared" si="148"/>
        <v>80.5</v>
      </c>
      <c r="L241" s="129">
        <f t="shared" si="149"/>
        <v>0.1464968152866242</v>
      </c>
      <c r="M241" s="130" t="s">
        <v>599</v>
      </c>
      <c r="N241" s="131">
        <v>42419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44</v>
      </c>
      <c r="B242" s="106">
        <v>42342</v>
      </c>
      <c r="C242" s="106"/>
      <c r="D242" s="107" t="s">
        <v>687</v>
      </c>
      <c r="E242" s="108" t="s">
        <v>623</v>
      </c>
      <c r="F242" s="109">
        <v>1027.5</v>
      </c>
      <c r="G242" s="108"/>
      <c r="H242" s="108">
        <v>1315</v>
      </c>
      <c r="I242" s="126">
        <v>1250</v>
      </c>
      <c r="J242" s="127" t="s">
        <v>682</v>
      </c>
      <c r="K242" s="128">
        <f t="shared" si="148"/>
        <v>287.5</v>
      </c>
      <c r="L242" s="129">
        <f t="shared" si="149"/>
        <v>0.27980535279805352</v>
      </c>
      <c r="M242" s="130" t="s">
        <v>599</v>
      </c>
      <c r="N242" s="131">
        <v>43244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45</v>
      </c>
      <c r="B243" s="106">
        <v>42367</v>
      </c>
      <c r="C243" s="106"/>
      <c r="D243" s="107" t="s">
        <v>688</v>
      </c>
      <c r="E243" s="108" t="s">
        <v>623</v>
      </c>
      <c r="F243" s="109">
        <v>465</v>
      </c>
      <c r="G243" s="108"/>
      <c r="H243" s="108">
        <v>540</v>
      </c>
      <c r="I243" s="126">
        <v>540</v>
      </c>
      <c r="J243" s="127" t="s">
        <v>682</v>
      </c>
      <c r="K243" s="128">
        <f t="shared" si="148"/>
        <v>75</v>
      </c>
      <c r="L243" s="129">
        <f t="shared" si="149"/>
        <v>0.16129032258064516</v>
      </c>
      <c r="M243" s="130" t="s">
        <v>599</v>
      </c>
      <c r="N243" s="131">
        <v>42530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46</v>
      </c>
      <c r="B244" s="106">
        <v>42380</v>
      </c>
      <c r="C244" s="106"/>
      <c r="D244" s="107" t="s">
        <v>390</v>
      </c>
      <c r="E244" s="108" t="s">
        <v>600</v>
      </c>
      <c r="F244" s="109">
        <v>81</v>
      </c>
      <c r="G244" s="108"/>
      <c r="H244" s="108">
        <v>110</v>
      </c>
      <c r="I244" s="126">
        <v>110</v>
      </c>
      <c r="J244" s="127" t="s">
        <v>682</v>
      </c>
      <c r="K244" s="128">
        <f t="shared" si="148"/>
        <v>29</v>
      </c>
      <c r="L244" s="129">
        <f t="shared" si="149"/>
        <v>0.35802469135802467</v>
      </c>
      <c r="M244" s="130" t="s">
        <v>599</v>
      </c>
      <c r="N244" s="131">
        <v>42745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47</v>
      </c>
      <c r="B245" s="106">
        <v>42382</v>
      </c>
      <c r="C245" s="106"/>
      <c r="D245" s="107" t="s">
        <v>689</v>
      </c>
      <c r="E245" s="108" t="s">
        <v>600</v>
      </c>
      <c r="F245" s="109">
        <v>417.5</v>
      </c>
      <c r="G245" s="108"/>
      <c r="H245" s="108">
        <v>547</v>
      </c>
      <c r="I245" s="126">
        <v>535</v>
      </c>
      <c r="J245" s="127" t="s">
        <v>682</v>
      </c>
      <c r="K245" s="128">
        <f t="shared" si="148"/>
        <v>129.5</v>
      </c>
      <c r="L245" s="129">
        <f t="shared" si="149"/>
        <v>0.31017964071856285</v>
      </c>
      <c r="M245" s="130" t="s">
        <v>599</v>
      </c>
      <c r="N245" s="131">
        <v>42578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48</v>
      </c>
      <c r="B246" s="106">
        <v>42408</v>
      </c>
      <c r="C246" s="106"/>
      <c r="D246" s="107" t="s">
        <v>690</v>
      </c>
      <c r="E246" s="108" t="s">
        <v>623</v>
      </c>
      <c r="F246" s="109">
        <v>650</v>
      </c>
      <c r="G246" s="108"/>
      <c r="H246" s="108">
        <v>800</v>
      </c>
      <c r="I246" s="126">
        <v>800</v>
      </c>
      <c r="J246" s="127" t="s">
        <v>682</v>
      </c>
      <c r="K246" s="128">
        <f t="shared" si="148"/>
        <v>150</v>
      </c>
      <c r="L246" s="129">
        <f t="shared" si="149"/>
        <v>0.23076923076923078</v>
      </c>
      <c r="M246" s="130" t="s">
        <v>599</v>
      </c>
      <c r="N246" s="131">
        <v>43154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49</v>
      </c>
      <c r="B247" s="106">
        <v>42433</v>
      </c>
      <c r="C247" s="106"/>
      <c r="D247" s="107" t="s">
        <v>197</v>
      </c>
      <c r="E247" s="108" t="s">
        <v>623</v>
      </c>
      <c r="F247" s="109">
        <v>437.5</v>
      </c>
      <c r="G247" s="108"/>
      <c r="H247" s="108">
        <v>504.5</v>
      </c>
      <c r="I247" s="126">
        <v>522</v>
      </c>
      <c r="J247" s="127" t="s">
        <v>691</v>
      </c>
      <c r="K247" s="128">
        <f t="shared" si="148"/>
        <v>67</v>
      </c>
      <c r="L247" s="129">
        <f t="shared" si="149"/>
        <v>0.15314285714285714</v>
      </c>
      <c r="M247" s="130" t="s">
        <v>599</v>
      </c>
      <c r="N247" s="131">
        <v>42480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50</v>
      </c>
      <c r="B248" s="106">
        <v>42438</v>
      </c>
      <c r="C248" s="106"/>
      <c r="D248" s="107" t="s">
        <v>692</v>
      </c>
      <c r="E248" s="108" t="s">
        <v>623</v>
      </c>
      <c r="F248" s="109">
        <v>189.5</v>
      </c>
      <c r="G248" s="108"/>
      <c r="H248" s="108">
        <v>218</v>
      </c>
      <c r="I248" s="126">
        <v>218</v>
      </c>
      <c r="J248" s="127" t="s">
        <v>682</v>
      </c>
      <c r="K248" s="128">
        <f t="shared" si="148"/>
        <v>28.5</v>
      </c>
      <c r="L248" s="129">
        <f t="shared" si="149"/>
        <v>0.15039577836411611</v>
      </c>
      <c r="M248" s="130" t="s">
        <v>599</v>
      </c>
      <c r="N248" s="131">
        <v>43034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4">
        <v>51</v>
      </c>
      <c r="B249" s="115">
        <v>42471</v>
      </c>
      <c r="C249" s="115"/>
      <c r="D249" s="116" t="s">
        <v>693</v>
      </c>
      <c r="E249" s="117" t="s">
        <v>623</v>
      </c>
      <c r="F249" s="118">
        <v>36.5</v>
      </c>
      <c r="G249" s="119"/>
      <c r="H249" s="119">
        <v>15.85</v>
      </c>
      <c r="I249" s="119">
        <v>60</v>
      </c>
      <c r="J249" s="138" t="s">
        <v>694</v>
      </c>
      <c r="K249" s="134">
        <f t="shared" si="148"/>
        <v>-20.65</v>
      </c>
      <c r="L249" s="168">
        <f t="shared" si="149"/>
        <v>-0.5657534246575342</v>
      </c>
      <c r="M249" s="136" t="s">
        <v>663</v>
      </c>
      <c r="N249" s="169">
        <v>43627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52</v>
      </c>
      <c r="B250" s="106">
        <v>42472</v>
      </c>
      <c r="C250" s="106"/>
      <c r="D250" s="107" t="s">
        <v>695</v>
      </c>
      <c r="E250" s="108" t="s">
        <v>623</v>
      </c>
      <c r="F250" s="109">
        <v>93</v>
      </c>
      <c r="G250" s="108"/>
      <c r="H250" s="108">
        <v>149</v>
      </c>
      <c r="I250" s="126">
        <v>140</v>
      </c>
      <c r="J250" s="141" t="s">
        <v>696</v>
      </c>
      <c r="K250" s="128">
        <f t="shared" si="148"/>
        <v>56</v>
      </c>
      <c r="L250" s="129">
        <f t="shared" si="149"/>
        <v>0.60215053763440862</v>
      </c>
      <c r="M250" s="130" t="s">
        <v>599</v>
      </c>
      <c r="N250" s="131">
        <v>42740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53</v>
      </c>
      <c r="B251" s="106">
        <v>42472</v>
      </c>
      <c r="C251" s="106"/>
      <c r="D251" s="107" t="s">
        <v>697</v>
      </c>
      <c r="E251" s="108" t="s">
        <v>623</v>
      </c>
      <c r="F251" s="109">
        <v>130</v>
      </c>
      <c r="G251" s="108"/>
      <c r="H251" s="108">
        <v>150</v>
      </c>
      <c r="I251" s="126" t="s">
        <v>698</v>
      </c>
      <c r="J251" s="127" t="s">
        <v>682</v>
      </c>
      <c r="K251" s="128">
        <f t="shared" si="148"/>
        <v>20</v>
      </c>
      <c r="L251" s="129">
        <f t="shared" si="149"/>
        <v>0.15384615384615385</v>
      </c>
      <c r="M251" s="130" t="s">
        <v>599</v>
      </c>
      <c r="N251" s="131">
        <v>42564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54</v>
      </c>
      <c r="B252" s="106">
        <v>42473</v>
      </c>
      <c r="C252" s="106"/>
      <c r="D252" s="107" t="s">
        <v>354</v>
      </c>
      <c r="E252" s="108" t="s">
        <v>623</v>
      </c>
      <c r="F252" s="109">
        <v>196</v>
      </c>
      <c r="G252" s="108"/>
      <c r="H252" s="108">
        <v>299</v>
      </c>
      <c r="I252" s="126">
        <v>299</v>
      </c>
      <c r="J252" s="127" t="s">
        <v>682</v>
      </c>
      <c r="K252" s="128">
        <v>103</v>
      </c>
      <c r="L252" s="129">
        <v>0.52551020408163296</v>
      </c>
      <c r="M252" s="130" t="s">
        <v>599</v>
      </c>
      <c r="N252" s="131">
        <v>42620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55</v>
      </c>
      <c r="B253" s="106">
        <v>42473</v>
      </c>
      <c r="C253" s="106"/>
      <c r="D253" s="107" t="s">
        <v>756</v>
      </c>
      <c r="E253" s="108" t="s">
        <v>623</v>
      </c>
      <c r="F253" s="109">
        <v>88</v>
      </c>
      <c r="G253" s="108"/>
      <c r="H253" s="108">
        <v>103</v>
      </c>
      <c r="I253" s="126">
        <v>103</v>
      </c>
      <c r="J253" s="127" t="s">
        <v>682</v>
      </c>
      <c r="K253" s="128">
        <v>15</v>
      </c>
      <c r="L253" s="129">
        <v>0.170454545454545</v>
      </c>
      <c r="M253" s="130" t="s">
        <v>599</v>
      </c>
      <c r="N253" s="131">
        <v>42530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56</v>
      </c>
      <c r="B254" s="106">
        <v>42492</v>
      </c>
      <c r="C254" s="106"/>
      <c r="D254" s="107" t="s">
        <v>699</v>
      </c>
      <c r="E254" s="108" t="s">
        <v>623</v>
      </c>
      <c r="F254" s="109">
        <v>127.5</v>
      </c>
      <c r="G254" s="108"/>
      <c r="H254" s="108">
        <v>148</v>
      </c>
      <c r="I254" s="126" t="s">
        <v>700</v>
      </c>
      <c r="J254" s="127" t="s">
        <v>682</v>
      </c>
      <c r="K254" s="128">
        <f>H254-F254</f>
        <v>20.5</v>
      </c>
      <c r="L254" s="129">
        <f>K254/F254</f>
        <v>0.16078431372549021</v>
      </c>
      <c r="M254" s="130" t="s">
        <v>599</v>
      </c>
      <c r="N254" s="131">
        <v>42564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57</v>
      </c>
      <c r="B255" s="106">
        <v>42493</v>
      </c>
      <c r="C255" s="106"/>
      <c r="D255" s="107" t="s">
        <v>701</v>
      </c>
      <c r="E255" s="108" t="s">
        <v>623</v>
      </c>
      <c r="F255" s="109">
        <v>675</v>
      </c>
      <c r="G255" s="108"/>
      <c r="H255" s="108">
        <v>815</v>
      </c>
      <c r="I255" s="126" t="s">
        <v>702</v>
      </c>
      <c r="J255" s="127" t="s">
        <v>682</v>
      </c>
      <c r="K255" s="128">
        <f>H255-F255</f>
        <v>140</v>
      </c>
      <c r="L255" s="129">
        <f>K255/F255</f>
        <v>0.2074074074074074</v>
      </c>
      <c r="M255" s="130" t="s">
        <v>599</v>
      </c>
      <c r="N255" s="131">
        <v>43154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58</v>
      </c>
      <c r="B256" s="110">
        <v>42522</v>
      </c>
      <c r="C256" s="110"/>
      <c r="D256" s="111" t="s">
        <v>757</v>
      </c>
      <c r="E256" s="112" t="s">
        <v>623</v>
      </c>
      <c r="F256" s="113">
        <v>500</v>
      </c>
      <c r="G256" s="113"/>
      <c r="H256" s="114">
        <v>232.5</v>
      </c>
      <c r="I256" s="132" t="s">
        <v>758</v>
      </c>
      <c r="J256" s="133" t="s">
        <v>759</v>
      </c>
      <c r="K256" s="134">
        <f>H256-F256</f>
        <v>-267.5</v>
      </c>
      <c r="L256" s="135">
        <f>K256/F256</f>
        <v>-0.53500000000000003</v>
      </c>
      <c r="M256" s="136" t="s">
        <v>663</v>
      </c>
      <c r="N256" s="137">
        <v>43735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59</v>
      </c>
      <c r="B257" s="106">
        <v>42527</v>
      </c>
      <c r="C257" s="106"/>
      <c r="D257" s="107" t="s">
        <v>703</v>
      </c>
      <c r="E257" s="108" t="s">
        <v>623</v>
      </c>
      <c r="F257" s="109">
        <v>110</v>
      </c>
      <c r="G257" s="108"/>
      <c r="H257" s="108">
        <v>126.5</v>
      </c>
      <c r="I257" s="126">
        <v>125</v>
      </c>
      <c r="J257" s="127" t="s">
        <v>632</v>
      </c>
      <c r="K257" s="128">
        <f>H257-F257</f>
        <v>16.5</v>
      </c>
      <c r="L257" s="129">
        <f>K257/F257</f>
        <v>0.15</v>
      </c>
      <c r="M257" s="130" t="s">
        <v>599</v>
      </c>
      <c r="N257" s="131">
        <v>42552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3">
        <v>60</v>
      </c>
      <c r="B258" s="106">
        <v>42538</v>
      </c>
      <c r="C258" s="106"/>
      <c r="D258" s="107" t="s">
        <v>704</v>
      </c>
      <c r="E258" s="108" t="s">
        <v>623</v>
      </c>
      <c r="F258" s="109">
        <v>44</v>
      </c>
      <c r="G258" s="108"/>
      <c r="H258" s="108">
        <v>69.5</v>
      </c>
      <c r="I258" s="126">
        <v>69.5</v>
      </c>
      <c r="J258" s="127" t="s">
        <v>705</v>
      </c>
      <c r="K258" s="128">
        <f>H258-F258</f>
        <v>25.5</v>
      </c>
      <c r="L258" s="129">
        <f>K258/F258</f>
        <v>0.57954545454545459</v>
      </c>
      <c r="M258" s="130" t="s">
        <v>599</v>
      </c>
      <c r="N258" s="131">
        <v>42977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61</v>
      </c>
      <c r="B259" s="106">
        <v>42549</v>
      </c>
      <c r="C259" s="106"/>
      <c r="D259" s="148" t="s">
        <v>760</v>
      </c>
      <c r="E259" s="108" t="s">
        <v>623</v>
      </c>
      <c r="F259" s="109">
        <v>262.5</v>
      </c>
      <c r="G259" s="108"/>
      <c r="H259" s="108">
        <v>340</v>
      </c>
      <c r="I259" s="126">
        <v>333</v>
      </c>
      <c r="J259" s="127" t="s">
        <v>761</v>
      </c>
      <c r="K259" s="128">
        <v>77.5</v>
      </c>
      <c r="L259" s="129">
        <v>0.29523809523809502</v>
      </c>
      <c r="M259" s="130" t="s">
        <v>599</v>
      </c>
      <c r="N259" s="131">
        <v>43017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62</v>
      </c>
      <c r="B260" s="106">
        <v>42549</v>
      </c>
      <c r="C260" s="106"/>
      <c r="D260" s="148" t="s">
        <v>762</v>
      </c>
      <c r="E260" s="108" t="s">
        <v>623</v>
      </c>
      <c r="F260" s="109">
        <v>840</v>
      </c>
      <c r="G260" s="108"/>
      <c r="H260" s="108">
        <v>1230</v>
      </c>
      <c r="I260" s="126">
        <v>1230</v>
      </c>
      <c r="J260" s="127" t="s">
        <v>682</v>
      </c>
      <c r="K260" s="128">
        <v>390</v>
      </c>
      <c r="L260" s="129">
        <v>0.46428571428571402</v>
      </c>
      <c r="M260" s="130" t="s">
        <v>599</v>
      </c>
      <c r="N260" s="131">
        <v>42649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5">
        <v>63</v>
      </c>
      <c r="B261" s="143">
        <v>42556</v>
      </c>
      <c r="C261" s="143"/>
      <c r="D261" s="144" t="s">
        <v>706</v>
      </c>
      <c r="E261" s="145" t="s">
        <v>623</v>
      </c>
      <c r="F261" s="146">
        <v>395</v>
      </c>
      <c r="G261" s="147"/>
      <c r="H261" s="147">
        <f>(468.5+342.5)/2</f>
        <v>405.5</v>
      </c>
      <c r="I261" s="147">
        <v>510</v>
      </c>
      <c r="J261" s="170" t="s">
        <v>707</v>
      </c>
      <c r="K261" s="171">
        <f t="shared" ref="K261:K267" si="150">H261-F261</f>
        <v>10.5</v>
      </c>
      <c r="L261" s="172">
        <f t="shared" ref="L261:L267" si="151">K261/F261</f>
        <v>2.6582278481012658E-2</v>
      </c>
      <c r="M261" s="173" t="s">
        <v>708</v>
      </c>
      <c r="N261" s="174">
        <v>43606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4">
        <v>64</v>
      </c>
      <c r="B262" s="110">
        <v>42584</v>
      </c>
      <c r="C262" s="110"/>
      <c r="D262" s="111" t="s">
        <v>709</v>
      </c>
      <c r="E262" s="112" t="s">
        <v>600</v>
      </c>
      <c r="F262" s="113">
        <f>169.5-12.8</f>
        <v>156.69999999999999</v>
      </c>
      <c r="G262" s="113"/>
      <c r="H262" s="114">
        <v>77</v>
      </c>
      <c r="I262" s="132" t="s">
        <v>710</v>
      </c>
      <c r="J262" s="384" t="s">
        <v>3401</v>
      </c>
      <c r="K262" s="134">
        <f t="shared" si="150"/>
        <v>-79.699999999999989</v>
      </c>
      <c r="L262" s="135">
        <f t="shared" si="151"/>
        <v>-0.50861518825781749</v>
      </c>
      <c r="M262" s="136" t="s">
        <v>663</v>
      </c>
      <c r="N262" s="137">
        <v>43522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4">
        <v>65</v>
      </c>
      <c r="B263" s="110">
        <v>42586</v>
      </c>
      <c r="C263" s="110"/>
      <c r="D263" s="111" t="s">
        <v>711</v>
      </c>
      <c r="E263" s="112" t="s">
        <v>623</v>
      </c>
      <c r="F263" s="113">
        <v>400</v>
      </c>
      <c r="G263" s="113"/>
      <c r="H263" s="114">
        <v>305</v>
      </c>
      <c r="I263" s="132">
        <v>475</v>
      </c>
      <c r="J263" s="133" t="s">
        <v>712</v>
      </c>
      <c r="K263" s="134">
        <f t="shared" si="150"/>
        <v>-95</v>
      </c>
      <c r="L263" s="135">
        <f t="shared" si="151"/>
        <v>-0.23749999999999999</v>
      </c>
      <c r="M263" s="136" t="s">
        <v>663</v>
      </c>
      <c r="N263" s="137">
        <v>43606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3">
        <v>66</v>
      </c>
      <c r="B264" s="106">
        <v>42593</v>
      </c>
      <c r="C264" s="106"/>
      <c r="D264" s="107" t="s">
        <v>713</v>
      </c>
      <c r="E264" s="108" t="s">
        <v>623</v>
      </c>
      <c r="F264" s="109">
        <v>86.5</v>
      </c>
      <c r="G264" s="108"/>
      <c r="H264" s="108">
        <v>130</v>
      </c>
      <c r="I264" s="126">
        <v>130</v>
      </c>
      <c r="J264" s="141" t="s">
        <v>714</v>
      </c>
      <c r="K264" s="128">
        <f t="shared" si="150"/>
        <v>43.5</v>
      </c>
      <c r="L264" s="129">
        <f t="shared" si="151"/>
        <v>0.50289017341040465</v>
      </c>
      <c r="M264" s="130" t="s">
        <v>599</v>
      </c>
      <c r="N264" s="131">
        <v>43091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67</v>
      </c>
      <c r="B265" s="110">
        <v>42600</v>
      </c>
      <c r="C265" s="110"/>
      <c r="D265" s="111" t="s">
        <v>381</v>
      </c>
      <c r="E265" s="112" t="s">
        <v>623</v>
      </c>
      <c r="F265" s="113">
        <v>133.5</v>
      </c>
      <c r="G265" s="113"/>
      <c r="H265" s="114">
        <v>126.5</v>
      </c>
      <c r="I265" s="132">
        <v>178</v>
      </c>
      <c r="J265" s="133" t="s">
        <v>715</v>
      </c>
      <c r="K265" s="134">
        <f t="shared" si="150"/>
        <v>-7</v>
      </c>
      <c r="L265" s="135">
        <f t="shared" si="151"/>
        <v>-5.2434456928838954E-2</v>
      </c>
      <c r="M265" s="136" t="s">
        <v>663</v>
      </c>
      <c r="N265" s="137">
        <v>42615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68</v>
      </c>
      <c r="B266" s="106">
        <v>42613</v>
      </c>
      <c r="C266" s="106"/>
      <c r="D266" s="107" t="s">
        <v>716</v>
      </c>
      <c r="E266" s="108" t="s">
        <v>623</v>
      </c>
      <c r="F266" s="109">
        <v>560</v>
      </c>
      <c r="G266" s="108"/>
      <c r="H266" s="108">
        <v>725</v>
      </c>
      <c r="I266" s="126">
        <v>725</v>
      </c>
      <c r="J266" s="127" t="s">
        <v>625</v>
      </c>
      <c r="K266" s="128">
        <f t="shared" si="150"/>
        <v>165</v>
      </c>
      <c r="L266" s="129">
        <f t="shared" si="151"/>
        <v>0.29464285714285715</v>
      </c>
      <c r="M266" s="130" t="s">
        <v>599</v>
      </c>
      <c r="N266" s="131">
        <v>42456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3">
        <v>69</v>
      </c>
      <c r="B267" s="106">
        <v>42614</v>
      </c>
      <c r="C267" s="106"/>
      <c r="D267" s="107" t="s">
        <v>717</v>
      </c>
      <c r="E267" s="108" t="s">
        <v>623</v>
      </c>
      <c r="F267" s="109">
        <v>160.5</v>
      </c>
      <c r="G267" s="108"/>
      <c r="H267" s="108">
        <v>210</v>
      </c>
      <c r="I267" s="126">
        <v>210</v>
      </c>
      <c r="J267" s="127" t="s">
        <v>625</v>
      </c>
      <c r="K267" s="128">
        <f t="shared" si="150"/>
        <v>49.5</v>
      </c>
      <c r="L267" s="129">
        <f t="shared" si="151"/>
        <v>0.30841121495327101</v>
      </c>
      <c r="M267" s="130" t="s">
        <v>599</v>
      </c>
      <c r="N267" s="131">
        <v>42871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70</v>
      </c>
      <c r="B268" s="106">
        <v>42646</v>
      </c>
      <c r="C268" s="106"/>
      <c r="D268" s="148" t="s">
        <v>405</v>
      </c>
      <c r="E268" s="108" t="s">
        <v>623</v>
      </c>
      <c r="F268" s="109">
        <v>430</v>
      </c>
      <c r="G268" s="108"/>
      <c r="H268" s="108">
        <v>596</v>
      </c>
      <c r="I268" s="126">
        <v>575</v>
      </c>
      <c r="J268" s="127" t="s">
        <v>763</v>
      </c>
      <c r="K268" s="128">
        <v>166</v>
      </c>
      <c r="L268" s="129">
        <v>0.38604651162790699</v>
      </c>
      <c r="M268" s="130" t="s">
        <v>599</v>
      </c>
      <c r="N268" s="131">
        <v>42769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3">
        <v>71</v>
      </c>
      <c r="B269" s="106">
        <v>42657</v>
      </c>
      <c r="C269" s="106"/>
      <c r="D269" s="107" t="s">
        <v>718</v>
      </c>
      <c r="E269" s="108" t="s">
        <v>623</v>
      </c>
      <c r="F269" s="109">
        <v>280</v>
      </c>
      <c r="G269" s="108"/>
      <c r="H269" s="108">
        <v>345</v>
      </c>
      <c r="I269" s="126">
        <v>345</v>
      </c>
      <c r="J269" s="127" t="s">
        <v>625</v>
      </c>
      <c r="K269" s="128">
        <f t="shared" ref="K269:K274" si="152">H269-F269</f>
        <v>65</v>
      </c>
      <c r="L269" s="129">
        <f>K269/F269</f>
        <v>0.23214285714285715</v>
      </c>
      <c r="M269" s="130" t="s">
        <v>599</v>
      </c>
      <c r="N269" s="131">
        <v>42814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3">
        <v>72</v>
      </c>
      <c r="B270" s="106">
        <v>42657</v>
      </c>
      <c r="C270" s="106"/>
      <c r="D270" s="107" t="s">
        <v>719</v>
      </c>
      <c r="E270" s="108" t="s">
        <v>623</v>
      </c>
      <c r="F270" s="109">
        <v>245</v>
      </c>
      <c r="G270" s="108"/>
      <c r="H270" s="108">
        <v>325.5</v>
      </c>
      <c r="I270" s="126">
        <v>330</v>
      </c>
      <c r="J270" s="127" t="s">
        <v>720</v>
      </c>
      <c r="K270" s="128">
        <f t="shared" si="152"/>
        <v>80.5</v>
      </c>
      <c r="L270" s="129">
        <f>K270/F270</f>
        <v>0.32857142857142857</v>
      </c>
      <c r="M270" s="130" t="s">
        <v>599</v>
      </c>
      <c r="N270" s="131">
        <v>42769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3">
        <v>73</v>
      </c>
      <c r="B271" s="106">
        <v>42660</v>
      </c>
      <c r="C271" s="106"/>
      <c r="D271" s="107" t="s">
        <v>349</v>
      </c>
      <c r="E271" s="108" t="s">
        <v>623</v>
      </c>
      <c r="F271" s="109">
        <v>125</v>
      </c>
      <c r="G271" s="108"/>
      <c r="H271" s="108">
        <v>160</v>
      </c>
      <c r="I271" s="126">
        <v>160</v>
      </c>
      <c r="J271" s="127" t="s">
        <v>682</v>
      </c>
      <c r="K271" s="128">
        <f t="shared" si="152"/>
        <v>35</v>
      </c>
      <c r="L271" s="129">
        <v>0.28000000000000003</v>
      </c>
      <c r="M271" s="130" t="s">
        <v>599</v>
      </c>
      <c r="N271" s="131">
        <v>42803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74</v>
      </c>
      <c r="B272" s="106">
        <v>42660</v>
      </c>
      <c r="C272" s="106"/>
      <c r="D272" s="107" t="s">
        <v>483</v>
      </c>
      <c r="E272" s="108" t="s">
        <v>623</v>
      </c>
      <c r="F272" s="109">
        <v>114</v>
      </c>
      <c r="G272" s="108"/>
      <c r="H272" s="108">
        <v>145</v>
      </c>
      <c r="I272" s="126">
        <v>145</v>
      </c>
      <c r="J272" s="127" t="s">
        <v>682</v>
      </c>
      <c r="K272" s="128">
        <f t="shared" si="152"/>
        <v>31</v>
      </c>
      <c r="L272" s="129">
        <f>K272/F272</f>
        <v>0.27192982456140352</v>
      </c>
      <c r="M272" s="130" t="s">
        <v>599</v>
      </c>
      <c r="N272" s="131">
        <v>42859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3">
        <v>75</v>
      </c>
      <c r="B273" s="106">
        <v>42660</v>
      </c>
      <c r="C273" s="106"/>
      <c r="D273" s="107" t="s">
        <v>721</v>
      </c>
      <c r="E273" s="108" t="s">
        <v>623</v>
      </c>
      <c r="F273" s="109">
        <v>212</v>
      </c>
      <c r="G273" s="108"/>
      <c r="H273" s="108">
        <v>280</v>
      </c>
      <c r="I273" s="126">
        <v>276</v>
      </c>
      <c r="J273" s="127" t="s">
        <v>722</v>
      </c>
      <c r="K273" s="128">
        <f t="shared" si="152"/>
        <v>68</v>
      </c>
      <c r="L273" s="129">
        <f>K273/F273</f>
        <v>0.32075471698113206</v>
      </c>
      <c r="M273" s="130" t="s">
        <v>599</v>
      </c>
      <c r="N273" s="131">
        <v>42858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3">
        <v>76</v>
      </c>
      <c r="B274" s="106">
        <v>42678</v>
      </c>
      <c r="C274" s="106"/>
      <c r="D274" s="107" t="s">
        <v>151</v>
      </c>
      <c r="E274" s="108" t="s">
        <v>623</v>
      </c>
      <c r="F274" s="109">
        <v>155</v>
      </c>
      <c r="G274" s="108"/>
      <c r="H274" s="108">
        <v>210</v>
      </c>
      <c r="I274" s="126">
        <v>210</v>
      </c>
      <c r="J274" s="127" t="s">
        <v>723</v>
      </c>
      <c r="K274" s="128">
        <f t="shared" si="152"/>
        <v>55</v>
      </c>
      <c r="L274" s="129">
        <f>K274/F274</f>
        <v>0.35483870967741937</v>
      </c>
      <c r="M274" s="130" t="s">
        <v>599</v>
      </c>
      <c r="N274" s="131">
        <v>42944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4">
        <v>77</v>
      </c>
      <c r="B275" s="110">
        <v>42710</v>
      </c>
      <c r="C275" s="110"/>
      <c r="D275" s="111" t="s">
        <v>764</v>
      </c>
      <c r="E275" s="112" t="s">
        <v>623</v>
      </c>
      <c r="F275" s="113">
        <v>150.5</v>
      </c>
      <c r="G275" s="113"/>
      <c r="H275" s="114">
        <v>72.5</v>
      </c>
      <c r="I275" s="132">
        <v>174</v>
      </c>
      <c r="J275" s="133" t="s">
        <v>765</v>
      </c>
      <c r="K275" s="134">
        <v>-78</v>
      </c>
      <c r="L275" s="135">
        <v>-0.51827242524916906</v>
      </c>
      <c r="M275" s="136" t="s">
        <v>663</v>
      </c>
      <c r="N275" s="137">
        <v>43333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3">
        <v>78</v>
      </c>
      <c r="B276" s="106">
        <v>42712</v>
      </c>
      <c r="C276" s="106"/>
      <c r="D276" s="107" t="s">
        <v>125</v>
      </c>
      <c r="E276" s="108" t="s">
        <v>623</v>
      </c>
      <c r="F276" s="109">
        <v>380</v>
      </c>
      <c r="G276" s="108"/>
      <c r="H276" s="108">
        <v>478</v>
      </c>
      <c r="I276" s="126">
        <v>468</v>
      </c>
      <c r="J276" s="127" t="s">
        <v>682</v>
      </c>
      <c r="K276" s="128">
        <f>H276-F276</f>
        <v>98</v>
      </c>
      <c r="L276" s="129">
        <f>K276/F276</f>
        <v>0.25789473684210529</v>
      </c>
      <c r="M276" s="130" t="s">
        <v>599</v>
      </c>
      <c r="N276" s="131">
        <v>43025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3">
        <v>79</v>
      </c>
      <c r="B277" s="106">
        <v>42734</v>
      </c>
      <c r="C277" s="106"/>
      <c r="D277" s="107" t="s">
        <v>248</v>
      </c>
      <c r="E277" s="108" t="s">
        <v>623</v>
      </c>
      <c r="F277" s="109">
        <v>305</v>
      </c>
      <c r="G277" s="108"/>
      <c r="H277" s="108">
        <v>375</v>
      </c>
      <c r="I277" s="126">
        <v>375</v>
      </c>
      <c r="J277" s="127" t="s">
        <v>682</v>
      </c>
      <c r="K277" s="128">
        <f>H277-F277</f>
        <v>70</v>
      </c>
      <c r="L277" s="129">
        <f>K277/F277</f>
        <v>0.22950819672131148</v>
      </c>
      <c r="M277" s="130" t="s">
        <v>599</v>
      </c>
      <c r="N277" s="131">
        <v>42768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3">
        <v>80</v>
      </c>
      <c r="B278" s="106">
        <v>42739</v>
      </c>
      <c r="C278" s="106"/>
      <c r="D278" s="107" t="s">
        <v>351</v>
      </c>
      <c r="E278" s="108" t="s">
        <v>623</v>
      </c>
      <c r="F278" s="109">
        <v>99.5</v>
      </c>
      <c r="G278" s="108"/>
      <c r="H278" s="108">
        <v>158</v>
      </c>
      <c r="I278" s="126">
        <v>158</v>
      </c>
      <c r="J278" s="127" t="s">
        <v>682</v>
      </c>
      <c r="K278" s="128">
        <f>H278-F278</f>
        <v>58.5</v>
      </c>
      <c r="L278" s="129">
        <f>K278/F278</f>
        <v>0.5879396984924623</v>
      </c>
      <c r="M278" s="130" t="s">
        <v>599</v>
      </c>
      <c r="N278" s="131">
        <v>42898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3">
        <v>81</v>
      </c>
      <c r="B279" s="106">
        <v>42739</v>
      </c>
      <c r="C279" s="106"/>
      <c r="D279" s="107" t="s">
        <v>351</v>
      </c>
      <c r="E279" s="108" t="s">
        <v>623</v>
      </c>
      <c r="F279" s="109">
        <v>99.5</v>
      </c>
      <c r="G279" s="108"/>
      <c r="H279" s="108">
        <v>158</v>
      </c>
      <c r="I279" s="126">
        <v>158</v>
      </c>
      <c r="J279" s="127" t="s">
        <v>682</v>
      </c>
      <c r="K279" s="128">
        <v>58.5</v>
      </c>
      <c r="L279" s="129">
        <v>0.58793969849246197</v>
      </c>
      <c r="M279" s="130" t="s">
        <v>599</v>
      </c>
      <c r="N279" s="131">
        <v>42898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3">
        <v>82</v>
      </c>
      <c r="B280" s="106">
        <v>42786</v>
      </c>
      <c r="C280" s="106"/>
      <c r="D280" s="107" t="s">
        <v>169</v>
      </c>
      <c r="E280" s="108" t="s">
        <v>623</v>
      </c>
      <c r="F280" s="109">
        <v>140.5</v>
      </c>
      <c r="G280" s="108"/>
      <c r="H280" s="108">
        <v>220</v>
      </c>
      <c r="I280" s="126">
        <v>220</v>
      </c>
      <c r="J280" s="127" t="s">
        <v>682</v>
      </c>
      <c r="K280" s="128">
        <f>H280-F280</f>
        <v>79.5</v>
      </c>
      <c r="L280" s="129">
        <f>K280/F280</f>
        <v>0.5658362989323843</v>
      </c>
      <c r="M280" s="130" t="s">
        <v>599</v>
      </c>
      <c r="N280" s="131">
        <v>42864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3">
        <v>83</v>
      </c>
      <c r="B281" s="106">
        <v>42786</v>
      </c>
      <c r="C281" s="106"/>
      <c r="D281" s="107" t="s">
        <v>766</v>
      </c>
      <c r="E281" s="108" t="s">
        <v>623</v>
      </c>
      <c r="F281" s="109">
        <v>202.5</v>
      </c>
      <c r="G281" s="108"/>
      <c r="H281" s="108">
        <v>234</v>
      </c>
      <c r="I281" s="126">
        <v>234</v>
      </c>
      <c r="J281" s="127" t="s">
        <v>682</v>
      </c>
      <c r="K281" s="128">
        <v>31.5</v>
      </c>
      <c r="L281" s="129">
        <v>0.155555555555556</v>
      </c>
      <c r="M281" s="130" t="s">
        <v>599</v>
      </c>
      <c r="N281" s="131">
        <v>42836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3">
        <v>84</v>
      </c>
      <c r="B282" s="106">
        <v>42818</v>
      </c>
      <c r="C282" s="106"/>
      <c r="D282" s="107" t="s">
        <v>557</v>
      </c>
      <c r="E282" s="108" t="s">
        <v>623</v>
      </c>
      <c r="F282" s="109">
        <v>300.5</v>
      </c>
      <c r="G282" s="108"/>
      <c r="H282" s="108">
        <v>417.5</v>
      </c>
      <c r="I282" s="126">
        <v>420</v>
      </c>
      <c r="J282" s="127" t="s">
        <v>724</v>
      </c>
      <c r="K282" s="128">
        <f>H282-F282</f>
        <v>117</v>
      </c>
      <c r="L282" s="129">
        <f>K282/F282</f>
        <v>0.38935108153078202</v>
      </c>
      <c r="M282" s="130" t="s">
        <v>599</v>
      </c>
      <c r="N282" s="131">
        <v>43070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3">
        <v>85</v>
      </c>
      <c r="B283" s="106">
        <v>42818</v>
      </c>
      <c r="C283" s="106"/>
      <c r="D283" s="107" t="s">
        <v>762</v>
      </c>
      <c r="E283" s="108" t="s">
        <v>623</v>
      </c>
      <c r="F283" s="109">
        <v>850</v>
      </c>
      <c r="G283" s="108"/>
      <c r="H283" s="108">
        <v>1042.5</v>
      </c>
      <c r="I283" s="126">
        <v>1023</v>
      </c>
      <c r="J283" s="127" t="s">
        <v>767</v>
      </c>
      <c r="K283" s="128">
        <v>192.5</v>
      </c>
      <c r="L283" s="129">
        <v>0.22647058823529401</v>
      </c>
      <c r="M283" s="130" t="s">
        <v>599</v>
      </c>
      <c r="N283" s="131">
        <v>42830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3">
        <v>86</v>
      </c>
      <c r="B284" s="106">
        <v>42830</v>
      </c>
      <c r="C284" s="106"/>
      <c r="D284" s="107" t="s">
        <v>501</v>
      </c>
      <c r="E284" s="108" t="s">
        <v>623</v>
      </c>
      <c r="F284" s="109">
        <v>785</v>
      </c>
      <c r="G284" s="108"/>
      <c r="H284" s="108">
        <v>930</v>
      </c>
      <c r="I284" s="126">
        <v>920</v>
      </c>
      <c r="J284" s="127" t="s">
        <v>725</v>
      </c>
      <c r="K284" s="128">
        <f>H284-F284</f>
        <v>145</v>
      </c>
      <c r="L284" s="129">
        <f>K284/F284</f>
        <v>0.18471337579617833</v>
      </c>
      <c r="M284" s="130" t="s">
        <v>599</v>
      </c>
      <c r="N284" s="131">
        <v>42976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4">
        <v>87</v>
      </c>
      <c r="B285" s="110">
        <v>42831</v>
      </c>
      <c r="C285" s="110"/>
      <c r="D285" s="111" t="s">
        <v>768</v>
      </c>
      <c r="E285" s="112" t="s">
        <v>623</v>
      </c>
      <c r="F285" s="113">
        <v>40</v>
      </c>
      <c r="G285" s="113"/>
      <c r="H285" s="114">
        <v>13.1</v>
      </c>
      <c r="I285" s="132">
        <v>60</v>
      </c>
      <c r="J285" s="138" t="s">
        <v>769</v>
      </c>
      <c r="K285" s="134">
        <v>-26.9</v>
      </c>
      <c r="L285" s="135">
        <v>-0.67249999999999999</v>
      </c>
      <c r="M285" s="136" t="s">
        <v>663</v>
      </c>
      <c r="N285" s="137">
        <v>43138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3">
        <v>88</v>
      </c>
      <c r="B286" s="106">
        <v>42837</v>
      </c>
      <c r="C286" s="106"/>
      <c r="D286" s="107" t="s">
        <v>88</v>
      </c>
      <c r="E286" s="108" t="s">
        <v>623</v>
      </c>
      <c r="F286" s="109">
        <v>289.5</v>
      </c>
      <c r="G286" s="108"/>
      <c r="H286" s="108">
        <v>354</v>
      </c>
      <c r="I286" s="126">
        <v>360</v>
      </c>
      <c r="J286" s="127" t="s">
        <v>726</v>
      </c>
      <c r="K286" s="128">
        <f t="shared" ref="K286:K294" si="153">H286-F286</f>
        <v>64.5</v>
      </c>
      <c r="L286" s="129">
        <f t="shared" ref="L286:L294" si="154">K286/F286</f>
        <v>0.22279792746113988</v>
      </c>
      <c r="M286" s="130" t="s">
        <v>599</v>
      </c>
      <c r="N286" s="131">
        <v>43040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3">
        <v>89</v>
      </c>
      <c r="B287" s="106">
        <v>42845</v>
      </c>
      <c r="C287" s="106"/>
      <c r="D287" s="107" t="s">
        <v>438</v>
      </c>
      <c r="E287" s="108" t="s">
        <v>623</v>
      </c>
      <c r="F287" s="109">
        <v>700</v>
      </c>
      <c r="G287" s="108"/>
      <c r="H287" s="108">
        <v>840</v>
      </c>
      <c r="I287" s="126">
        <v>840</v>
      </c>
      <c r="J287" s="127" t="s">
        <v>727</v>
      </c>
      <c r="K287" s="128">
        <f t="shared" si="153"/>
        <v>140</v>
      </c>
      <c r="L287" s="129">
        <f t="shared" si="154"/>
        <v>0.2</v>
      </c>
      <c r="M287" s="130" t="s">
        <v>599</v>
      </c>
      <c r="N287" s="131">
        <v>42893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3">
        <v>90</v>
      </c>
      <c r="B288" s="106">
        <v>42887</v>
      </c>
      <c r="C288" s="106"/>
      <c r="D288" s="148" t="s">
        <v>363</v>
      </c>
      <c r="E288" s="108" t="s">
        <v>623</v>
      </c>
      <c r="F288" s="109">
        <v>130</v>
      </c>
      <c r="G288" s="108"/>
      <c r="H288" s="108">
        <v>144.25</v>
      </c>
      <c r="I288" s="126">
        <v>170</v>
      </c>
      <c r="J288" s="127" t="s">
        <v>728</v>
      </c>
      <c r="K288" s="128">
        <f t="shared" si="153"/>
        <v>14.25</v>
      </c>
      <c r="L288" s="129">
        <f t="shared" si="154"/>
        <v>0.10961538461538461</v>
      </c>
      <c r="M288" s="130" t="s">
        <v>599</v>
      </c>
      <c r="N288" s="131">
        <v>43675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3">
        <v>91</v>
      </c>
      <c r="B289" s="106">
        <v>42901</v>
      </c>
      <c r="C289" s="106"/>
      <c r="D289" s="148" t="s">
        <v>729</v>
      </c>
      <c r="E289" s="108" t="s">
        <v>623</v>
      </c>
      <c r="F289" s="109">
        <v>214.5</v>
      </c>
      <c r="G289" s="108"/>
      <c r="H289" s="108">
        <v>262</v>
      </c>
      <c r="I289" s="126">
        <v>262</v>
      </c>
      <c r="J289" s="127" t="s">
        <v>730</v>
      </c>
      <c r="K289" s="128">
        <f t="shared" si="153"/>
        <v>47.5</v>
      </c>
      <c r="L289" s="129">
        <f t="shared" si="154"/>
        <v>0.22144522144522144</v>
      </c>
      <c r="M289" s="130" t="s">
        <v>599</v>
      </c>
      <c r="N289" s="131">
        <v>42977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5">
        <v>92</v>
      </c>
      <c r="B290" s="154">
        <v>42933</v>
      </c>
      <c r="C290" s="154"/>
      <c r="D290" s="155" t="s">
        <v>731</v>
      </c>
      <c r="E290" s="156" t="s">
        <v>623</v>
      </c>
      <c r="F290" s="157">
        <v>370</v>
      </c>
      <c r="G290" s="156"/>
      <c r="H290" s="156">
        <v>447.5</v>
      </c>
      <c r="I290" s="178">
        <v>450</v>
      </c>
      <c r="J290" s="231" t="s">
        <v>682</v>
      </c>
      <c r="K290" s="128">
        <f t="shared" si="153"/>
        <v>77.5</v>
      </c>
      <c r="L290" s="180">
        <f t="shared" si="154"/>
        <v>0.20945945945945946</v>
      </c>
      <c r="M290" s="181" t="s">
        <v>599</v>
      </c>
      <c r="N290" s="182">
        <v>43035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5">
        <v>93</v>
      </c>
      <c r="B291" s="154">
        <v>42943</v>
      </c>
      <c r="C291" s="154"/>
      <c r="D291" s="155" t="s">
        <v>167</v>
      </c>
      <c r="E291" s="156" t="s">
        <v>623</v>
      </c>
      <c r="F291" s="157">
        <v>657.5</v>
      </c>
      <c r="G291" s="156"/>
      <c r="H291" s="156">
        <v>825</v>
      </c>
      <c r="I291" s="178">
        <v>820</v>
      </c>
      <c r="J291" s="231" t="s">
        <v>682</v>
      </c>
      <c r="K291" s="128">
        <f t="shared" si="153"/>
        <v>167.5</v>
      </c>
      <c r="L291" s="180">
        <f t="shared" si="154"/>
        <v>0.25475285171102663</v>
      </c>
      <c r="M291" s="181" t="s">
        <v>599</v>
      </c>
      <c r="N291" s="182">
        <v>43090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3">
        <v>94</v>
      </c>
      <c r="B292" s="106">
        <v>42964</v>
      </c>
      <c r="C292" s="106"/>
      <c r="D292" s="107" t="s">
        <v>368</v>
      </c>
      <c r="E292" s="108" t="s">
        <v>623</v>
      </c>
      <c r="F292" s="109">
        <v>605</v>
      </c>
      <c r="G292" s="108"/>
      <c r="H292" s="108">
        <v>750</v>
      </c>
      <c r="I292" s="126">
        <v>750</v>
      </c>
      <c r="J292" s="127" t="s">
        <v>725</v>
      </c>
      <c r="K292" s="128">
        <f t="shared" si="153"/>
        <v>145</v>
      </c>
      <c r="L292" s="129">
        <f t="shared" si="154"/>
        <v>0.23966942148760331</v>
      </c>
      <c r="M292" s="130" t="s">
        <v>599</v>
      </c>
      <c r="N292" s="131">
        <v>43027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66">
        <v>95</v>
      </c>
      <c r="B293" s="149">
        <v>42979</v>
      </c>
      <c r="C293" s="149"/>
      <c r="D293" s="150" t="s">
        <v>509</v>
      </c>
      <c r="E293" s="151" t="s">
        <v>623</v>
      </c>
      <c r="F293" s="152">
        <v>255</v>
      </c>
      <c r="G293" s="153"/>
      <c r="H293" s="153">
        <v>217.25</v>
      </c>
      <c r="I293" s="153">
        <v>320</v>
      </c>
      <c r="J293" s="175" t="s">
        <v>732</v>
      </c>
      <c r="K293" s="134">
        <f t="shared" si="153"/>
        <v>-37.75</v>
      </c>
      <c r="L293" s="176">
        <f t="shared" si="154"/>
        <v>-0.14803921568627451</v>
      </c>
      <c r="M293" s="136" t="s">
        <v>663</v>
      </c>
      <c r="N293" s="177">
        <v>43661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3">
        <v>96</v>
      </c>
      <c r="B294" s="106">
        <v>42997</v>
      </c>
      <c r="C294" s="106"/>
      <c r="D294" s="107" t="s">
        <v>733</v>
      </c>
      <c r="E294" s="108" t="s">
        <v>623</v>
      </c>
      <c r="F294" s="109">
        <v>215</v>
      </c>
      <c r="G294" s="108"/>
      <c r="H294" s="108">
        <v>258</v>
      </c>
      <c r="I294" s="126">
        <v>258</v>
      </c>
      <c r="J294" s="127" t="s">
        <v>682</v>
      </c>
      <c r="K294" s="128">
        <f t="shared" si="153"/>
        <v>43</v>
      </c>
      <c r="L294" s="129">
        <f t="shared" si="154"/>
        <v>0.2</v>
      </c>
      <c r="M294" s="130" t="s">
        <v>599</v>
      </c>
      <c r="N294" s="131">
        <v>43040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3">
        <v>97</v>
      </c>
      <c r="B295" s="106">
        <v>42997</v>
      </c>
      <c r="C295" s="106"/>
      <c r="D295" s="107" t="s">
        <v>733</v>
      </c>
      <c r="E295" s="108" t="s">
        <v>623</v>
      </c>
      <c r="F295" s="109">
        <v>215</v>
      </c>
      <c r="G295" s="108"/>
      <c r="H295" s="108">
        <v>258</v>
      </c>
      <c r="I295" s="126">
        <v>258</v>
      </c>
      <c r="J295" s="231" t="s">
        <v>682</v>
      </c>
      <c r="K295" s="128">
        <v>43</v>
      </c>
      <c r="L295" s="129">
        <v>0.2</v>
      </c>
      <c r="M295" s="130" t="s">
        <v>599</v>
      </c>
      <c r="N295" s="131">
        <v>43040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6">
        <v>98</v>
      </c>
      <c r="B296" s="207">
        <v>42998</v>
      </c>
      <c r="C296" s="207"/>
      <c r="D296" s="375" t="s">
        <v>2979</v>
      </c>
      <c r="E296" s="208" t="s">
        <v>623</v>
      </c>
      <c r="F296" s="209">
        <v>75</v>
      </c>
      <c r="G296" s="208"/>
      <c r="H296" s="208">
        <v>90</v>
      </c>
      <c r="I296" s="232">
        <v>90</v>
      </c>
      <c r="J296" s="127" t="s">
        <v>734</v>
      </c>
      <c r="K296" s="128">
        <f t="shared" ref="K296:K301" si="155">H296-F296</f>
        <v>15</v>
      </c>
      <c r="L296" s="129">
        <f t="shared" ref="L296:L301" si="156">K296/F296</f>
        <v>0.2</v>
      </c>
      <c r="M296" s="130" t="s">
        <v>599</v>
      </c>
      <c r="N296" s="131">
        <v>43019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5">
        <v>99</v>
      </c>
      <c r="B297" s="154">
        <v>43011</v>
      </c>
      <c r="C297" s="154"/>
      <c r="D297" s="155" t="s">
        <v>735</v>
      </c>
      <c r="E297" s="156" t="s">
        <v>623</v>
      </c>
      <c r="F297" s="157">
        <v>315</v>
      </c>
      <c r="G297" s="156"/>
      <c r="H297" s="156">
        <v>392</v>
      </c>
      <c r="I297" s="178">
        <v>384</v>
      </c>
      <c r="J297" s="231" t="s">
        <v>736</v>
      </c>
      <c r="K297" s="128">
        <f t="shared" si="155"/>
        <v>77</v>
      </c>
      <c r="L297" s="180">
        <f t="shared" si="156"/>
        <v>0.24444444444444444</v>
      </c>
      <c r="M297" s="181" t="s">
        <v>599</v>
      </c>
      <c r="N297" s="182">
        <v>43017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5">
        <v>100</v>
      </c>
      <c r="B298" s="154">
        <v>43013</v>
      </c>
      <c r="C298" s="154"/>
      <c r="D298" s="155" t="s">
        <v>737</v>
      </c>
      <c r="E298" s="156" t="s">
        <v>623</v>
      </c>
      <c r="F298" s="157">
        <v>145</v>
      </c>
      <c r="G298" s="156"/>
      <c r="H298" s="156">
        <v>179</v>
      </c>
      <c r="I298" s="178">
        <v>180</v>
      </c>
      <c r="J298" s="231" t="s">
        <v>613</v>
      </c>
      <c r="K298" s="128">
        <f t="shared" si="155"/>
        <v>34</v>
      </c>
      <c r="L298" s="180">
        <f t="shared" si="156"/>
        <v>0.23448275862068965</v>
      </c>
      <c r="M298" s="181" t="s">
        <v>599</v>
      </c>
      <c r="N298" s="182">
        <v>43025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5">
        <v>101</v>
      </c>
      <c r="B299" s="154">
        <v>43014</v>
      </c>
      <c r="C299" s="154"/>
      <c r="D299" s="155" t="s">
        <v>339</v>
      </c>
      <c r="E299" s="156" t="s">
        <v>623</v>
      </c>
      <c r="F299" s="157">
        <v>256</v>
      </c>
      <c r="G299" s="156"/>
      <c r="H299" s="156">
        <v>323</v>
      </c>
      <c r="I299" s="178">
        <v>320</v>
      </c>
      <c r="J299" s="231" t="s">
        <v>682</v>
      </c>
      <c r="K299" s="128">
        <f t="shared" si="155"/>
        <v>67</v>
      </c>
      <c r="L299" s="180">
        <f t="shared" si="156"/>
        <v>0.26171875</v>
      </c>
      <c r="M299" s="181" t="s">
        <v>599</v>
      </c>
      <c r="N299" s="182">
        <v>43067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5">
        <v>102</v>
      </c>
      <c r="B300" s="154">
        <v>43017</v>
      </c>
      <c r="C300" s="154"/>
      <c r="D300" s="155" t="s">
        <v>360</v>
      </c>
      <c r="E300" s="156" t="s">
        <v>623</v>
      </c>
      <c r="F300" s="157">
        <v>137.5</v>
      </c>
      <c r="G300" s="156"/>
      <c r="H300" s="156">
        <v>184</v>
      </c>
      <c r="I300" s="178">
        <v>183</v>
      </c>
      <c r="J300" s="179" t="s">
        <v>738</v>
      </c>
      <c r="K300" s="128">
        <f t="shared" si="155"/>
        <v>46.5</v>
      </c>
      <c r="L300" s="180">
        <f t="shared" si="156"/>
        <v>0.33818181818181819</v>
      </c>
      <c r="M300" s="181" t="s">
        <v>599</v>
      </c>
      <c r="N300" s="182">
        <v>43108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5">
        <v>103</v>
      </c>
      <c r="B301" s="154">
        <v>43018</v>
      </c>
      <c r="C301" s="154"/>
      <c r="D301" s="155" t="s">
        <v>739</v>
      </c>
      <c r="E301" s="156" t="s">
        <v>623</v>
      </c>
      <c r="F301" s="157">
        <v>125.5</v>
      </c>
      <c r="G301" s="156"/>
      <c r="H301" s="156">
        <v>158</v>
      </c>
      <c r="I301" s="178">
        <v>155</v>
      </c>
      <c r="J301" s="179" t="s">
        <v>740</v>
      </c>
      <c r="K301" s="128">
        <f t="shared" si="155"/>
        <v>32.5</v>
      </c>
      <c r="L301" s="180">
        <f t="shared" si="156"/>
        <v>0.25896414342629481</v>
      </c>
      <c r="M301" s="181" t="s">
        <v>599</v>
      </c>
      <c r="N301" s="182">
        <v>43067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5">
        <v>104</v>
      </c>
      <c r="B302" s="154">
        <v>43018</v>
      </c>
      <c r="C302" s="154"/>
      <c r="D302" s="155" t="s">
        <v>770</v>
      </c>
      <c r="E302" s="156" t="s">
        <v>623</v>
      </c>
      <c r="F302" s="157">
        <v>895</v>
      </c>
      <c r="G302" s="156"/>
      <c r="H302" s="156">
        <v>1122.5</v>
      </c>
      <c r="I302" s="178">
        <v>1078</v>
      </c>
      <c r="J302" s="179" t="s">
        <v>771</v>
      </c>
      <c r="K302" s="128">
        <v>227.5</v>
      </c>
      <c r="L302" s="180">
        <v>0.25418994413407803</v>
      </c>
      <c r="M302" s="181" t="s">
        <v>599</v>
      </c>
      <c r="N302" s="182">
        <v>43117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5">
        <v>105</v>
      </c>
      <c r="B303" s="154">
        <v>43020</v>
      </c>
      <c r="C303" s="154"/>
      <c r="D303" s="155" t="s">
        <v>347</v>
      </c>
      <c r="E303" s="156" t="s">
        <v>623</v>
      </c>
      <c r="F303" s="157">
        <v>525</v>
      </c>
      <c r="G303" s="156"/>
      <c r="H303" s="156">
        <v>629</v>
      </c>
      <c r="I303" s="178">
        <v>629</v>
      </c>
      <c r="J303" s="231" t="s">
        <v>682</v>
      </c>
      <c r="K303" s="128">
        <v>104</v>
      </c>
      <c r="L303" s="180">
        <v>0.19809523809523799</v>
      </c>
      <c r="M303" s="181" t="s">
        <v>599</v>
      </c>
      <c r="N303" s="182">
        <v>43119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5">
        <v>106</v>
      </c>
      <c r="B304" s="154">
        <v>43046</v>
      </c>
      <c r="C304" s="154"/>
      <c r="D304" s="155" t="s">
        <v>393</v>
      </c>
      <c r="E304" s="156" t="s">
        <v>623</v>
      </c>
      <c r="F304" s="157">
        <v>740</v>
      </c>
      <c r="G304" s="156"/>
      <c r="H304" s="156">
        <v>892.5</v>
      </c>
      <c r="I304" s="178">
        <v>900</v>
      </c>
      <c r="J304" s="179" t="s">
        <v>741</v>
      </c>
      <c r="K304" s="128">
        <f>H304-F304</f>
        <v>152.5</v>
      </c>
      <c r="L304" s="180">
        <f>K304/F304</f>
        <v>0.20608108108108109</v>
      </c>
      <c r="M304" s="181" t="s">
        <v>599</v>
      </c>
      <c r="N304" s="182">
        <v>43052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3">
        <v>107</v>
      </c>
      <c r="B305" s="106">
        <v>43073</v>
      </c>
      <c r="C305" s="106"/>
      <c r="D305" s="107" t="s">
        <v>742</v>
      </c>
      <c r="E305" s="108" t="s">
        <v>623</v>
      </c>
      <c r="F305" s="109">
        <v>118.5</v>
      </c>
      <c r="G305" s="108"/>
      <c r="H305" s="108">
        <v>143.5</v>
      </c>
      <c r="I305" s="126">
        <v>145</v>
      </c>
      <c r="J305" s="141" t="s">
        <v>743</v>
      </c>
      <c r="K305" s="128">
        <f>H305-F305</f>
        <v>25</v>
      </c>
      <c r="L305" s="129">
        <f>K305/F305</f>
        <v>0.2109704641350211</v>
      </c>
      <c r="M305" s="130" t="s">
        <v>599</v>
      </c>
      <c r="N305" s="131">
        <v>43097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4">
        <v>108</v>
      </c>
      <c r="B306" s="110">
        <v>43090</v>
      </c>
      <c r="C306" s="110"/>
      <c r="D306" s="158" t="s">
        <v>443</v>
      </c>
      <c r="E306" s="112" t="s">
        <v>623</v>
      </c>
      <c r="F306" s="113">
        <v>715</v>
      </c>
      <c r="G306" s="113"/>
      <c r="H306" s="114">
        <v>500</v>
      </c>
      <c r="I306" s="132">
        <v>872</v>
      </c>
      <c r="J306" s="138" t="s">
        <v>744</v>
      </c>
      <c r="K306" s="134">
        <f>H306-F306</f>
        <v>-215</v>
      </c>
      <c r="L306" s="135">
        <f>K306/F306</f>
        <v>-0.30069930069930068</v>
      </c>
      <c r="M306" s="136" t="s">
        <v>663</v>
      </c>
      <c r="N306" s="137">
        <v>43670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3">
        <v>109</v>
      </c>
      <c r="B307" s="106">
        <v>43098</v>
      </c>
      <c r="C307" s="106"/>
      <c r="D307" s="107" t="s">
        <v>735</v>
      </c>
      <c r="E307" s="108" t="s">
        <v>623</v>
      </c>
      <c r="F307" s="109">
        <v>435</v>
      </c>
      <c r="G307" s="108"/>
      <c r="H307" s="108">
        <v>542.5</v>
      </c>
      <c r="I307" s="126">
        <v>539</v>
      </c>
      <c r="J307" s="141" t="s">
        <v>682</v>
      </c>
      <c r="K307" s="128">
        <v>107.5</v>
      </c>
      <c r="L307" s="129">
        <v>0.247126436781609</v>
      </c>
      <c r="M307" s="130" t="s">
        <v>599</v>
      </c>
      <c r="N307" s="131">
        <v>43206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3">
        <v>110</v>
      </c>
      <c r="B308" s="106">
        <v>43098</v>
      </c>
      <c r="C308" s="106"/>
      <c r="D308" s="107" t="s">
        <v>571</v>
      </c>
      <c r="E308" s="108" t="s">
        <v>623</v>
      </c>
      <c r="F308" s="109">
        <v>885</v>
      </c>
      <c r="G308" s="108"/>
      <c r="H308" s="108">
        <v>1090</v>
      </c>
      <c r="I308" s="126">
        <v>1084</v>
      </c>
      <c r="J308" s="141" t="s">
        <v>682</v>
      </c>
      <c r="K308" s="128">
        <v>205</v>
      </c>
      <c r="L308" s="129">
        <v>0.23163841807909599</v>
      </c>
      <c r="M308" s="130" t="s">
        <v>599</v>
      </c>
      <c r="N308" s="131">
        <v>43213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67">
        <v>111</v>
      </c>
      <c r="B309" s="348">
        <v>43192</v>
      </c>
      <c r="C309" s="348"/>
      <c r="D309" s="116" t="s">
        <v>752</v>
      </c>
      <c r="E309" s="351" t="s">
        <v>623</v>
      </c>
      <c r="F309" s="354">
        <v>478.5</v>
      </c>
      <c r="G309" s="351"/>
      <c r="H309" s="351">
        <v>442</v>
      </c>
      <c r="I309" s="357">
        <v>613</v>
      </c>
      <c r="J309" s="384" t="s">
        <v>3403</v>
      </c>
      <c r="K309" s="134">
        <f>H309-F309</f>
        <v>-36.5</v>
      </c>
      <c r="L309" s="135">
        <f>K309/F309</f>
        <v>-7.6280041797283177E-2</v>
      </c>
      <c r="M309" s="136" t="s">
        <v>663</v>
      </c>
      <c r="N309" s="137">
        <v>43762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4">
        <v>112</v>
      </c>
      <c r="B310" s="110">
        <v>43194</v>
      </c>
      <c r="C310" s="110"/>
      <c r="D310" s="374" t="s">
        <v>2978</v>
      </c>
      <c r="E310" s="112" t="s">
        <v>623</v>
      </c>
      <c r="F310" s="113">
        <f>141.5-7.3</f>
        <v>134.19999999999999</v>
      </c>
      <c r="G310" s="113"/>
      <c r="H310" s="114">
        <v>77</v>
      </c>
      <c r="I310" s="132">
        <v>180</v>
      </c>
      <c r="J310" s="384" t="s">
        <v>3402</v>
      </c>
      <c r="K310" s="134">
        <f>H310-F310</f>
        <v>-57.199999999999989</v>
      </c>
      <c r="L310" s="135">
        <f>K310/F310</f>
        <v>-0.42622950819672129</v>
      </c>
      <c r="M310" s="136" t="s">
        <v>663</v>
      </c>
      <c r="N310" s="137">
        <v>43522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4">
        <v>113</v>
      </c>
      <c r="B311" s="110">
        <v>43209</v>
      </c>
      <c r="C311" s="110"/>
      <c r="D311" s="111" t="s">
        <v>745</v>
      </c>
      <c r="E311" s="112" t="s">
        <v>623</v>
      </c>
      <c r="F311" s="113">
        <v>430</v>
      </c>
      <c r="G311" s="113"/>
      <c r="H311" s="114">
        <v>220</v>
      </c>
      <c r="I311" s="132">
        <v>537</v>
      </c>
      <c r="J311" s="138" t="s">
        <v>746</v>
      </c>
      <c r="K311" s="134">
        <f>H311-F311</f>
        <v>-210</v>
      </c>
      <c r="L311" s="135">
        <f>K311/F311</f>
        <v>-0.48837209302325579</v>
      </c>
      <c r="M311" s="136" t="s">
        <v>663</v>
      </c>
      <c r="N311" s="137">
        <v>43252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68">
        <v>114</v>
      </c>
      <c r="B312" s="159">
        <v>43220</v>
      </c>
      <c r="C312" s="159"/>
      <c r="D312" s="160" t="s">
        <v>394</v>
      </c>
      <c r="E312" s="161" t="s">
        <v>623</v>
      </c>
      <c r="F312" s="163">
        <v>153.5</v>
      </c>
      <c r="G312" s="163"/>
      <c r="H312" s="163">
        <v>196</v>
      </c>
      <c r="I312" s="163">
        <v>196</v>
      </c>
      <c r="J312" s="359" t="s">
        <v>3494</v>
      </c>
      <c r="K312" s="183">
        <f>H312-F312</f>
        <v>42.5</v>
      </c>
      <c r="L312" s="184">
        <f>K312/F312</f>
        <v>0.27687296416938112</v>
      </c>
      <c r="M312" s="162" t="s">
        <v>599</v>
      </c>
      <c r="N312" s="185">
        <v>43605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4">
        <v>115</v>
      </c>
      <c r="B313" s="110">
        <v>43306</v>
      </c>
      <c r="C313" s="110"/>
      <c r="D313" s="111" t="s">
        <v>768</v>
      </c>
      <c r="E313" s="112" t="s">
        <v>623</v>
      </c>
      <c r="F313" s="113">
        <v>27.5</v>
      </c>
      <c r="G313" s="113"/>
      <c r="H313" s="114">
        <v>13.1</v>
      </c>
      <c r="I313" s="132">
        <v>60</v>
      </c>
      <c r="J313" s="138" t="s">
        <v>772</v>
      </c>
      <c r="K313" s="134">
        <v>-14.4</v>
      </c>
      <c r="L313" s="135">
        <v>-0.52363636363636401</v>
      </c>
      <c r="M313" s="136" t="s">
        <v>663</v>
      </c>
      <c r="N313" s="137">
        <v>43138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67">
        <v>116</v>
      </c>
      <c r="B314" s="348">
        <v>43318</v>
      </c>
      <c r="C314" s="348"/>
      <c r="D314" s="116" t="s">
        <v>747</v>
      </c>
      <c r="E314" s="351" t="s">
        <v>623</v>
      </c>
      <c r="F314" s="351">
        <v>148.5</v>
      </c>
      <c r="G314" s="351"/>
      <c r="H314" s="351">
        <v>102</v>
      </c>
      <c r="I314" s="357">
        <v>182</v>
      </c>
      <c r="J314" s="138" t="s">
        <v>3493</v>
      </c>
      <c r="K314" s="134">
        <f>H314-F314</f>
        <v>-46.5</v>
      </c>
      <c r="L314" s="135">
        <f>K314/F314</f>
        <v>-0.31313131313131315</v>
      </c>
      <c r="M314" s="136" t="s">
        <v>663</v>
      </c>
      <c r="N314" s="137">
        <v>43661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3">
        <v>117</v>
      </c>
      <c r="B315" s="106">
        <v>43335</v>
      </c>
      <c r="C315" s="106"/>
      <c r="D315" s="107" t="s">
        <v>773</v>
      </c>
      <c r="E315" s="108" t="s">
        <v>623</v>
      </c>
      <c r="F315" s="156">
        <v>285</v>
      </c>
      <c r="G315" s="108"/>
      <c r="H315" s="108">
        <v>355</v>
      </c>
      <c r="I315" s="126">
        <v>364</v>
      </c>
      <c r="J315" s="141" t="s">
        <v>774</v>
      </c>
      <c r="K315" s="128">
        <v>70</v>
      </c>
      <c r="L315" s="129">
        <v>0.24561403508771901</v>
      </c>
      <c r="M315" s="130" t="s">
        <v>599</v>
      </c>
      <c r="N315" s="131">
        <v>43455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3">
        <v>118</v>
      </c>
      <c r="B316" s="106">
        <v>43341</v>
      </c>
      <c r="C316" s="106"/>
      <c r="D316" s="107" t="s">
        <v>384</v>
      </c>
      <c r="E316" s="108" t="s">
        <v>623</v>
      </c>
      <c r="F316" s="156">
        <v>525</v>
      </c>
      <c r="G316" s="108"/>
      <c r="H316" s="108">
        <v>585</v>
      </c>
      <c r="I316" s="126">
        <v>635</v>
      </c>
      <c r="J316" s="141" t="s">
        <v>748</v>
      </c>
      <c r="K316" s="128">
        <f t="shared" ref="K316:K328" si="157">H316-F316</f>
        <v>60</v>
      </c>
      <c r="L316" s="129">
        <f t="shared" ref="L316:L328" si="158">K316/F316</f>
        <v>0.11428571428571428</v>
      </c>
      <c r="M316" s="130" t="s">
        <v>599</v>
      </c>
      <c r="N316" s="131">
        <v>43662</v>
      </c>
      <c r="O316" s="5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3">
        <v>119</v>
      </c>
      <c r="B317" s="106">
        <v>43395</v>
      </c>
      <c r="C317" s="106"/>
      <c r="D317" s="107" t="s">
        <v>368</v>
      </c>
      <c r="E317" s="108" t="s">
        <v>623</v>
      </c>
      <c r="F317" s="156">
        <v>475</v>
      </c>
      <c r="G317" s="108"/>
      <c r="H317" s="108">
        <v>574</v>
      </c>
      <c r="I317" s="126">
        <v>570</v>
      </c>
      <c r="J317" s="141" t="s">
        <v>682</v>
      </c>
      <c r="K317" s="128">
        <f t="shared" si="157"/>
        <v>99</v>
      </c>
      <c r="L317" s="129">
        <f t="shared" si="158"/>
        <v>0.20842105263157895</v>
      </c>
      <c r="M317" s="130" t="s">
        <v>599</v>
      </c>
      <c r="N317" s="131">
        <v>43403</v>
      </c>
      <c r="O317" s="5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5">
        <v>120</v>
      </c>
      <c r="B318" s="154">
        <v>43397</v>
      </c>
      <c r="C318" s="154"/>
      <c r="D318" s="413" t="s">
        <v>391</v>
      </c>
      <c r="E318" s="156" t="s">
        <v>623</v>
      </c>
      <c r="F318" s="156">
        <v>707.5</v>
      </c>
      <c r="G318" s="156"/>
      <c r="H318" s="156">
        <v>872</v>
      </c>
      <c r="I318" s="178">
        <v>872</v>
      </c>
      <c r="J318" s="179" t="s">
        <v>682</v>
      </c>
      <c r="K318" s="128">
        <f t="shared" si="157"/>
        <v>164.5</v>
      </c>
      <c r="L318" s="180">
        <f t="shared" si="158"/>
        <v>0.23250883392226149</v>
      </c>
      <c r="M318" s="181" t="s">
        <v>599</v>
      </c>
      <c r="N318" s="182">
        <v>43482</v>
      </c>
      <c r="O318" s="5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5">
        <v>121</v>
      </c>
      <c r="B319" s="154">
        <v>43398</v>
      </c>
      <c r="C319" s="154"/>
      <c r="D319" s="413" t="s">
        <v>348</v>
      </c>
      <c r="E319" s="156" t="s">
        <v>623</v>
      </c>
      <c r="F319" s="156">
        <v>162</v>
      </c>
      <c r="G319" s="156"/>
      <c r="H319" s="156">
        <v>204</v>
      </c>
      <c r="I319" s="178">
        <v>209</v>
      </c>
      <c r="J319" s="179" t="s">
        <v>3492</v>
      </c>
      <c r="K319" s="128">
        <f t="shared" si="157"/>
        <v>42</v>
      </c>
      <c r="L319" s="180">
        <f t="shared" si="158"/>
        <v>0.25925925925925924</v>
      </c>
      <c r="M319" s="181" t="s">
        <v>599</v>
      </c>
      <c r="N319" s="182">
        <v>43539</v>
      </c>
      <c r="O319" s="5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6">
        <v>122</v>
      </c>
      <c r="B320" s="207">
        <v>43399</v>
      </c>
      <c r="C320" s="207"/>
      <c r="D320" s="155" t="s">
        <v>495</v>
      </c>
      <c r="E320" s="208" t="s">
        <v>623</v>
      </c>
      <c r="F320" s="208">
        <v>240</v>
      </c>
      <c r="G320" s="208"/>
      <c r="H320" s="208">
        <v>297</v>
      </c>
      <c r="I320" s="232">
        <v>297</v>
      </c>
      <c r="J320" s="179" t="s">
        <v>682</v>
      </c>
      <c r="K320" s="233">
        <f t="shared" si="157"/>
        <v>57</v>
      </c>
      <c r="L320" s="234">
        <f t="shared" si="158"/>
        <v>0.23749999999999999</v>
      </c>
      <c r="M320" s="235" t="s">
        <v>599</v>
      </c>
      <c r="N320" s="236">
        <v>43417</v>
      </c>
      <c r="O320" s="5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3">
        <v>123</v>
      </c>
      <c r="B321" s="106">
        <v>43439</v>
      </c>
      <c r="C321" s="106"/>
      <c r="D321" s="148" t="s">
        <v>749</v>
      </c>
      <c r="E321" s="108" t="s">
        <v>623</v>
      </c>
      <c r="F321" s="108">
        <v>202.5</v>
      </c>
      <c r="G321" s="108"/>
      <c r="H321" s="108">
        <v>255</v>
      </c>
      <c r="I321" s="126">
        <v>252</v>
      </c>
      <c r="J321" s="141" t="s">
        <v>682</v>
      </c>
      <c r="K321" s="128">
        <f t="shared" si="157"/>
        <v>52.5</v>
      </c>
      <c r="L321" s="129">
        <f t="shared" si="158"/>
        <v>0.25925925925925924</v>
      </c>
      <c r="M321" s="130" t="s">
        <v>599</v>
      </c>
      <c r="N321" s="131">
        <v>43542</v>
      </c>
      <c r="O321" s="57"/>
      <c r="P321" s="16"/>
      <c r="Q321" s="16"/>
      <c r="R321" s="94" t="s">
        <v>751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6">
        <v>124</v>
      </c>
      <c r="B322" s="207">
        <v>43465</v>
      </c>
      <c r="C322" s="106"/>
      <c r="D322" s="413" t="s">
        <v>423</v>
      </c>
      <c r="E322" s="208" t="s">
        <v>623</v>
      </c>
      <c r="F322" s="208">
        <v>710</v>
      </c>
      <c r="G322" s="208"/>
      <c r="H322" s="208">
        <v>866</v>
      </c>
      <c r="I322" s="232">
        <v>866</v>
      </c>
      <c r="J322" s="179" t="s">
        <v>682</v>
      </c>
      <c r="K322" s="128">
        <f t="shared" si="157"/>
        <v>156</v>
      </c>
      <c r="L322" s="129">
        <f t="shared" si="158"/>
        <v>0.21971830985915494</v>
      </c>
      <c r="M322" s="130" t="s">
        <v>599</v>
      </c>
      <c r="N322" s="362">
        <v>43553</v>
      </c>
      <c r="O322" s="57"/>
      <c r="P322" s="16"/>
      <c r="Q322" s="16"/>
      <c r="R322" s="17" t="s">
        <v>751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6">
        <v>125</v>
      </c>
      <c r="B323" s="207">
        <v>43522</v>
      </c>
      <c r="C323" s="207"/>
      <c r="D323" s="413" t="s">
        <v>141</v>
      </c>
      <c r="E323" s="208" t="s">
        <v>623</v>
      </c>
      <c r="F323" s="208">
        <v>337.25</v>
      </c>
      <c r="G323" s="208"/>
      <c r="H323" s="208">
        <v>398.5</v>
      </c>
      <c r="I323" s="232">
        <v>411</v>
      </c>
      <c r="J323" s="141" t="s">
        <v>3491</v>
      </c>
      <c r="K323" s="128">
        <f t="shared" si="157"/>
        <v>61.25</v>
      </c>
      <c r="L323" s="129">
        <f t="shared" si="158"/>
        <v>0.1816160118606375</v>
      </c>
      <c r="M323" s="130" t="s">
        <v>599</v>
      </c>
      <c r="N323" s="362">
        <v>43760</v>
      </c>
      <c r="O323" s="57"/>
      <c r="P323" s="16"/>
      <c r="Q323" s="16"/>
      <c r="R323" s="94" t="s">
        <v>751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69">
        <v>126</v>
      </c>
      <c r="B324" s="164">
        <v>43559</v>
      </c>
      <c r="C324" s="164"/>
      <c r="D324" s="165" t="s">
        <v>410</v>
      </c>
      <c r="E324" s="166" t="s">
        <v>623</v>
      </c>
      <c r="F324" s="166">
        <v>130</v>
      </c>
      <c r="G324" s="166"/>
      <c r="H324" s="166">
        <v>65</v>
      </c>
      <c r="I324" s="186">
        <v>158</v>
      </c>
      <c r="J324" s="138" t="s">
        <v>750</v>
      </c>
      <c r="K324" s="134">
        <f t="shared" si="157"/>
        <v>-65</v>
      </c>
      <c r="L324" s="135">
        <f t="shared" si="158"/>
        <v>-0.5</v>
      </c>
      <c r="M324" s="136" t="s">
        <v>663</v>
      </c>
      <c r="N324" s="137">
        <v>43726</v>
      </c>
      <c r="O324" s="57"/>
      <c r="P324" s="16"/>
      <c r="Q324" s="16"/>
      <c r="R324" s="17" t="s">
        <v>753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370">
        <v>127</v>
      </c>
      <c r="B325" s="187">
        <v>43017</v>
      </c>
      <c r="C325" s="187"/>
      <c r="D325" s="188" t="s">
        <v>169</v>
      </c>
      <c r="E325" s="189" t="s">
        <v>623</v>
      </c>
      <c r="F325" s="190">
        <v>141.5</v>
      </c>
      <c r="G325" s="191"/>
      <c r="H325" s="191">
        <v>183.5</v>
      </c>
      <c r="I325" s="191">
        <v>210</v>
      </c>
      <c r="J325" s="218" t="s">
        <v>3440</v>
      </c>
      <c r="K325" s="219">
        <f t="shared" si="157"/>
        <v>42</v>
      </c>
      <c r="L325" s="220">
        <f t="shared" si="158"/>
        <v>0.29681978798586572</v>
      </c>
      <c r="M325" s="190" t="s">
        <v>599</v>
      </c>
      <c r="N325" s="221">
        <v>43042</v>
      </c>
      <c r="O325" s="57"/>
      <c r="P325" s="16"/>
      <c r="Q325" s="16"/>
      <c r="R325" s="94" t="s">
        <v>753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369">
        <v>128</v>
      </c>
      <c r="B326" s="164">
        <v>43074</v>
      </c>
      <c r="C326" s="164"/>
      <c r="D326" s="165" t="s">
        <v>303</v>
      </c>
      <c r="E326" s="166" t="s">
        <v>623</v>
      </c>
      <c r="F326" s="167">
        <v>172</v>
      </c>
      <c r="G326" s="166"/>
      <c r="H326" s="166">
        <v>155.25</v>
      </c>
      <c r="I326" s="186">
        <v>230</v>
      </c>
      <c r="J326" s="384" t="s">
        <v>3400</v>
      </c>
      <c r="K326" s="134">
        <f t="shared" ref="K326" si="159">H326-F326</f>
        <v>-16.75</v>
      </c>
      <c r="L326" s="135">
        <f t="shared" ref="L326" si="160">K326/F326</f>
        <v>-9.7383720930232565E-2</v>
      </c>
      <c r="M326" s="136" t="s">
        <v>663</v>
      </c>
      <c r="N326" s="137">
        <v>43787</v>
      </c>
      <c r="O326" s="57"/>
      <c r="P326" s="16"/>
      <c r="Q326" s="16"/>
      <c r="R326" s="17" t="s">
        <v>753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370">
        <v>129</v>
      </c>
      <c r="B327" s="187">
        <v>43398</v>
      </c>
      <c r="C327" s="187"/>
      <c r="D327" s="188" t="s">
        <v>104</v>
      </c>
      <c r="E327" s="189" t="s">
        <v>623</v>
      </c>
      <c r="F327" s="191">
        <v>698.5</v>
      </c>
      <c r="G327" s="191"/>
      <c r="H327" s="191">
        <v>850</v>
      </c>
      <c r="I327" s="191">
        <v>890</v>
      </c>
      <c r="J327" s="222" t="s">
        <v>3488</v>
      </c>
      <c r="K327" s="219">
        <f t="shared" si="157"/>
        <v>151.5</v>
      </c>
      <c r="L327" s="220">
        <f t="shared" si="158"/>
        <v>0.21689334287759485</v>
      </c>
      <c r="M327" s="190" t="s">
        <v>599</v>
      </c>
      <c r="N327" s="221">
        <v>43453</v>
      </c>
      <c r="O327" s="57"/>
      <c r="P327" s="16"/>
      <c r="Q327" s="16"/>
      <c r="R327" s="17" t="s">
        <v>751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6">
        <v>130</v>
      </c>
      <c r="B328" s="159">
        <v>42877</v>
      </c>
      <c r="C328" s="159"/>
      <c r="D328" s="160" t="s">
        <v>383</v>
      </c>
      <c r="E328" s="161" t="s">
        <v>623</v>
      </c>
      <c r="F328" s="162">
        <v>127.6</v>
      </c>
      <c r="G328" s="163"/>
      <c r="H328" s="163">
        <v>138</v>
      </c>
      <c r="I328" s="163">
        <v>190</v>
      </c>
      <c r="J328" s="385" t="s">
        <v>3404</v>
      </c>
      <c r="K328" s="183">
        <f t="shared" si="157"/>
        <v>10.400000000000006</v>
      </c>
      <c r="L328" s="184">
        <f t="shared" si="158"/>
        <v>8.1504702194357417E-2</v>
      </c>
      <c r="M328" s="162" t="s">
        <v>599</v>
      </c>
      <c r="N328" s="185">
        <v>43774</v>
      </c>
      <c r="O328" s="57"/>
      <c r="P328" s="16"/>
      <c r="Q328" s="16"/>
      <c r="R328" s="94" t="s">
        <v>753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371">
        <v>131</v>
      </c>
      <c r="B329" s="195">
        <v>43158</v>
      </c>
      <c r="C329" s="195"/>
      <c r="D329" s="192" t="s">
        <v>754</v>
      </c>
      <c r="E329" s="196" t="s">
        <v>623</v>
      </c>
      <c r="F329" s="197">
        <v>317</v>
      </c>
      <c r="G329" s="196"/>
      <c r="H329" s="196"/>
      <c r="I329" s="225">
        <v>398</v>
      </c>
      <c r="J329" s="238" t="s">
        <v>601</v>
      </c>
      <c r="K329" s="194"/>
      <c r="L329" s="193"/>
      <c r="M329" s="224" t="s">
        <v>601</v>
      </c>
      <c r="N329" s="223"/>
      <c r="O329" s="57"/>
      <c r="P329" s="16"/>
      <c r="Q329" s="16"/>
      <c r="R329" s="342" t="s">
        <v>753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369">
        <v>132</v>
      </c>
      <c r="B330" s="164">
        <v>43164</v>
      </c>
      <c r="C330" s="164"/>
      <c r="D330" s="165" t="s">
        <v>135</v>
      </c>
      <c r="E330" s="166" t="s">
        <v>623</v>
      </c>
      <c r="F330" s="167">
        <f>510-14.4</f>
        <v>495.6</v>
      </c>
      <c r="G330" s="166"/>
      <c r="H330" s="166">
        <v>350</v>
      </c>
      <c r="I330" s="186">
        <v>672</v>
      </c>
      <c r="J330" s="384" t="s">
        <v>3461</v>
      </c>
      <c r="K330" s="134">
        <f t="shared" ref="K330" si="161">H330-F330</f>
        <v>-145.60000000000002</v>
      </c>
      <c r="L330" s="135">
        <f t="shared" ref="L330" si="162">K330/F330</f>
        <v>-0.29378531073446329</v>
      </c>
      <c r="M330" s="136" t="s">
        <v>663</v>
      </c>
      <c r="N330" s="137">
        <v>43887</v>
      </c>
      <c r="O330" s="57"/>
      <c r="P330" s="16"/>
      <c r="Q330" s="16"/>
      <c r="R330" s="17" t="s">
        <v>751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369">
        <v>133</v>
      </c>
      <c r="B331" s="164">
        <v>43237</v>
      </c>
      <c r="C331" s="164"/>
      <c r="D331" s="165" t="s">
        <v>489</v>
      </c>
      <c r="E331" s="166" t="s">
        <v>623</v>
      </c>
      <c r="F331" s="167">
        <v>230.3</v>
      </c>
      <c r="G331" s="166"/>
      <c r="H331" s="166">
        <v>102.5</v>
      </c>
      <c r="I331" s="186">
        <v>348</v>
      </c>
      <c r="J331" s="384" t="s">
        <v>3482</v>
      </c>
      <c r="K331" s="134">
        <f t="shared" ref="K331" si="163">H331-F331</f>
        <v>-127.80000000000001</v>
      </c>
      <c r="L331" s="135">
        <f t="shared" ref="L331" si="164">K331/F331</f>
        <v>-0.55492835432045162</v>
      </c>
      <c r="M331" s="136" t="s">
        <v>663</v>
      </c>
      <c r="N331" s="137">
        <v>43896</v>
      </c>
      <c r="O331" s="57"/>
      <c r="P331" s="16"/>
      <c r="Q331" s="16"/>
      <c r="R331" s="344" t="s">
        <v>751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15">
        <v>134</v>
      </c>
      <c r="B332" s="198">
        <v>43258</v>
      </c>
      <c r="C332" s="198"/>
      <c r="D332" s="201" t="s">
        <v>449</v>
      </c>
      <c r="E332" s="199" t="s">
        <v>623</v>
      </c>
      <c r="F332" s="197">
        <f>342.5-5.1</f>
        <v>337.4</v>
      </c>
      <c r="G332" s="199"/>
      <c r="H332" s="199"/>
      <c r="I332" s="226">
        <v>439</v>
      </c>
      <c r="J332" s="238" t="s">
        <v>601</v>
      </c>
      <c r="K332" s="228"/>
      <c r="L332" s="229"/>
      <c r="M332" s="227" t="s">
        <v>601</v>
      </c>
      <c r="N332" s="230"/>
      <c r="O332" s="57"/>
      <c r="P332" s="16"/>
      <c r="Q332" s="16"/>
      <c r="R332" s="342" t="s">
        <v>753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15">
        <v>135</v>
      </c>
      <c r="B333" s="198">
        <v>43285</v>
      </c>
      <c r="C333" s="198"/>
      <c r="D333" s="202" t="s">
        <v>49</v>
      </c>
      <c r="E333" s="199" t="s">
        <v>623</v>
      </c>
      <c r="F333" s="197">
        <f>127.5-5.53</f>
        <v>121.97</v>
      </c>
      <c r="G333" s="199"/>
      <c r="H333" s="199"/>
      <c r="I333" s="226">
        <v>170</v>
      </c>
      <c r="J333" s="238" t="s">
        <v>601</v>
      </c>
      <c r="K333" s="228"/>
      <c r="L333" s="229"/>
      <c r="M333" s="227" t="s">
        <v>601</v>
      </c>
      <c r="N333" s="230"/>
      <c r="O333" s="57"/>
      <c r="P333" s="16"/>
      <c r="Q333" s="16"/>
      <c r="R333" s="17" t="s">
        <v>751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369">
        <v>136</v>
      </c>
      <c r="B334" s="164">
        <v>43294</v>
      </c>
      <c r="C334" s="164"/>
      <c r="D334" s="165" t="s">
        <v>243</v>
      </c>
      <c r="E334" s="166" t="s">
        <v>623</v>
      </c>
      <c r="F334" s="167">
        <v>46.5</v>
      </c>
      <c r="G334" s="166"/>
      <c r="H334" s="166">
        <v>17</v>
      </c>
      <c r="I334" s="186">
        <v>59</v>
      </c>
      <c r="J334" s="384" t="s">
        <v>3460</v>
      </c>
      <c r="K334" s="134">
        <f t="shared" ref="K334" si="165">H334-F334</f>
        <v>-29.5</v>
      </c>
      <c r="L334" s="135">
        <f t="shared" ref="L334" si="166">K334/F334</f>
        <v>-0.63440860215053763</v>
      </c>
      <c r="M334" s="136" t="s">
        <v>663</v>
      </c>
      <c r="N334" s="137">
        <v>43887</v>
      </c>
      <c r="O334" s="57"/>
      <c r="P334" s="16"/>
      <c r="Q334" s="16"/>
      <c r="R334" s="17" t="s">
        <v>751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371">
        <v>137</v>
      </c>
      <c r="B335" s="195">
        <v>43396</v>
      </c>
      <c r="C335" s="195"/>
      <c r="D335" s="202" t="s">
        <v>425</v>
      </c>
      <c r="E335" s="199" t="s">
        <v>623</v>
      </c>
      <c r="F335" s="200">
        <v>156.5</v>
      </c>
      <c r="G335" s="199"/>
      <c r="H335" s="199"/>
      <c r="I335" s="226">
        <v>191</v>
      </c>
      <c r="J335" s="238" t="s">
        <v>601</v>
      </c>
      <c r="K335" s="228"/>
      <c r="L335" s="229"/>
      <c r="M335" s="227" t="s">
        <v>601</v>
      </c>
      <c r="N335" s="230"/>
      <c r="O335" s="57"/>
      <c r="P335" s="16"/>
      <c r="Q335" s="16"/>
      <c r="R335" s="17" t="s">
        <v>751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371">
        <v>138</v>
      </c>
      <c r="B336" s="195">
        <v>43439</v>
      </c>
      <c r="C336" s="195"/>
      <c r="D336" s="202" t="s">
        <v>330</v>
      </c>
      <c r="E336" s="199" t="s">
        <v>623</v>
      </c>
      <c r="F336" s="200">
        <v>259.5</v>
      </c>
      <c r="G336" s="199"/>
      <c r="H336" s="199"/>
      <c r="I336" s="226">
        <v>321</v>
      </c>
      <c r="J336" s="238" t="s">
        <v>601</v>
      </c>
      <c r="K336" s="228"/>
      <c r="L336" s="229"/>
      <c r="M336" s="227" t="s">
        <v>601</v>
      </c>
      <c r="N336" s="230"/>
      <c r="O336" s="16"/>
      <c r="P336" s="16"/>
      <c r="Q336" s="16"/>
      <c r="R336" s="17" t="s">
        <v>751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369">
        <v>139</v>
      </c>
      <c r="B337" s="164">
        <v>43439</v>
      </c>
      <c r="C337" s="164"/>
      <c r="D337" s="165" t="s">
        <v>775</v>
      </c>
      <c r="E337" s="166" t="s">
        <v>623</v>
      </c>
      <c r="F337" s="166">
        <v>715</v>
      </c>
      <c r="G337" s="166"/>
      <c r="H337" s="166">
        <v>445</v>
      </c>
      <c r="I337" s="186">
        <v>840</v>
      </c>
      <c r="J337" s="138" t="s">
        <v>2994</v>
      </c>
      <c r="K337" s="134">
        <f t="shared" ref="K337:K340" si="167">H337-F337</f>
        <v>-270</v>
      </c>
      <c r="L337" s="135">
        <f t="shared" ref="L337:L340" si="168">K337/F337</f>
        <v>-0.3776223776223776</v>
      </c>
      <c r="M337" s="136" t="s">
        <v>663</v>
      </c>
      <c r="N337" s="137">
        <v>43800</v>
      </c>
      <c r="O337" s="57"/>
      <c r="P337" s="16"/>
      <c r="Q337" s="16"/>
      <c r="R337" s="17" t="s">
        <v>751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06">
        <v>140</v>
      </c>
      <c r="B338" s="207">
        <v>43469</v>
      </c>
      <c r="C338" s="207"/>
      <c r="D338" s="155" t="s">
        <v>145</v>
      </c>
      <c r="E338" s="208" t="s">
        <v>623</v>
      </c>
      <c r="F338" s="208">
        <v>875</v>
      </c>
      <c r="G338" s="208"/>
      <c r="H338" s="208">
        <v>1165</v>
      </c>
      <c r="I338" s="232">
        <v>1185</v>
      </c>
      <c r="J338" s="141" t="s">
        <v>3489</v>
      </c>
      <c r="K338" s="128">
        <f t="shared" si="167"/>
        <v>290</v>
      </c>
      <c r="L338" s="129">
        <f t="shared" si="168"/>
        <v>0.33142857142857141</v>
      </c>
      <c r="M338" s="130" t="s">
        <v>599</v>
      </c>
      <c r="N338" s="362">
        <v>43847</v>
      </c>
      <c r="O338" s="57"/>
      <c r="P338" s="16"/>
      <c r="Q338" s="16"/>
      <c r="R338" s="344" t="s">
        <v>751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06">
        <v>141</v>
      </c>
      <c r="B339" s="207">
        <v>43559</v>
      </c>
      <c r="C339" s="207"/>
      <c r="D339" s="413" t="s">
        <v>345</v>
      </c>
      <c r="E339" s="208" t="s">
        <v>623</v>
      </c>
      <c r="F339" s="208">
        <f>387-14.63</f>
        <v>372.37</v>
      </c>
      <c r="G339" s="208"/>
      <c r="H339" s="208">
        <v>490</v>
      </c>
      <c r="I339" s="232">
        <v>490</v>
      </c>
      <c r="J339" s="141" t="s">
        <v>682</v>
      </c>
      <c r="K339" s="128">
        <f t="shared" si="167"/>
        <v>117.63</v>
      </c>
      <c r="L339" s="129">
        <f t="shared" si="168"/>
        <v>0.31589548030185027</v>
      </c>
      <c r="M339" s="130" t="s">
        <v>599</v>
      </c>
      <c r="N339" s="362">
        <v>43850</v>
      </c>
      <c r="O339" s="57"/>
      <c r="P339" s="16"/>
      <c r="Q339" s="16"/>
      <c r="R339" s="344" t="s">
        <v>751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369">
        <v>142</v>
      </c>
      <c r="B340" s="164">
        <v>43578</v>
      </c>
      <c r="C340" s="164"/>
      <c r="D340" s="165" t="s">
        <v>776</v>
      </c>
      <c r="E340" s="166" t="s">
        <v>600</v>
      </c>
      <c r="F340" s="166">
        <v>220</v>
      </c>
      <c r="G340" s="166"/>
      <c r="H340" s="166">
        <v>127.5</v>
      </c>
      <c r="I340" s="186">
        <v>284</v>
      </c>
      <c r="J340" s="384" t="s">
        <v>3483</v>
      </c>
      <c r="K340" s="134">
        <f t="shared" si="167"/>
        <v>-92.5</v>
      </c>
      <c r="L340" s="135">
        <f t="shared" si="168"/>
        <v>-0.42045454545454547</v>
      </c>
      <c r="M340" s="136" t="s">
        <v>663</v>
      </c>
      <c r="N340" s="137">
        <v>43896</v>
      </c>
      <c r="O340" s="57"/>
      <c r="P340" s="16"/>
      <c r="Q340" s="16"/>
      <c r="R340" s="17" t="s">
        <v>751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06">
        <v>143</v>
      </c>
      <c r="B341" s="207">
        <v>43622</v>
      </c>
      <c r="C341" s="207"/>
      <c r="D341" s="413" t="s">
        <v>496</v>
      </c>
      <c r="E341" s="208" t="s">
        <v>600</v>
      </c>
      <c r="F341" s="208">
        <v>332.8</v>
      </c>
      <c r="G341" s="208"/>
      <c r="H341" s="208">
        <v>405</v>
      </c>
      <c r="I341" s="232">
        <v>419</v>
      </c>
      <c r="J341" s="141" t="s">
        <v>3490</v>
      </c>
      <c r="K341" s="128">
        <f t="shared" ref="K341" si="169">H341-F341</f>
        <v>72.199999999999989</v>
      </c>
      <c r="L341" s="129">
        <f t="shared" ref="L341" si="170">K341/F341</f>
        <v>0.21694711538461534</v>
      </c>
      <c r="M341" s="130" t="s">
        <v>599</v>
      </c>
      <c r="N341" s="362">
        <v>43860</v>
      </c>
      <c r="O341" s="57"/>
      <c r="P341" s="16"/>
      <c r="Q341" s="16"/>
      <c r="R341" s="17" t="s">
        <v>753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144">
        <v>144</v>
      </c>
      <c r="B342" s="143">
        <v>43641</v>
      </c>
      <c r="C342" s="143"/>
      <c r="D342" s="144" t="s">
        <v>139</v>
      </c>
      <c r="E342" s="145" t="s">
        <v>623</v>
      </c>
      <c r="F342" s="146">
        <v>386</v>
      </c>
      <c r="G342" s="147"/>
      <c r="H342" s="147">
        <v>395</v>
      </c>
      <c r="I342" s="147">
        <v>452</v>
      </c>
      <c r="J342" s="170" t="s">
        <v>3405</v>
      </c>
      <c r="K342" s="171">
        <f t="shared" ref="K342" si="171">H342-F342</f>
        <v>9</v>
      </c>
      <c r="L342" s="172">
        <f t="shared" ref="L342" si="172">K342/F342</f>
        <v>2.3316062176165803E-2</v>
      </c>
      <c r="M342" s="173" t="s">
        <v>708</v>
      </c>
      <c r="N342" s="174">
        <v>43868</v>
      </c>
      <c r="O342" s="16"/>
      <c r="P342" s="16"/>
      <c r="Q342" s="16"/>
      <c r="R342" s="17" t="s">
        <v>753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372">
        <v>145</v>
      </c>
      <c r="B343" s="195">
        <v>43707</v>
      </c>
      <c r="C343" s="195"/>
      <c r="D343" s="202" t="s">
        <v>260</v>
      </c>
      <c r="E343" s="199" t="s">
        <v>623</v>
      </c>
      <c r="F343" s="199" t="s">
        <v>755</v>
      </c>
      <c r="G343" s="199"/>
      <c r="H343" s="199"/>
      <c r="I343" s="226">
        <v>190</v>
      </c>
      <c r="J343" s="238" t="s">
        <v>601</v>
      </c>
      <c r="K343" s="228"/>
      <c r="L343" s="229"/>
      <c r="M343" s="358" t="s">
        <v>601</v>
      </c>
      <c r="N343" s="230"/>
      <c r="O343" s="16"/>
      <c r="P343" s="16"/>
      <c r="Q343" s="16"/>
      <c r="R343" s="344" t="s">
        <v>751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06">
        <v>146</v>
      </c>
      <c r="B344" s="207">
        <v>43731</v>
      </c>
      <c r="C344" s="207"/>
      <c r="D344" s="155" t="s">
        <v>440</v>
      </c>
      <c r="E344" s="208" t="s">
        <v>623</v>
      </c>
      <c r="F344" s="208">
        <v>235</v>
      </c>
      <c r="G344" s="208"/>
      <c r="H344" s="208">
        <v>295</v>
      </c>
      <c r="I344" s="232">
        <v>296</v>
      </c>
      <c r="J344" s="141" t="s">
        <v>3147</v>
      </c>
      <c r="K344" s="128">
        <f t="shared" ref="K344" si="173">H344-F344</f>
        <v>60</v>
      </c>
      <c r="L344" s="129">
        <f t="shared" ref="L344" si="174">K344/F344</f>
        <v>0.25531914893617019</v>
      </c>
      <c r="M344" s="130" t="s">
        <v>599</v>
      </c>
      <c r="N344" s="362">
        <v>43844</v>
      </c>
      <c r="O344" s="57"/>
      <c r="P344" s="16"/>
      <c r="Q344" s="16"/>
      <c r="R344" s="17" t="s">
        <v>753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06">
        <v>147</v>
      </c>
      <c r="B345" s="207">
        <v>43752</v>
      </c>
      <c r="C345" s="207"/>
      <c r="D345" s="155" t="s">
        <v>2977</v>
      </c>
      <c r="E345" s="208" t="s">
        <v>623</v>
      </c>
      <c r="F345" s="208">
        <v>277.5</v>
      </c>
      <c r="G345" s="208"/>
      <c r="H345" s="208">
        <v>333</v>
      </c>
      <c r="I345" s="232">
        <v>333</v>
      </c>
      <c r="J345" s="141" t="s">
        <v>3148</v>
      </c>
      <c r="K345" s="128">
        <f t="shared" ref="K345" si="175">H345-F345</f>
        <v>55.5</v>
      </c>
      <c r="L345" s="129">
        <f t="shared" ref="L345" si="176">K345/F345</f>
        <v>0.2</v>
      </c>
      <c r="M345" s="130" t="s">
        <v>599</v>
      </c>
      <c r="N345" s="362">
        <v>43846</v>
      </c>
      <c r="O345" s="57"/>
      <c r="P345" s="16"/>
      <c r="Q345" s="16"/>
      <c r="R345" s="344" t="s">
        <v>751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06">
        <v>148</v>
      </c>
      <c r="B346" s="207">
        <v>43752</v>
      </c>
      <c r="C346" s="207"/>
      <c r="D346" s="155" t="s">
        <v>2976</v>
      </c>
      <c r="E346" s="208" t="s">
        <v>623</v>
      </c>
      <c r="F346" s="208">
        <v>930</v>
      </c>
      <c r="G346" s="208"/>
      <c r="H346" s="208">
        <v>1165</v>
      </c>
      <c r="I346" s="232">
        <v>1200</v>
      </c>
      <c r="J346" s="141" t="s">
        <v>3150</v>
      </c>
      <c r="K346" s="128">
        <f t="shared" ref="K346" si="177">H346-F346</f>
        <v>235</v>
      </c>
      <c r="L346" s="129">
        <f t="shared" ref="L346" si="178">K346/F346</f>
        <v>0.25268817204301075</v>
      </c>
      <c r="M346" s="130" t="s">
        <v>599</v>
      </c>
      <c r="N346" s="362">
        <v>43847</v>
      </c>
      <c r="O346" s="57"/>
      <c r="P346" s="16"/>
      <c r="Q346" s="16"/>
      <c r="R346" s="344" t="s">
        <v>753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371">
        <v>149</v>
      </c>
      <c r="B347" s="347">
        <v>43753</v>
      </c>
      <c r="C347" s="212"/>
      <c r="D347" s="373" t="s">
        <v>2975</v>
      </c>
      <c r="E347" s="350" t="s">
        <v>623</v>
      </c>
      <c r="F347" s="353">
        <v>111</v>
      </c>
      <c r="G347" s="350"/>
      <c r="H347" s="350"/>
      <c r="I347" s="356">
        <v>141</v>
      </c>
      <c r="J347" s="238" t="s">
        <v>601</v>
      </c>
      <c r="K347" s="238"/>
      <c r="L347" s="123"/>
      <c r="M347" s="361" t="s">
        <v>601</v>
      </c>
      <c r="N347" s="240"/>
      <c r="O347" s="16"/>
      <c r="P347" s="16"/>
      <c r="Q347" s="16"/>
      <c r="R347" s="17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06">
        <v>150</v>
      </c>
      <c r="B348" s="207">
        <v>43753</v>
      </c>
      <c r="C348" s="207"/>
      <c r="D348" s="155" t="s">
        <v>2974</v>
      </c>
      <c r="E348" s="208" t="s">
        <v>623</v>
      </c>
      <c r="F348" s="209">
        <v>296</v>
      </c>
      <c r="G348" s="208"/>
      <c r="H348" s="208">
        <v>370</v>
      </c>
      <c r="I348" s="232">
        <v>370</v>
      </c>
      <c r="J348" s="141" t="s">
        <v>682</v>
      </c>
      <c r="K348" s="128">
        <f t="shared" ref="K348" si="179">H348-F348</f>
        <v>74</v>
      </c>
      <c r="L348" s="129">
        <f t="shared" ref="L348" si="180">K348/F348</f>
        <v>0.25</v>
      </c>
      <c r="M348" s="130" t="s">
        <v>599</v>
      </c>
      <c r="N348" s="362">
        <v>43853</v>
      </c>
      <c r="O348" s="57"/>
      <c r="P348" s="16"/>
      <c r="Q348" s="16"/>
      <c r="R348" s="344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372">
        <v>151</v>
      </c>
      <c r="B349" s="211">
        <v>43754</v>
      </c>
      <c r="C349" s="211"/>
      <c r="D349" s="192" t="s">
        <v>2973</v>
      </c>
      <c r="E349" s="349" t="s">
        <v>623</v>
      </c>
      <c r="F349" s="352" t="s">
        <v>2939</v>
      </c>
      <c r="G349" s="349"/>
      <c r="H349" s="349"/>
      <c r="I349" s="355">
        <v>344</v>
      </c>
      <c r="J349" s="238" t="s">
        <v>601</v>
      </c>
      <c r="K349" s="241"/>
      <c r="L349" s="360"/>
      <c r="M349" s="343" t="s">
        <v>601</v>
      </c>
      <c r="N349" s="363"/>
      <c r="O349" s="16"/>
      <c r="P349" s="16"/>
      <c r="Q349" s="16"/>
      <c r="R349" s="344"/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346">
        <v>152</v>
      </c>
      <c r="B350" s="212">
        <v>43832</v>
      </c>
      <c r="C350" s="212"/>
      <c r="D350" s="216" t="s">
        <v>2253</v>
      </c>
      <c r="E350" s="213" t="s">
        <v>623</v>
      </c>
      <c r="F350" s="214" t="s">
        <v>3135</v>
      </c>
      <c r="G350" s="213"/>
      <c r="H350" s="213"/>
      <c r="I350" s="237">
        <v>590</v>
      </c>
      <c r="J350" s="238" t="s">
        <v>601</v>
      </c>
      <c r="K350" s="238"/>
      <c r="L350" s="123"/>
      <c r="M350" s="343" t="s">
        <v>601</v>
      </c>
      <c r="N350" s="240"/>
      <c r="O350" s="16"/>
      <c r="P350" s="16"/>
      <c r="Q350" s="16"/>
      <c r="R350" s="344"/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06">
        <v>153</v>
      </c>
      <c r="B351" s="207">
        <v>43966</v>
      </c>
      <c r="C351" s="207"/>
      <c r="D351" s="155" t="s">
        <v>65</v>
      </c>
      <c r="E351" s="208" t="s">
        <v>623</v>
      </c>
      <c r="F351" s="209">
        <v>67.5</v>
      </c>
      <c r="G351" s="208"/>
      <c r="H351" s="208">
        <v>86</v>
      </c>
      <c r="I351" s="232">
        <v>86</v>
      </c>
      <c r="J351" s="141" t="s">
        <v>3628</v>
      </c>
      <c r="K351" s="128">
        <f t="shared" ref="K351" si="181">H351-F351</f>
        <v>18.5</v>
      </c>
      <c r="L351" s="129">
        <f t="shared" ref="L351" si="182">K351/F351</f>
        <v>0.27407407407407408</v>
      </c>
      <c r="M351" s="130" t="s">
        <v>599</v>
      </c>
      <c r="N351" s="362">
        <v>44008</v>
      </c>
      <c r="O351" s="57"/>
      <c r="P351" s="16"/>
      <c r="Q351" s="16"/>
      <c r="R351" s="344"/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10">
        <v>154</v>
      </c>
      <c r="B352" s="3">
        <v>44035</v>
      </c>
      <c r="C352" s="212"/>
      <c r="D352" s="216" t="s">
        <v>495</v>
      </c>
      <c r="E352" s="213" t="s">
        <v>623</v>
      </c>
      <c r="F352" s="214" t="s">
        <v>3631</v>
      </c>
      <c r="G352" s="213"/>
      <c r="H352" s="213"/>
      <c r="I352" s="237">
        <v>296</v>
      </c>
      <c r="J352" s="238" t="s">
        <v>601</v>
      </c>
      <c r="K352" s="238"/>
      <c r="L352" s="123"/>
      <c r="M352" s="239"/>
      <c r="N352" s="240"/>
      <c r="O352" s="16"/>
      <c r="P352" s="16"/>
      <c r="Q352" s="16"/>
      <c r="R352" s="344"/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10">
        <v>155</v>
      </c>
      <c r="B353" s="212">
        <v>44092</v>
      </c>
      <c r="C353" s="212"/>
      <c r="D353" s="216" t="s">
        <v>416</v>
      </c>
      <c r="E353" s="213" t="s">
        <v>623</v>
      </c>
      <c r="F353" s="214" t="s">
        <v>3641</v>
      </c>
      <c r="G353" s="213"/>
      <c r="H353" s="213"/>
      <c r="I353" s="237">
        <v>248</v>
      </c>
      <c r="J353" s="238" t="s">
        <v>601</v>
      </c>
      <c r="K353" s="238"/>
      <c r="L353" s="123"/>
      <c r="M353" s="239"/>
      <c r="N353" s="240"/>
      <c r="O353" s="16"/>
      <c r="P353" s="16"/>
      <c r="Q353" s="16"/>
      <c r="R353" s="344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10"/>
      <c r="B354" s="212"/>
      <c r="C354" s="212"/>
      <c r="D354" s="216"/>
      <c r="E354" s="213"/>
      <c r="F354" s="214"/>
      <c r="G354" s="213"/>
      <c r="H354" s="213"/>
      <c r="I354" s="237"/>
      <c r="J354" s="238"/>
      <c r="K354" s="238"/>
      <c r="L354" s="123"/>
      <c r="M354" s="239"/>
      <c r="N354" s="240"/>
      <c r="O354" s="16"/>
      <c r="P354" s="16"/>
      <c r="Q354" s="16"/>
      <c r="R354" s="344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10"/>
      <c r="B355" s="212"/>
      <c r="C355" s="212"/>
      <c r="D355" s="216"/>
      <c r="E355" s="213"/>
      <c r="F355" s="214"/>
      <c r="G355" s="213"/>
      <c r="H355" s="213"/>
      <c r="I355" s="237"/>
      <c r="J355" s="238"/>
      <c r="K355" s="238"/>
      <c r="L355" s="123"/>
      <c r="M355" s="239"/>
      <c r="N355" s="240"/>
      <c r="O355" s="16"/>
      <c r="P355" s="16"/>
      <c r="Q355" s="16"/>
      <c r="R355" s="344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10"/>
      <c r="B356" s="212"/>
      <c r="C356" s="212"/>
      <c r="D356" s="216"/>
      <c r="E356" s="213"/>
      <c r="F356" s="214"/>
      <c r="G356" s="213"/>
      <c r="H356" s="213"/>
      <c r="I356" s="237"/>
      <c r="J356" s="238"/>
      <c r="K356" s="238"/>
      <c r="L356" s="123"/>
      <c r="M356" s="239"/>
      <c r="N356" s="240"/>
      <c r="O356" s="16"/>
      <c r="P356" s="16"/>
      <c r="R356" s="344"/>
    </row>
    <row r="357" spans="1:26">
      <c r="A357" s="210"/>
      <c r="B357" s="212"/>
      <c r="C357" s="212"/>
      <c r="D357" s="216"/>
      <c r="E357" s="213"/>
      <c r="F357" s="214"/>
      <c r="G357" s="213"/>
      <c r="H357" s="213"/>
      <c r="I357" s="237"/>
      <c r="J357" s="238"/>
      <c r="K357" s="238"/>
      <c r="L357" s="123"/>
      <c r="M357" s="239"/>
      <c r="N357" s="240"/>
      <c r="O357" s="16"/>
      <c r="P357" s="16"/>
      <c r="R357" s="344"/>
    </row>
    <row r="358" spans="1:26">
      <c r="A358" s="210"/>
      <c r="B358" s="212"/>
      <c r="C358" s="212"/>
      <c r="D358" s="216"/>
      <c r="E358" s="213"/>
      <c r="F358" s="214"/>
      <c r="G358" s="213"/>
      <c r="H358" s="213"/>
      <c r="I358" s="237"/>
      <c r="J358" s="238"/>
      <c r="K358" s="238"/>
      <c r="L358" s="123"/>
      <c r="M358" s="239"/>
      <c r="N358" s="240"/>
      <c r="O358" s="16"/>
      <c r="P358" s="16"/>
      <c r="R358" s="344"/>
    </row>
    <row r="359" spans="1:26">
      <c r="A359" s="210"/>
      <c r="B359" s="212"/>
      <c r="C359" s="212"/>
      <c r="D359" s="216"/>
      <c r="E359" s="213"/>
      <c r="F359" s="214"/>
      <c r="G359" s="213"/>
      <c r="H359" s="213"/>
      <c r="I359" s="237"/>
      <c r="J359" s="238"/>
      <c r="K359" s="238"/>
      <c r="L359" s="123"/>
      <c r="M359" s="239"/>
      <c r="N359" s="240"/>
      <c r="O359" s="16"/>
      <c r="P359" s="16"/>
      <c r="R359" s="344"/>
    </row>
    <row r="360" spans="1:26">
      <c r="A360" s="210"/>
      <c r="B360" s="212"/>
      <c r="C360" s="212"/>
      <c r="D360" s="216"/>
      <c r="E360" s="213"/>
      <c r="F360" s="214"/>
      <c r="G360" s="213"/>
      <c r="H360" s="213"/>
      <c r="I360" s="237"/>
      <c r="J360" s="238"/>
      <c r="K360" s="238"/>
      <c r="L360" s="123"/>
      <c r="M360" s="239"/>
      <c r="N360" s="240"/>
      <c r="O360" s="16"/>
      <c r="P360" s="16"/>
      <c r="R360" s="344"/>
    </row>
    <row r="361" spans="1:26">
      <c r="A361" s="210"/>
      <c r="B361" s="212"/>
      <c r="C361" s="212"/>
      <c r="D361" s="216"/>
      <c r="E361" s="213"/>
      <c r="F361" s="214"/>
      <c r="G361" s="213"/>
      <c r="H361" s="213"/>
      <c r="I361" s="237"/>
      <c r="J361" s="238"/>
      <c r="K361" s="238"/>
      <c r="L361" s="123"/>
      <c r="M361" s="239"/>
      <c r="N361" s="240"/>
      <c r="O361" s="16"/>
      <c r="R361" s="242"/>
    </row>
    <row r="362" spans="1:26">
      <c r="A362" s="210"/>
      <c r="B362" s="212"/>
      <c r="C362" s="212"/>
      <c r="D362" s="216"/>
      <c r="E362" s="213"/>
      <c r="F362" s="214"/>
      <c r="G362" s="213"/>
      <c r="H362" s="213"/>
      <c r="I362" s="237"/>
      <c r="J362" s="238"/>
      <c r="K362" s="238"/>
      <c r="L362" s="123"/>
      <c r="M362" s="239"/>
      <c r="N362" s="240"/>
      <c r="O362" s="16"/>
      <c r="R362" s="242"/>
    </row>
    <row r="363" spans="1:26">
      <c r="A363" s="210"/>
      <c r="B363" s="212"/>
      <c r="C363" s="212"/>
      <c r="D363" s="216"/>
      <c r="E363" s="213"/>
      <c r="F363" s="214"/>
      <c r="G363" s="213"/>
      <c r="H363" s="213"/>
      <c r="I363" s="237"/>
      <c r="J363" s="238"/>
      <c r="K363" s="238"/>
      <c r="L363" s="123"/>
      <c r="M363" s="239"/>
      <c r="N363" s="240"/>
      <c r="O363" s="16"/>
      <c r="R363" s="242"/>
    </row>
    <row r="364" spans="1:26">
      <c r="A364" s="210"/>
      <c r="B364" s="200" t="s">
        <v>2980</v>
      </c>
      <c r="O364" s="16"/>
      <c r="R364" s="242"/>
    </row>
    <row r="365" spans="1:26">
      <c r="R365" s="242"/>
    </row>
    <row r="366" spans="1:26">
      <c r="R366" s="242"/>
    </row>
    <row r="367" spans="1:26">
      <c r="R367" s="242"/>
    </row>
    <row r="368" spans="1:26">
      <c r="R368" s="242"/>
    </row>
    <row r="369" spans="1:18">
      <c r="R369" s="242"/>
    </row>
    <row r="370" spans="1:18">
      <c r="R370" s="242"/>
    </row>
    <row r="371" spans="1:18">
      <c r="R371" s="242"/>
    </row>
    <row r="381" spans="1:18">
      <c r="A381" s="217"/>
    </row>
    <row r="382" spans="1:18">
      <c r="A382" s="217"/>
    </row>
    <row r="383" spans="1:18">
      <c r="A383" s="213"/>
    </row>
  </sheetData>
  <autoFilter ref="R1:R379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2020-10-28T02:32:50Z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