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in\Downloads\"/>
    </mc:Choice>
  </mc:AlternateContent>
  <bookViews>
    <workbookView xWindow="0" yWindow="0" windowWidth="23040" windowHeight="919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F&amp;O)'!$R$1:$R$345</definedName>
  </definedNames>
  <calcPr calcId="162913"/>
</workbook>
</file>

<file path=xl/calcChain.xml><?xml version="1.0" encoding="utf-8"?>
<calcChain xmlns="http://schemas.openxmlformats.org/spreadsheetml/2006/main">
  <c r="L37" i="6" l="1"/>
  <c r="L33" i="6"/>
  <c r="L29" i="6"/>
  <c r="L26" i="6"/>
  <c r="L23" i="6"/>
  <c r="L25" i="6"/>
  <c r="L22" i="6"/>
  <c r="L20" i="6"/>
  <c r="L10" i="6"/>
  <c r="K129" i="6"/>
  <c r="K128" i="6"/>
  <c r="K37" i="6"/>
  <c r="L77" i="6"/>
  <c r="K77" i="6"/>
  <c r="K127" i="6"/>
  <c r="K126" i="6"/>
  <c r="L78" i="6"/>
  <c r="K78" i="6"/>
  <c r="K125" i="6"/>
  <c r="M125" i="6" s="1"/>
  <c r="M37" i="6" l="1"/>
  <c r="M77" i="6"/>
  <c r="M78" i="6"/>
  <c r="K124" i="6"/>
  <c r="M124" i="6" s="1"/>
  <c r="P36" i="6" l="1"/>
  <c r="K123" i="6"/>
  <c r="K122" i="6"/>
  <c r="K121" i="6"/>
  <c r="K120" i="6"/>
  <c r="K119" i="6"/>
  <c r="K118" i="6"/>
  <c r="K10" i="6" l="1"/>
  <c r="K116" i="6"/>
  <c r="K117" i="6"/>
  <c r="P35" i="6"/>
  <c r="K33" i="6"/>
  <c r="K26" i="6"/>
  <c r="K114" i="6"/>
  <c r="K115" i="6"/>
  <c r="K113" i="6"/>
  <c r="K112" i="6"/>
  <c r="M10" i="6" l="1"/>
  <c r="M33" i="6"/>
  <c r="M26" i="6"/>
  <c r="P34" i="6"/>
  <c r="L75" i="6"/>
  <c r="K75" i="6"/>
  <c r="M75" i="6" l="1"/>
  <c r="L72" i="6"/>
  <c r="K72" i="6"/>
  <c r="K23" i="6"/>
  <c r="M72" i="6" l="1"/>
  <c r="M23" i="6"/>
  <c r="P31" i="6"/>
  <c r="P32" i="6"/>
  <c r="K111" i="6"/>
  <c r="M111" i="6" s="1"/>
  <c r="L74" i="6"/>
  <c r="K74" i="6"/>
  <c r="L73" i="6"/>
  <c r="K73" i="6"/>
  <c r="K110" i="6"/>
  <c r="M110" i="6" s="1"/>
  <c r="K106" i="6"/>
  <c r="M106" i="6" s="1"/>
  <c r="L71" i="6"/>
  <c r="K71" i="6"/>
  <c r="M73" i="6" l="1"/>
  <c r="M74" i="6"/>
  <c r="M71" i="6"/>
  <c r="P30" i="6"/>
  <c r="K22" i="6"/>
  <c r="K103" i="6"/>
  <c r="M103" i="6" s="1"/>
  <c r="K109" i="6"/>
  <c r="M109" i="6" s="1"/>
  <c r="M22" i="6" l="1"/>
  <c r="K108" i="6"/>
  <c r="M108" i="6" s="1"/>
  <c r="K107" i="6"/>
  <c r="M107" i="6" s="1"/>
  <c r="K29" i="6"/>
  <c r="K100" i="6"/>
  <c r="M100" i="6" s="1"/>
  <c r="M29" i="6" l="1"/>
  <c r="K25" i="6"/>
  <c r="L19" i="6"/>
  <c r="K19" i="6"/>
  <c r="K105" i="6"/>
  <c r="M105" i="6" s="1"/>
  <c r="L70" i="6"/>
  <c r="K70" i="6"/>
  <c r="K102" i="6"/>
  <c r="M102" i="6" s="1"/>
  <c r="K104" i="6"/>
  <c r="M104" i="6" s="1"/>
  <c r="L69" i="6"/>
  <c r="K69" i="6"/>
  <c r="K99" i="6"/>
  <c r="M99" i="6" s="1"/>
  <c r="L11" i="6"/>
  <c r="K11" i="6"/>
  <c r="K101" i="6"/>
  <c r="M101" i="6" s="1"/>
  <c r="L67" i="6"/>
  <c r="K67" i="6"/>
  <c r="L68" i="6"/>
  <c r="K68" i="6"/>
  <c r="K98" i="6"/>
  <c r="M98" i="6" s="1"/>
  <c r="M25" i="6" l="1"/>
  <c r="M19" i="6"/>
  <c r="M70" i="6"/>
  <c r="M69" i="6"/>
  <c r="M11" i="6"/>
  <c r="M67" i="6"/>
  <c r="M68" i="6"/>
  <c r="P27" i="6"/>
  <c r="P28" i="6"/>
  <c r="L66" i="6"/>
  <c r="K66" i="6"/>
  <c r="K97" i="6"/>
  <c r="M97" i="6" s="1"/>
  <c r="K94" i="6"/>
  <c r="M94" i="6" s="1"/>
  <c r="L65" i="6"/>
  <c r="K65" i="6"/>
  <c r="M65" i="6" s="1"/>
  <c r="L57" i="6"/>
  <c r="K57" i="6"/>
  <c r="K93" i="6"/>
  <c r="M93" i="6" s="1"/>
  <c r="L14" i="6"/>
  <c r="K14" i="6"/>
  <c r="K95" i="6"/>
  <c r="M95" i="6" s="1"/>
  <c r="K96" i="6"/>
  <c r="M96" i="6" s="1"/>
  <c r="K90" i="6"/>
  <c r="M90" i="6" s="1"/>
  <c r="M66" i="6" l="1"/>
  <c r="M57" i="6"/>
  <c r="M14" i="6"/>
  <c r="L64" i="6"/>
  <c r="K64" i="6"/>
  <c r="K20" i="6"/>
  <c r="L62" i="6"/>
  <c r="K62" i="6"/>
  <c r="L54" i="6"/>
  <c r="K54" i="6"/>
  <c r="M64" i="6" l="1"/>
  <c r="M20" i="6"/>
  <c r="M62" i="6"/>
  <c r="M54" i="6"/>
  <c r="K87" i="6"/>
  <c r="M87" i="6" s="1"/>
  <c r="K339" i="6"/>
  <c r="L339" i="6" s="1"/>
  <c r="L17" i="6"/>
  <c r="K17" i="6"/>
  <c r="K333" i="6"/>
  <c r="L333" i="6" s="1"/>
  <c r="K91" i="6"/>
  <c r="M91" i="6" s="1"/>
  <c r="K92" i="6"/>
  <c r="M92" i="6" s="1"/>
  <c r="L63" i="6"/>
  <c r="K63" i="6"/>
  <c r="M17" i="6" l="1"/>
  <c r="M63" i="6"/>
  <c r="P24" i="6"/>
  <c r="L61" i="6"/>
  <c r="K61" i="6"/>
  <c r="K89" i="6"/>
  <c r="L60" i="6"/>
  <c r="K60" i="6"/>
  <c r="L59" i="6"/>
  <c r="K59" i="6"/>
  <c r="M61" i="6" l="1"/>
  <c r="M60" i="6"/>
  <c r="M89" i="6"/>
  <c r="M59" i="6"/>
  <c r="L13" i="6"/>
  <c r="K13" i="6"/>
  <c r="K88" i="6"/>
  <c r="M88" i="6" s="1"/>
  <c r="L56" i="6"/>
  <c r="K56" i="6"/>
  <c r="L58" i="6"/>
  <c r="K58" i="6"/>
  <c r="M13" i="6" l="1"/>
  <c r="M56" i="6"/>
  <c r="M58" i="6"/>
  <c r="L21" i="6"/>
  <c r="K21" i="6"/>
  <c r="L15" i="6"/>
  <c r="K15" i="6"/>
  <c r="L53" i="6"/>
  <c r="K53" i="6"/>
  <c r="L55" i="6"/>
  <c r="K55" i="6"/>
  <c r="M15" i="6" l="1"/>
  <c r="M53" i="6"/>
  <c r="M55" i="6"/>
  <c r="M21" i="6"/>
  <c r="L16" i="6" l="1"/>
  <c r="K16" i="6"/>
  <c r="L12" i="6"/>
  <c r="K12" i="6"/>
  <c r="K86" i="6"/>
  <c r="M86" i="6" s="1"/>
  <c r="L18" i="6"/>
  <c r="K18" i="6"/>
  <c r="M16" i="6" l="1"/>
  <c r="M18" i="6"/>
  <c r="M12" i="6"/>
  <c r="K341" i="6" l="1"/>
  <c r="L341" i="6" s="1"/>
  <c r="K329" i="6" l="1"/>
  <c r="L329" i="6" s="1"/>
  <c r="K330" i="6" l="1"/>
  <c r="L330" i="6" s="1"/>
  <c r="K323" i="6"/>
  <c r="L323" i="6" s="1"/>
  <c r="K340" i="6" l="1"/>
  <c r="L340" i="6" s="1"/>
  <c r="K334" i="6"/>
  <c r="L334" i="6" s="1"/>
  <c r="K336" i="6" l="1"/>
  <c r="L336" i="6" s="1"/>
  <c r="L6" i="2" l="1"/>
  <c r="K6" i="3"/>
  <c r="D7" i="5" l="1"/>
  <c r="M7" i="6"/>
  <c r="K331" i="6" l="1"/>
  <c r="L331" i="6" s="1"/>
  <c r="K328" i="6" l="1"/>
  <c r="L328" i="6" s="1"/>
  <c r="K332" i="6" l="1"/>
  <c r="L332" i="6" s="1"/>
  <c r="K327" i="6"/>
  <c r="L327" i="6" s="1"/>
  <c r="K326" i="6"/>
  <c r="L326" i="6" s="1"/>
  <c r="K324" i="6"/>
  <c r="L324" i="6" s="1"/>
  <c r="H322" i="6"/>
  <c r="K322" i="6" s="1"/>
  <c r="L322" i="6" s="1"/>
  <c r="K321" i="6"/>
  <c r="L321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F290" i="6"/>
  <c r="K290" i="6" s="1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F284" i="6"/>
  <c r="K284" i="6" s="1"/>
  <c r="L284" i="6" s="1"/>
  <c r="F283" i="6"/>
  <c r="K283" i="6" s="1"/>
  <c r="L283" i="6" s="1"/>
  <c r="K282" i="6"/>
  <c r="L282" i="6" s="1"/>
  <c r="F281" i="6"/>
  <c r="K281" i="6" s="1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5" i="6"/>
  <c r="L265" i="6" s="1"/>
  <c r="K263" i="6"/>
  <c r="L263" i="6" s="1"/>
  <c r="K262" i="6"/>
  <c r="L262" i="6" s="1"/>
  <c r="F261" i="6"/>
  <c r="K261" i="6" s="1"/>
  <c r="L261" i="6" s="1"/>
  <c r="K260" i="6"/>
  <c r="L260" i="6" s="1"/>
  <c r="K257" i="6"/>
  <c r="L257" i="6" s="1"/>
  <c r="K256" i="6"/>
  <c r="L256" i="6" s="1"/>
  <c r="K255" i="6"/>
  <c r="L255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5" i="6"/>
  <c r="L235" i="6" s="1"/>
  <c r="K233" i="6"/>
  <c r="L233" i="6" s="1"/>
  <c r="K231" i="6"/>
  <c r="L231" i="6" s="1"/>
  <c r="K229" i="6"/>
  <c r="L229" i="6" s="1"/>
  <c r="K228" i="6"/>
  <c r="L228" i="6" s="1"/>
  <c r="K227" i="6"/>
  <c r="L227" i="6" s="1"/>
  <c r="K225" i="6"/>
  <c r="L225" i="6" s="1"/>
  <c r="K224" i="6"/>
  <c r="L224" i="6" s="1"/>
  <c r="K223" i="6"/>
  <c r="L223" i="6" s="1"/>
  <c r="K222" i="6"/>
  <c r="K221" i="6"/>
  <c r="L221" i="6" s="1"/>
  <c r="K220" i="6"/>
  <c r="L220" i="6" s="1"/>
  <c r="K218" i="6"/>
  <c r="L218" i="6" s="1"/>
  <c r="K217" i="6"/>
  <c r="L217" i="6" s="1"/>
  <c r="K216" i="6"/>
  <c r="L216" i="6" s="1"/>
  <c r="K215" i="6"/>
  <c r="L215" i="6" s="1"/>
  <c r="K214" i="6"/>
  <c r="L214" i="6" s="1"/>
  <c r="F213" i="6"/>
  <c r="K213" i="6" s="1"/>
  <c r="L213" i="6" s="1"/>
  <c r="H212" i="6"/>
  <c r="K212" i="6" s="1"/>
  <c r="L212" i="6" s="1"/>
  <c r="K209" i="6"/>
  <c r="L209" i="6" s="1"/>
  <c r="K208" i="6"/>
  <c r="L208" i="6" s="1"/>
  <c r="K207" i="6"/>
  <c r="L207" i="6" s="1"/>
  <c r="K206" i="6"/>
  <c r="L206" i="6" s="1"/>
  <c r="K205" i="6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H178" i="6"/>
  <c r="K178" i="6" s="1"/>
  <c r="L178" i="6" s="1"/>
  <c r="F177" i="6"/>
  <c r="K177" i="6" s="1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6" i="4"/>
</calcChain>
</file>

<file path=xl/sharedStrings.xml><?xml version="1.0" encoding="utf-8"?>
<sst xmlns="http://schemas.openxmlformats.org/spreadsheetml/2006/main" count="3345" uniqueCount="1257">
  <si>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</si>
  <si>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</si>
  <si>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</si>
  <si>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</si>
  <si>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</si>
  <si>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</si>
  <si>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</si>
  <si>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</si>
  <si>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</si>
  <si>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</si>
  <si>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</si>
  <si>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</si>
  <si>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</si>
  <si>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</si>
  <si>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</si>
  <si>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</si>
  <si>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</si>
  <si>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</si>
  <si>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</si>
  <si>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</si>
  <si>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</si>
  <si>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</si>
  <si>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</si>
  <si>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</si>
  <si>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</si>
  <si>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</si>
  <si>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</si>
  <si>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</si>
  <si>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</si>
  <si>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</si>
  <si>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</si>
  <si>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</si>
  <si>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</si>
  <si>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</si>
  <si>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</si>
  <si>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</si>
  <si>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</si>
  <si>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</si>
  <si>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</si>
  <si>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</si>
  <si>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</si>
  <si>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</si>
  <si>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</si>
  <si>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</si>
  <si>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</si>
  <si>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</si>
  <si>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</si>
  <si>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</si>
  <si>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</si>
  <si>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</si>
  <si>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</si>
  <si>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</si>
  <si>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</si>
  <si>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</si>
  <si>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</si>
  <si>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</si>
  <si>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</si>
  <si>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</si>
  <si>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</si>
  <si>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</si>
  <si>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</si>
  <si>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</si>
  <si>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</si>
  <si>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</si>
  <si>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</si>
  <si>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</si>
  <si>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</si>
  <si>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</si>
  <si>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</si>
  <si>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</si>
  <si>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</si>
  <si>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</si>
  <si>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</si>
  <si>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</si>
  <si>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</si>
  <si>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</si>
  <si>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</si>
  <si>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</si>
  <si>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</si>
  <si>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</si>
  <si>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</si>
  <si>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</si>
  <si>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</si>
  <si>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</si>
  <si>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</si>
  <si>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</si>
  <si>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</si>
  <si>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</si>
  <si>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</si>
  <si>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</si>
  <si>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</si>
  <si>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</si>
  <si>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</si>
  <si>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</si>
  <si>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</si>
  <si>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</si>
  <si>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</si>
  <si>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</si>
  <si>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</si>
  <si>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</si>
  <si>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</si>
  <si>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</si>
  <si>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</si>
  <si>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</si>
  <si>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</si>
  <si>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</si>
  <si>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</si>
  <si>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</si>
  <si>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</si>
  <si>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</si>
  <si>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</si>
  <si>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</si>
  <si>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</si>
  <si>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</si>
  <si>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</si>
  <si>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</si>
  <si>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</si>
  <si>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</si>
  <si>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</si>
  <si>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</si>
  <si>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</si>
  <si>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</si>
  <si>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</si>
  <si>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</si>
  <si>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</si>
  <si>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</si>
  <si>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</si>
  <si>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</si>
  <si>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</si>
  <si>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</si>
  <si>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</si>
  <si>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</si>
  <si>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</si>
  <si>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</si>
  <si>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</si>
  <si>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</si>
  <si>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</si>
  <si>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</si>
  <si>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</si>
  <si>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</si>
  <si>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</si>
  <si>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</si>
  <si>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</si>
  <si>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</si>
  <si>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</si>
  <si>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</si>
  <si>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</si>
  <si>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</si>
  <si>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</si>
  <si>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</si>
  <si>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</si>
  <si>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</si>
  <si>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</si>
  <si>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</si>
  <si>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</si>
  <si>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</si>
  <si>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</si>
  <si>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</si>
  <si>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</si>
  <si>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</si>
  <si>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</si>
  <si>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</si>
  <si>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</si>
  <si>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</si>
  <si>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</si>
  <si>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</si>
  <si>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</si>
  <si>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</si>
  <si>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</si>
  <si>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</si>
  <si>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</si>
  <si>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</si>
  <si>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</si>
  <si>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</si>
  <si>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</si>
  <si>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</si>
  <si>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</si>
  <si>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</si>
  <si>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</si>
  <si>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</si>
  <si>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</si>
  <si>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</si>
  <si>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</si>
  <si>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</si>
  <si>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</si>
  <si>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</si>
  <si>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</si>
  <si>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</si>
  <si>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</si>
  <si>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</si>
  <si>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</si>
  <si>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</si>
  <si>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</si>
  <si>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</si>
  <si>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</si>
  <si>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</si>
  <si>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</si>
  <si>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</si>
  <si>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</si>
  <si>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</si>
  <si>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</si>
  <si>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</si>
  <si>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</si>
  <si>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</si>
  <si>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</si>
  <si>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</si>
  <si>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</si>
  <si>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</si>
  <si>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</si>
  <si>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</si>
  <si>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</si>
  <si>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</si>
  <si>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</si>
  <si>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</si>
  <si>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</si>
  <si>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</si>
  <si>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</si>
  <si>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</si>
  <si>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</si>
  <si>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</si>
  <si>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</si>
  <si>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</si>
  <si>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</si>
  <si>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</si>
  <si>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</si>
  <si>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</si>
  <si>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</si>
  <si>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</si>
  <si>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</si>
  <si>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</si>
  <si>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</si>
  <si>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</si>
  <si>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</si>
  <si>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</si>
  <si>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</si>
  <si>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</si>
  <si>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</si>
  <si>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</si>
  <si>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</si>
  <si>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</si>
  <si>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</si>
  <si>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</si>
  <si>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</si>
  <si>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</si>
  <si>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</si>
  <si>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</si>
  <si>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</si>
  <si>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</si>
  <si>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</si>
  <si>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</si>
  <si>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</si>
  <si>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</si>
  <si>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</si>
  <si>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</si>
  <si>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</si>
  <si>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</si>
  <si>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</si>
  <si>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</si>
  <si>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</si>
  <si>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</si>
  <si>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</si>
  <si>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</si>
  <si>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</si>
  <si>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</si>
  <si>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</si>
  <si>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</si>
  <si>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</si>
  <si>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</si>
  <si>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</si>
  <si>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</si>
  <si>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</si>
  <si>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</si>
  <si>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</si>
  <si>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</si>
  <si>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</si>
  <si>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</si>
  <si>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</si>
  <si>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</si>
  <si>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</si>
  <si>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</si>
  <si>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</si>
  <si>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</si>
  <si>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</si>
  <si>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</si>
  <si>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</si>
  <si>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</si>
  <si>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</si>
  <si>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</si>
  <si>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</si>
  <si>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</si>
  <si>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</si>
  <si>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</si>
  <si>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</si>
  <si>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</si>
  <si>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</si>
  <si>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</si>
  <si>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</si>
  <si>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</si>
  <si>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</si>
  <si>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</si>
  <si>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</si>
  <si>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</si>
  <si>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</si>
  <si>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</si>
  <si>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</si>
  <si>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</si>
  <si>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</si>
  <si>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</si>
  <si>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</si>
  <si>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</si>
  <si>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</si>
  <si>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</si>
  <si>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</si>
  <si>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</si>
  <si>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</si>
  <si>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</si>
  <si>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</si>
  <si>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</si>
  <si>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</si>
  <si>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</si>
  <si>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</si>
  <si>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</si>
  <si>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</si>
  <si>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</si>
  <si>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</si>
  <si>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</si>
  <si>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</si>
  <si>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</si>
  <si>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</si>
  <si>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</si>
  <si>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</si>
  <si>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</si>
  <si>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</si>
  <si>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</si>
  <si>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</si>
  <si>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</si>
  <si>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</si>
  <si>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</si>
  <si>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</si>
  <si>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</si>
  <si>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</si>
  <si>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</si>
  <si>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</si>
  <si>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</si>
  <si>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</si>
  <si>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</si>
  <si>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</si>
  <si>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</si>
  <si>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</si>
  <si>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</si>
  <si>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</si>
  <si>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</si>
  <si>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</si>
  <si>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</si>
  <si>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</si>
  <si>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</si>
  <si>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</si>
  <si>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</si>
  <si>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</si>
  <si>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</si>
  <si>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</si>
  <si>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</si>
  <si>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</si>
  <si>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</si>
  <si>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</si>
  <si>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</si>
  <si>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</si>
  <si>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</si>
  <si>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</si>
  <si>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</si>
  <si>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</si>
  <si>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</si>
  <si>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</si>
  <si>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</si>
  <si>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</si>
  <si>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</si>
  <si>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</si>
  <si>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</si>
  <si>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</si>
  <si>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</si>
  <si>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</si>
  <si>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</si>
  <si>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</si>
  <si>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</si>
  <si>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</si>
  <si>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</si>
  <si>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</si>
  <si>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</si>
  <si>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</si>
  <si>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</si>
  <si>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</si>
  <si>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</si>
  <si>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</si>
  <si>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</si>
  <si>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</si>
  <si>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</si>
  <si>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</si>
  <si>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</si>
  <si>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</si>
  <si>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</si>
  <si>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</si>
  <si>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</si>
  <si>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</si>
  <si>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</si>
  <si>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</si>
  <si>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</si>
  <si>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</si>
  <si>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</si>
  <si>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</si>
  <si>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</si>
  <si>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</si>
  <si>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</si>
  <si>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</si>
  <si>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</si>
  <si>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</si>
  <si>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</si>
  <si>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</si>
  <si>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</si>
  <si>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</si>
  <si>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</si>
  <si>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</si>
  <si>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</si>
  <si>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</si>
  <si>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</si>
  <si>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</si>
  <si>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</si>
  <si>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</si>
  <si>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</si>
  <si>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</si>
  <si>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</si>
  <si>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</si>
  <si>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</si>
  <si>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</si>
  <si>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</si>
  <si>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</si>
  <si>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</si>
  <si>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</si>
  <si>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</si>
  <si>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</si>
  <si>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</si>
  <si>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</si>
  <si>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</si>
  <si>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</si>
  <si>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</si>
  <si>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</si>
  <si>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</si>
  <si>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</si>
  <si>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</si>
  <si>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</si>
  <si>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</si>
  <si>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</si>
  <si>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</si>
  <si>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</si>
  <si>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</si>
  <si>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</si>
  <si>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</si>
  <si>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</si>
  <si>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</si>
  <si>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</si>
  <si>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</si>
  <si>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</si>
  <si>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</si>
  <si>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</si>
  <si>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</si>
  <si>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</si>
  <si>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</si>
  <si>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</si>
  <si>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</si>
  <si>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</si>
  <si>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</si>
  <si>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</si>
  <si>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</si>
  <si>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</si>
  <si>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</si>
  <si>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</si>
  <si>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</si>
  <si>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</si>
  <si>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</si>
  <si>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</si>
  <si>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</si>
  <si>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</si>
  <si>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</si>
  <si>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</si>
  <si>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</si>
  <si>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</si>
  <si>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</si>
  <si>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</si>
  <si>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</si>
  <si>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</si>
  <si>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</si>
  <si>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</si>
  <si>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</si>
  <si>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</si>
  <si>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</si>
  <si>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</si>
  <si>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</si>
  <si>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</si>
  <si>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</si>
  <si>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</si>
  <si>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</si>
  <si>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</si>
  <si>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</si>
  <si>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</si>
  <si>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</si>
  <si>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</si>
  <si>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</si>
  <si>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</si>
  <si>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</si>
  <si>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</si>
  <si>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</si>
  <si>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</si>
  <si>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</si>
  <si>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</si>
  <si>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</si>
  <si>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</si>
  <si>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</si>
  <si>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</si>
  <si>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</si>
  <si>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</si>
  <si>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</si>
  <si>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</si>
  <si>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</si>
  <si>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</si>
  <si>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</si>
  <si>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</si>
  <si>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</si>
  <si>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</si>
  <si>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</si>
  <si>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</si>
  <si>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</si>
  <si>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</si>
  <si>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</si>
  <si>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</si>
  <si>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</si>
  <si>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</si>
  <si>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</si>
  <si>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</si>
  <si>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</si>
  <si>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</si>
  <si>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</si>
  <si>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</si>
  <si>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</si>
  <si>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</si>
  <si>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</si>
  <si>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</si>
  <si>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</si>
  <si>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</si>
  <si>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</si>
  <si>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</si>
  <si>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</si>
  <si>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</si>
  <si>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</si>
  <si>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</si>
  <si>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</si>
  <si>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</si>
  <si>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</si>
  <si>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</si>
  <si>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</si>
  <si>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</si>
  <si>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</si>
  <si>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</si>
  <si>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</si>
  <si>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</si>
  <si>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</si>
  <si>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</si>
  <si>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</si>
  <si>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</si>
  <si>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</si>
  <si>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</si>
  <si>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</si>
  <si>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</si>
  <si>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</si>
  <si>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</si>
  <si>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</si>
  <si>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</si>
  <si>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</si>
  <si>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</si>
  <si>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</si>
  <si>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</si>
  <si>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</si>
  <si>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</si>
  <si>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</si>
  <si>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</si>
  <si>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</si>
  <si>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</si>
  <si>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</si>
  <si>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</si>
  <si>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</si>
  <si>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</si>
  <si>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</si>
  <si>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</si>
  <si>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</si>
  <si>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</si>
  <si>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</si>
  <si>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</si>
  <si>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</si>
  <si>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</si>
  <si>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</si>
  <si>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</si>
  <si>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</si>
  <si>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</si>
  <si>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</si>
  <si>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</si>
  <si>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</si>
  <si>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</si>
  <si>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</si>
  <si>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</si>
  <si>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</si>
  <si>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</si>
  <si>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</si>
  <si>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</si>
  <si>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</si>
  <si>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</si>
  <si>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</si>
  <si>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</si>
  <si>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</si>
  <si>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</si>
  <si>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</si>
  <si>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</si>
  <si>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</si>
  <si>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</si>
  <si>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</si>
  <si>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</si>
  <si>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</si>
  <si>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</si>
  <si>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</si>
  <si>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</si>
  <si>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</si>
  <si>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</si>
  <si>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</si>
  <si>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</si>
  <si>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</si>
  <si>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</si>
  <si>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</si>
  <si>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</si>
  <si>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</si>
  <si>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</si>
  <si>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</si>
  <si>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</si>
  <si>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</si>
  <si>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</si>
  <si>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</si>
  <si>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</si>
  <si>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</si>
  <si>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</si>
  <si>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</si>
  <si>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</si>
  <si>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</si>
  <si>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</si>
  <si>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</si>
  <si>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</si>
  <si>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</si>
  <si>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</si>
  <si>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</si>
  <si>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</si>
  <si>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</si>
  <si>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</si>
  <si>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</si>
  <si>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</si>
  <si>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</si>
  <si>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</si>
  <si>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</si>
  <si>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</si>
  <si>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</si>
  <si>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</si>
  <si>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</si>
  <si>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</si>
  <si>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</si>
  <si>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</si>
  <si>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</si>
  <si>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</si>
  <si>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</si>
  <si>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</si>
  <si>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</si>
  <si>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</si>
  <si>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</si>
  <si>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</si>
  <si>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</si>
  <si>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</si>
  <si>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</si>
  <si>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</si>
  <si>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</si>
  <si>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</si>
  <si>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</si>
  <si>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</si>
  <si>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</si>
  <si>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</si>
  <si>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</si>
  <si>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</si>
  <si>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</si>
  <si>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</si>
  <si>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</si>
  <si>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</si>
  <si>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</si>
  <si>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</si>
  <si>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</si>
  <si>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</si>
  <si>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</si>
  <si>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</si>
  <si>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</si>
  <si>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</si>
  <si>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</si>
  <si>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</si>
  <si>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</si>
  <si>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</si>
  <si>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</si>
  <si>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</si>
  <si>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</si>
  <si>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</si>
  <si>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</si>
  <si>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</si>
  <si>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</si>
  <si>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</si>
  <si>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</si>
  <si>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</si>
  <si>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</si>
  <si>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</si>
  <si>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</si>
  <si>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</si>
  <si>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</si>
  <si>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</si>
  <si>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</si>
  <si>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</si>
  <si>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</si>
  <si>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</si>
  <si>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</si>
  <si>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</si>
  <si>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</si>
  <si>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</si>
  <si>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</si>
  <si>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</si>
  <si>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</si>
  <si>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</si>
  <si>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</si>
  <si>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</si>
  <si>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</si>
  <si>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</si>
  <si>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</si>
  <si>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</si>
  <si>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</si>
  <si>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</si>
  <si>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</si>
  <si>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</si>
  <si>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</si>
  <si>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</si>
  <si>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</si>
  <si>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</si>
  <si>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</si>
  <si>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</si>
  <si>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</si>
  <si>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</si>
  <si>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</si>
  <si>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</si>
  <si>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</si>
  <si>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</si>
  <si>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</si>
  <si>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</si>
  <si>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</si>
  <si>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</si>
  <si>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</si>
  <si>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</si>
  <si>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</si>
  <si>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</si>
  <si>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</si>
  <si>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</si>
  <si>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</si>
  <si>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</si>
  <si>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</si>
  <si>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</si>
  <si>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</si>
  <si>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</si>
  <si>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</si>
  <si>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</si>
  <si>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</si>
  <si>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</si>
  <si>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</si>
  <si>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</si>
  <si>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</si>
  <si>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</si>
  <si>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</si>
  <si>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</si>
  <si>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</si>
  <si>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</si>
  <si>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</si>
  <si>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</si>
  <si>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</si>
  <si>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</si>
  <si>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</si>
  <si>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</si>
  <si>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</si>
  <si>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</si>
  <si>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</si>
  <si>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</si>
  <si>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</si>
  <si>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</si>
  <si>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</si>
  <si>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</si>
  <si>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</si>
  <si>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</si>
  <si>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</si>
  <si>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</si>
  <si>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</si>
  <si>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</si>
  <si>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</si>
  <si>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</si>
  <si>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</si>
  <si>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</si>
  <si>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</si>
  <si>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</si>
  <si>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</si>
  <si>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</si>
  <si>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</si>
  <si>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</si>
  <si>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</si>
  <si>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</si>
  <si>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</si>
  <si>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</si>
  <si>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</si>
  <si>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</si>
  <si>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</si>
  <si>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</si>
  <si>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</si>
  <si>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</si>
  <si>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</si>
  <si>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</si>
  <si>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</si>
  <si>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</si>
  <si>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</si>
  <si>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</si>
  <si>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</si>
  <si>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</si>
  <si>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</si>
  <si>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</si>
  <si>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</si>
  <si>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</si>
  <si>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</si>
  <si>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</si>
  <si>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</si>
  <si>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</si>
  <si>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</si>
  <si>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</si>
  <si>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</si>
  <si>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</si>
  <si>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</si>
  <si>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</si>
  <si>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</si>
  <si>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</si>
  <si>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</si>
  <si>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</si>
  <si>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</si>
  <si>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</si>
  <si>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</si>
  <si>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</si>
  <si>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</si>
  <si>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</si>
  <si>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</si>
  <si>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</si>
  <si>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</si>
  <si>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</si>
  <si>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</si>
  <si>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</si>
  <si>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</si>
  <si>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</si>
  <si>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1800-1900</t>
  </si>
  <si>
    <t>MINDACORP</t>
  </si>
  <si>
    <t>MANKIND</t>
  </si>
  <si>
    <t>NSE</t>
  </si>
  <si>
    <t>215-225</t>
  </si>
  <si>
    <t>145-150</t>
  </si>
  <si>
    <t>J</t>
  </si>
  <si>
    <t>RKFORGE</t>
  </si>
  <si>
    <t>440-460</t>
  </si>
  <si>
    <t>SBLI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</si>
  <si>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</si>
  <si>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</si>
  <si>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</si>
  <si>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</si>
  <si>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</si>
  <si>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</si>
  <si>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</si>
  <si>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</si>
  <si>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</si>
  <si>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</si>
  <si>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ATUL SEPT FUT</t>
  </si>
  <si>
    <t>HINDUNILVR 2560 CE 28-SEPT</t>
  </si>
  <si>
    <t>60-75</t>
  </si>
  <si>
    <t>RELIANCE 2480 CE 28-SEPT</t>
  </si>
  <si>
    <t xml:space="preserve">LATENTVIEW </t>
  </si>
  <si>
    <t>500-550</t>
  </si>
  <si>
    <t>NAUKRI SEPT FUT</t>
  </si>
  <si>
    <t>4470-4530</t>
  </si>
  <si>
    <t>670-700</t>
  </si>
  <si>
    <t>RELIANCE SEPT FUT</t>
  </si>
  <si>
    <t>2480-2520</t>
  </si>
  <si>
    <t>1640-1700</t>
  </si>
  <si>
    <t>380-425</t>
  </si>
  <si>
    <t>134-140</t>
  </si>
  <si>
    <t>LUPIN SEPT FUT</t>
  </si>
  <si>
    <t>1115-1125</t>
  </si>
  <si>
    <t>36.5</t>
  </si>
  <si>
    <t>Loss of Rs.13.5/-</t>
  </si>
  <si>
    <t>Profit of Rs.7.25/-</t>
  </si>
  <si>
    <t>Profit of Rs.7.75/-</t>
  </si>
  <si>
    <t>7500-7600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</si>
  <si>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</si>
  <si>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</si>
  <si>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</si>
  <si>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</si>
  <si>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</si>
  <si>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</si>
  <si>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</si>
  <si>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1390-1415</t>
  </si>
  <si>
    <t>OFSS SEPT FUT</t>
  </si>
  <si>
    <t>4210-4250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</si>
  <si>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</si>
  <si>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</si>
  <si>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</si>
  <si>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</si>
  <si>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</si>
  <si>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</si>
  <si>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150-160</t>
  </si>
  <si>
    <t>36</t>
  </si>
  <si>
    <t>2915-3015</t>
  </si>
  <si>
    <t>3200-3400</t>
  </si>
  <si>
    <t>BATAINDIA SEPT FUT</t>
  </si>
  <si>
    <t>1710-1730</t>
  </si>
  <si>
    <t>IPCALAB SEPT FUT</t>
  </si>
  <si>
    <t>910-930</t>
  </si>
  <si>
    <t>Profit of Rs.102/-</t>
  </si>
  <si>
    <t>Loss of Rs.23/-</t>
  </si>
  <si>
    <t>Profit of Rs.20/-</t>
  </si>
  <si>
    <t>Profit of Rs.16.5/-</t>
  </si>
  <si>
    <t>NIFTY 19600 PE 07-SEP</t>
  </si>
  <si>
    <t>58</t>
  </si>
  <si>
    <t>90-100</t>
  </si>
  <si>
    <t>GLENMARK AUG FUT</t>
  </si>
  <si>
    <t>789-803</t>
  </si>
  <si>
    <t>Profit of Rs.8/-</t>
  </si>
  <si>
    <t>560-590</t>
  </si>
  <si>
    <t>METROPOLIS SEPT FUT</t>
  </si>
  <si>
    <t>1460-1480</t>
  </si>
  <si>
    <t>LT SEPT FUT</t>
  </si>
  <si>
    <t>2780-2800</t>
  </si>
  <si>
    <t>Profit of Rs.43.5/-</t>
  </si>
  <si>
    <t>SUNPHARMA 1140 CE 28-SEPT</t>
  </si>
  <si>
    <t>22-28</t>
  </si>
  <si>
    <t>NAUKRI 4500 CE 28-SEPT</t>
  </si>
  <si>
    <t>140-160</t>
  </si>
  <si>
    <t>MARUTI 10300 CE 28-SEPT</t>
  </si>
  <si>
    <t>183.5</t>
  </si>
  <si>
    <t>225-250</t>
  </si>
  <si>
    <t>Profit of Rs.29/-</t>
  </si>
  <si>
    <t>113</t>
  </si>
  <si>
    <t>Profit of Rs.17/-</t>
  </si>
  <si>
    <t>TRENT 2120 CE 28-SEP</t>
  </si>
  <si>
    <t>64-74</t>
  </si>
  <si>
    <t>Profit of Rs.44/-</t>
  </si>
  <si>
    <t>POWERGRID SEPT FUT</t>
  </si>
  <si>
    <t>267-270</t>
  </si>
  <si>
    <t>42</t>
  </si>
  <si>
    <t>Loss of Rs.1/-</t>
  </si>
  <si>
    <t>Profit of Rs.43/-</t>
  </si>
  <si>
    <t>Profit of Rs.4/-</t>
  </si>
  <si>
    <t>Profit of Rs.7.5/-</t>
  </si>
  <si>
    <t>1320-1400</t>
  </si>
  <si>
    <t>COLPAL 2050 CE 28-SEP</t>
  </si>
  <si>
    <t>45-55</t>
  </si>
  <si>
    <t>SIEMENS SEPT FUT</t>
  </si>
  <si>
    <t>4040-4080</t>
  </si>
  <si>
    <t>Profit of Rs.3/-</t>
  </si>
  <si>
    <t>ICICIBANK 980 CE 28-SEP</t>
  </si>
  <si>
    <t>18-20</t>
  </si>
  <si>
    <t>AXISBANK SEPT FUT</t>
  </si>
  <si>
    <t>1022-1040</t>
  </si>
  <si>
    <t>NIFTY 20000 CE 14-SEP</t>
  </si>
  <si>
    <t>100-130</t>
  </si>
  <si>
    <t>15.5</t>
  </si>
  <si>
    <t>Profit of Rs.2.25/-</t>
  </si>
  <si>
    <t>69</t>
  </si>
  <si>
    <t>Profit of Rs.53.5/-</t>
  </si>
  <si>
    <t>13</t>
  </si>
  <si>
    <t>Profit of Rs.9.5/-</t>
  </si>
  <si>
    <t>54</t>
  </si>
  <si>
    <t>Profit of Rs.5.5/-</t>
  </si>
  <si>
    <t>Loss of Rs.42.5/-</t>
  </si>
  <si>
    <t>629-649</t>
  </si>
  <si>
    <t>690-720</t>
  </si>
  <si>
    <t>660-700</t>
  </si>
  <si>
    <t>31</t>
  </si>
  <si>
    <t>Loss of Rs.13/-</t>
  </si>
  <si>
    <t>4600-4650</t>
  </si>
  <si>
    <t>7450-7550</t>
  </si>
  <si>
    <t>CANBK 370 CE SEP</t>
  </si>
  <si>
    <t>5.5-6.5</t>
  </si>
  <si>
    <t>FINNIFTY 20300 CE 12-SEP</t>
  </si>
  <si>
    <t>21.5</t>
  </si>
  <si>
    <t>50-70</t>
  </si>
  <si>
    <t>Loss of Rs.18-</t>
  </si>
  <si>
    <t>Profit of Rs.14/-</t>
  </si>
  <si>
    <t>601-621</t>
  </si>
  <si>
    <t>3.65</t>
  </si>
  <si>
    <t>Profit of Rs.0.9/-</t>
  </si>
  <si>
    <t>140-170</t>
  </si>
  <si>
    <t>Profit of Rs.95/-</t>
  </si>
  <si>
    <t>COFORGE SEPT FUT</t>
  </si>
  <si>
    <t>5550-5600</t>
  </si>
  <si>
    <t>HINDUNILVR 2520 CE SEP</t>
  </si>
  <si>
    <t>VOLTAS 890 CE SEP</t>
  </si>
  <si>
    <t>23-27</t>
  </si>
  <si>
    <t>Profit of Rs.2.75/-</t>
  </si>
  <si>
    <t>ALKEM SEPT FUT</t>
  </si>
  <si>
    <t>3810-3860</t>
  </si>
  <si>
    <t>Profit of Rs.12.5/-</t>
  </si>
  <si>
    <t>M</t>
  </si>
  <si>
    <t>DRREDDY 5750 CE SEP</t>
  </si>
  <si>
    <t>Loss of Rs.90/-</t>
  </si>
  <si>
    <t>EPIGRAL</t>
  </si>
  <si>
    <t>92.5</t>
  </si>
  <si>
    <t>Profit of Rs.22/-</t>
  </si>
  <si>
    <t>Profit of Rs.65/-</t>
  </si>
  <si>
    <t>BANKNIFTY 46000 PE 20-SEP</t>
  </si>
  <si>
    <t>400-450</t>
  </si>
  <si>
    <t>INFY 1510 CE 28-SEP</t>
  </si>
  <si>
    <t>30-35</t>
  </si>
  <si>
    <t>FINNIFTY 20400 PE 18-SEP</t>
  </si>
  <si>
    <t>100-120</t>
  </si>
  <si>
    <t>Profit of Rs.35/-</t>
  </si>
  <si>
    <t>Profit of Rs.110/-</t>
  </si>
  <si>
    <t>BANKNIFTY 46000 PE 28-SEP</t>
  </si>
  <si>
    <t>520-620</t>
  </si>
  <si>
    <t>Loss of Rs.57.5/-</t>
  </si>
  <si>
    <t>Profit of Rs.45/-</t>
  </si>
  <si>
    <t>Profit of Rs.7.6/-</t>
  </si>
  <si>
    <t>Profit of Rs.48/-</t>
  </si>
  <si>
    <t>450-500</t>
  </si>
  <si>
    <t>FINNIFTY 20450 PE 20-SEP</t>
  </si>
  <si>
    <t>370-375</t>
  </si>
  <si>
    <t>Loss of Rs.9.5-</t>
  </si>
  <si>
    <t>125-150</t>
  </si>
  <si>
    <t>Loss of Rs.38-</t>
  </si>
  <si>
    <t>NK SECURITIES RESEARCH PRIVATE LIMITED</t>
  </si>
  <si>
    <t>LTIM 5550 CE SEP</t>
  </si>
  <si>
    <t>Loss of Rs.22.5-</t>
  </si>
  <si>
    <t>2465-2585</t>
  </si>
  <si>
    <t>2800-2950</t>
  </si>
  <si>
    <t>110-140</t>
  </si>
  <si>
    <t>Profit of Rs.200/-</t>
  </si>
  <si>
    <t>Loss of Rs.165/-</t>
  </si>
  <si>
    <t>Loss of Rs.29.5-</t>
  </si>
  <si>
    <t>NIFTY SEP FUT</t>
  </si>
  <si>
    <t>20200-20300</t>
  </si>
  <si>
    <t>LAURUSLABS SEP FUT</t>
  </si>
  <si>
    <t>397-405</t>
  </si>
  <si>
    <t>LUPIN SEP FUT</t>
  </si>
  <si>
    <t>1155-1165</t>
  </si>
  <si>
    <t>BANKNIFTY 45700 CE 20-SEP</t>
  </si>
  <si>
    <t>85-120</t>
  </si>
  <si>
    <t>2285-2385</t>
  </si>
  <si>
    <t>2550-2700</t>
  </si>
  <si>
    <t>3430-3530</t>
  </si>
  <si>
    <t>3700-3900</t>
  </si>
  <si>
    <t>1215-1275</t>
  </si>
  <si>
    <t>Profit of Rs.6.5/-</t>
  </si>
  <si>
    <t>Profit of Rs.13/-</t>
  </si>
  <si>
    <t>Loss of Rs.42.5-</t>
  </si>
  <si>
    <t>Loss of Rs.7.5/-</t>
  </si>
  <si>
    <t>285-305</t>
  </si>
  <si>
    <t>330-350</t>
  </si>
  <si>
    <t>Loss of Rs.170/-</t>
  </si>
  <si>
    <t>ABB SEP FUT</t>
  </si>
  <si>
    <t>4370-4420</t>
  </si>
  <si>
    <t>FINNIFTY 19900 PE 26-SEP</t>
  </si>
  <si>
    <t>FINNIFTY 19800 PE 26-SEP</t>
  </si>
  <si>
    <t>Sell</t>
  </si>
  <si>
    <t>Profit of Rs.22.5/-</t>
  </si>
  <si>
    <t>BANKNIFTY 44800 PE 28-SEP</t>
  </si>
  <si>
    <t>BANKNIFTY 44500 PE 28-SEP</t>
  </si>
  <si>
    <t>Loss of Rs.60/-</t>
  </si>
  <si>
    <t>502-530</t>
  </si>
  <si>
    <t>565-600</t>
  </si>
  <si>
    <t>Profit of Rs.57.5/-</t>
  </si>
  <si>
    <t>MULTIPLIER SHARE &amp; STOCK ADVISORS PRIVATE LIMITED</t>
  </si>
  <si>
    <t>MTNL</t>
  </si>
  <si>
    <t>Maha Tel Nigam Ltd.</t>
  </si>
  <si>
    <t>PIDILITIND OCT FUT</t>
  </si>
  <si>
    <t>2505-2510</t>
  </si>
  <si>
    <t>2547-2589</t>
  </si>
  <si>
    <t>110-5-117.5</t>
  </si>
  <si>
    <t>NIFTY 19700 CE 28-SEP</t>
  </si>
  <si>
    <t>NIFTY 19800 CE 28-SEP</t>
  </si>
  <si>
    <t>Profit of Rs.16/-</t>
  </si>
  <si>
    <t>FINNIFTY 19750 CE 26-SEP</t>
  </si>
  <si>
    <t>FINNIFTY 19850 CE 26-SEP</t>
  </si>
  <si>
    <t>Profit of Rs.50/-</t>
  </si>
  <si>
    <t>OBEROIRLTY OCT FUT</t>
  </si>
  <si>
    <t>1156-1171</t>
  </si>
  <si>
    <t>ETT</t>
  </si>
  <si>
    <t>SRUSTEELS</t>
  </si>
  <si>
    <t>VSL</t>
  </si>
  <si>
    <t>HOLMARC</t>
  </si>
  <si>
    <t>Holmarc Opto Mechatro L</t>
  </si>
  <si>
    <t>YUGA STOCKS AND COMMODITIES PRIVATE LIMITED  .</t>
  </si>
  <si>
    <t>CRONY VYAPAR PVT LTD</t>
  </si>
  <si>
    <t>INNOVATIVE</t>
  </si>
  <si>
    <t>3250-3450</t>
  </si>
  <si>
    <t>Loss of Rs.8/-</t>
  </si>
  <si>
    <t>80-100</t>
  </si>
  <si>
    <t>7NR</t>
  </si>
  <si>
    <t>UMANG VIJAYKUMAR TRIVEDI</t>
  </si>
  <si>
    <t>ACHYUT</t>
  </si>
  <si>
    <t>SERA INVESTMENTS &amp; FINANCE INDIA LIMITED</t>
  </si>
  <si>
    <t>GANONPRO</t>
  </si>
  <si>
    <t>GFIL</t>
  </si>
  <si>
    <t>AMIT BAJAJ</t>
  </si>
  <si>
    <t>GAURAV KUMAR</t>
  </si>
  <si>
    <t>STOCK VERTEX VENTURES</t>
  </si>
  <si>
    <t>NAVODAYENT</t>
  </si>
  <si>
    <t>CREATEROI FINANCIAL CONSULTANCY PRIVATE LIMITED.</t>
  </si>
  <si>
    <t>SKSE SECURITIES LIMITED CORP CM/TM PROP A/C</t>
  </si>
  <si>
    <t>ANANT OVERSEAS PVT. LTD.</t>
  </si>
  <si>
    <t>SVJ</t>
  </si>
  <si>
    <t>TAAZAINT</t>
  </si>
  <si>
    <t>TRESCON</t>
  </si>
  <si>
    <t>VISAGAR</t>
  </si>
  <si>
    <t>SAUMIL ARVINDBHAI BHAVNAGARI</t>
  </si>
  <si>
    <t>YARNSYN</t>
  </si>
  <si>
    <t>VAX ENTERPRISE PRIVATE LIMITED</t>
  </si>
  <si>
    <t>Cochin Shipyard Limited</t>
  </si>
  <si>
    <t>FOODSIN</t>
  </si>
  <si>
    <t>Foods &amp; Inns Limited</t>
  </si>
  <si>
    <t>GLOBE</t>
  </si>
  <si>
    <t>Globe Textiles (I) Ltd.</t>
  </si>
  <si>
    <t>TRANSGLOBAL SECURITIES LTD</t>
  </si>
  <si>
    <t>HLE Glascoat Limited</t>
  </si>
  <si>
    <t>IFCI</t>
  </si>
  <si>
    <t>IFCI Ltd.</t>
  </si>
  <si>
    <t>MAHESHWARI</t>
  </si>
  <si>
    <t>Maheshwari Logistics Limi</t>
  </si>
  <si>
    <t>VEENA RAJESH SHAH</t>
  </si>
  <si>
    <t>MOHITIND</t>
  </si>
  <si>
    <t>Mohit Industries Ltd</t>
  </si>
  <si>
    <t>STCI PRIMARY DELAER LTD</t>
  </si>
  <si>
    <t>LAURUSLABS OCT FUT</t>
  </si>
  <si>
    <t>391-397</t>
  </si>
  <si>
    <t>TATACONSUM OCT FUT</t>
  </si>
  <si>
    <t>894-896</t>
  </si>
  <si>
    <t>907-918</t>
  </si>
  <si>
    <t>FINNIFTY 19700 CE 03-OCT</t>
  </si>
  <si>
    <t>FINNIFTY 19800 CE 03-OCT</t>
  </si>
  <si>
    <t>Profit of Rs.5.5-</t>
  </si>
  <si>
    <t>Profit of Rs.21.5/-</t>
  </si>
  <si>
    <t>BANKNIFTY 44600 PE 28-SEP</t>
  </si>
  <si>
    <t>BANKNIFTY 44400 PE 28-SEP</t>
  </si>
  <si>
    <t>Profit of Rs.185/-</t>
  </si>
  <si>
    <t>KHODEEAR ENTERPRISE LLP LLP</t>
  </si>
  <si>
    <t>CHOTHANI</t>
  </si>
  <si>
    <t>PRARABDHA VIBHAV MISHRA</t>
  </si>
  <si>
    <t>DPL</t>
  </si>
  <si>
    <t>DIPNA KEYUR SHAH</t>
  </si>
  <si>
    <t>EARUM</t>
  </si>
  <si>
    <t>AMRAPALI CAPITAL AND FINANCE SERVICES LIMITED</t>
  </si>
  <si>
    <t>SOMA DUTTA</t>
  </si>
  <si>
    <t>HANSABEN BHARATKUMAR PATEL</t>
  </si>
  <si>
    <t>MANISH MOHAN SINGH GANDHI (HUF)</t>
  </si>
  <si>
    <t>DINESH NUWAL HUF</t>
  </si>
  <si>
    <t>SUNITA RADHESHYAMJI PANPALIA</t>
  </si>
  <si>
    <t>JHACC</t>
  </si>
  <si>
    <t>KAMLABEN VITTHALBHAI PATEL</t>
  </si>
  <si>
    <t>ESPEON CONSULTING PRIVATE LIMITED.</t>
  </si>
  <si>
    <t>NKIND</t>
  </si>
  <si>
    <t>DB (INTL) OWN TRADING</t>
  </si>
  <si>
    <t>LOKESH KUMAR</t>
  </si>
  <si>
    <t>ASHOK BHOWALKA HUF</t>
  </si>
  <si>
    <t>ROHIT CHAUDHARY</t>
  </si>
  <si>
    <t>OPCHAINS</t>
  </si>
  <si>
    <t>SATISH KUMAR GOYAL HUF</t>
  </si>
  <si>
    <t>RAJA RAM SOFTWARE SOLUTIONS LLP</t>
  </si>
  <si>
    <t>PGCRL</t>
  </si>
  <si>
    <t>HANSRAJ COMMOSALES LLP</t>
  </si>
  <si>
    <t>RASIELEC</t>
  </si>
  <si>
    <t>MANIDEEP GOPAVARAPU</t>
  </si>
  <si>
    <t>SAMYAKINT</t>
  </si>
  <si>
    <t>BALACHANDRA RAJESH NAIR</t>
  </si>
  <si>
    <t>RINKUBEN VAGHELA</t>
  </si>
  <si>
    <t>MADHU SANJAYKUMAR BUCHA</t>
  </si>
  <si>
    <t>NAGARJUNA REDDY KOVVURI</t>
  </si>
  <si>
    <t>TECHKGREEN</t>
  </si>
  <si>
    <t>SP ELECTROSOLUTIONS PRIVATE LIMITED</t>
  </si>
  <si>
    <t>ALACRITY SECURITIES LIMITED</t>
  </si>
  <si>
    <t>BHATIA SURESH</t>
  </si>
  <si>
    <t>BHATIA SURESH HUF</t>
  </si>
  <si>
    <t>INDIA MAX INVESTMENT FUND LIMITED</t>
  </si>
  <si>
    <t>TIGERLOGS</t>
  </si>
  <si>
    <t>TIGER SOFTECH INDIA PRIVATE LIMITED</t>
  </si>
  <si>
    <t>SAWARNBHUMI VANIJYA PRIVATE LIMITED</t>
  </si>
  <si>
    <t>TRANSPACT</t>
  </si>
  <si>
    <t>ANIL KUMAR GOEL</t>
  </si>
  <si>
    <t>ROHIT VILAS KHARCHE</t>
  </si>
  <si>
    <t>VAL</t>
  </si>
  <si>
    <t>TULSANI SUNIL AMRITLAL</t>
  </si>
  <si>
    <t>SADHANA SINGH</t>
  </si>
  <si>
    <t>ABHIJEET PRAMOD SONAWANE</t>
  </si>
  <si>
    <t>YACOOBALI AIYUB MOHAMMED</t>
  </si>
  <si>
    <t>CLSL</t>
  </si>
  <si>
    <t>Crop Life Science Limited</t>
  </si>
  <si>
    <t>ASSAM EDIBLE OILS LIMITED</t>
  </si>
  <si>
    <t>DPWIRES</t>
  </si>
  <si>
    <t>D P Wires Limited</t>
  </si>
  <si>
    <t>GILLANDERS</t>
  </si>
  <si>
    <t>Gillanders Arbuthnot Ltd</t>
  </si>
  <si>
    <t>VINODBHAI VIRJIBHAI SADARIYA</t>
  </si>
  <si>
    <t>HI GROWTH CORPORATE SERVICES PVT LTD</t>
  </si>
  <si>
    <t>SHANTI CAPINVEST PRIVATE LIMITED</t>
  </si>
  <si>
    <t>MANSI SHARE AND STOCK ADVISORS PVT LTD</t>
  </si>
  <si>
    <t>Innovative Tyres &amp; Tubes</t>
  </si>
  <si>
    <t>SANIL RADHESHYAM KALRA</t>
  </si>
  <si>
    <t>INVENTURE</t>
  </si>
  <si>
    <t>Inventure Gro &amp; Sec Ltd</t>
  </si>
  <si>
    <t>ANKITA VISHAL SHAH</t>
  </si>
  <si>
    <t>KALAMANDIR</t>
  </si>
  <si>
    <t>Sai Silks (Kalamandir) L</t>
  </si>
  <si>
    <t>ASK GOLDEN DECADE FUND</t>
  </si>
  <si>
    <t>KODYTECH</t>
  </si>
  <si>
    <t>Kody Technolab Limited</t>
  </si>
  <si>
    <t>ABHISHEK PREMNARAYAN PARWAL HUF</t>
  </si>
  <si>
    <t>SOCIAL CERTIFICATION SERVICES PRIVATE LIMITED</t>
  </si>
  <si>
    <t>AARVI TRADEX &amp; INVESTMENT PRIVATE LIMITED</t>
  </si>
  <si>
    <t>AJAY KUMAR BAGDA</t>
  </si>
  <si>
    <t>Nk Industries Ltd</t>
  </si>
  <si>
    <t>OMAXE</t>
  </si>
  <si>
    <t>Omaxe Limited</t>
  </si>
  <si>
    <t>SAKUMA</t>
  </si>
  <si>
    <t>Sakuma Exports Limited</t>
  </si>
  <si>
    <t>SHREYAS</t>
  </si>
  <si>
    <t>Shreyas Shipping &amp; Logist</t>
  </si>
  <si>
    <t>AAKRAYA RESEARCH LLP</t>
  </si>
  <si>
    <t>SIGNATURE</t>
  </si>
  <si>
    <t>Signatureglobal India Ltd</t>
  </si>
  <si>
    <t>ASTORNE CAPITAL VCC ARVEN</t>
  </si>
  <si>
    <t>SAMYAKTVA CONSTRUCTION LLP</t>
  </si>
  <si>
    <t>SOUTHBANK</t>
  </si>
  <si>
    <t>South Indian Bank Ltd.</t>
  </si>
  <si>
    <t>360 ONE PRIME LIMITED</t>
  </si>
  <si>
    <t>BEST HORTICULTURE AND CONSULTANCY PRIVATE LIMITED</t>
  </si>
  <si>
    <t>LRSD SECURITIES PRIVATE LIMITED</t>
  </si>
  <si>
    <t>PROMISING HORTICULTURE AND CONSULTANCY PRIVATE LIMITED</t>
  </si>
  <si>
    <t>RAJASTHAN GLOBAL SECURITIES PVT LTD</t>
  </si>
  <si>
    <t>MSPL</t>
  </si>
  <si>
    <t>MSP Steel &amp; Power Ltd.</t>
  </si>
  <si>
    <t>STATE BANK OF INDIA</t>
  </si>
  <si>
    <t>DR ASHOK BHOWALKA</t>
  </si>
  <si>
    <t>MORGAN STANLEY INVESTMENTS MAURITIUS LIMITED</t>
  </si>
  <si>
    <t>MORGAN STANLEY ASIA (SINGAPORE) PTE.</t>
  </si>
  <si>
    <t>MORGAN STANLEY MAURITIUS COMPANY LIMITED</t>
  </si>
  <si>
    <t>UJJIVAN</t>
  </si>
  <si>
    <t>Ujjivan Fin. Servc. Ltd.</t>
  </si>
  <si>
    <t>BNP PARIBAS ARBITRAGE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</si>
</sst>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92">
    <xf numFmtId="0" fontId="0" fillId="0" borderId="0"/>
    <xf numFmtId="0" fontId="2" fillId="0" borderId="23"/>
    <xf numFmtId="0" fontId="2" fillId="0" borderId="23"/>
    <xf numFmtId="0" fontId="40" fillId="0" borderId="33" applyNumberFormat="0" applyFill="0" applyAlignment="0" applyProtection="0"/>
    <xf numFmtId="0" fontId="41" fillId="0" borderId="34" applyNumberFormat="0" applyFill="0" applyAlignment="0" applyProtection="0"/>
    <xf numFmtId="0" fontId="42" fillId="0" borderId="35" applyNumberFormat="0" applyFill="0" applyAlignment="0" applyProtection="0"/>
    <xf numFmtId="0" fontId="46" fillId="20" borderId="36" applyNumberFormat="0" applyAlignment="0" applyProtection="0"/>
    <xf numFmtId="0" fontId="47" fillId="21" borderId="37" applyNumberFormat="0" applyAlignment="0" applyProtection="0"/>
    <xf numFmtId="0" fontId="48" fillId="21" borderId="36" applyNumberFormat="0" applyAlignment="0" applyProtection="0"/>
    <xf numFmtId="0" fontId="49" fillId="0" borderId="38" applyNumberFormat="0" applyFill="0" applyAlignment="0" applyProtection="0"/>
    <xf numFmtId="0" fontId="50" fillId="22" borderId="39" applyNumberFormat="0" applyAlignment="0" applyProtection="0"/>
    <xf numFmtId="0" fontId="53" fillId="0" borderId="41" applyNumberFormat="0" applyFill="0" applyAlignment="0" applyProtection="0"/>
    <xf numFmtId="0" fontId="1" fillId="0" borderId="23"/>
    <xf numFmtId="0" fontId="1" fillId="25" borderId="23" applyNumberFormat="0" applyBorder="0" applyAlignment="0" applyProtection="0"/>
    <xf numFmtId="0" fontId="1" fillId="29" borderId="23" applyNumberFormat="0" applyBorder="0" applyAlignment="0" applyProtection="0"/>
    <xf numFmtId="0" fontId="1" fillId="33" borderId="23" applyNumberFormat="0" applyBorder="0" applyAlignment="0" applyProtection="0"/>
    <xf numFmtId="0" fontId="1" fillId="37" borderId="23" applyNumberFormat="0" applyBorder="0" applyAlignment="0" applyProtection="0"/>
    <xf numFmtId="0" fontId="1" fillId="41" borderId="23" applyNumberFormat="0" applyBorder="0" applyAlignment="0" applyProtection="0"/>
    <xf numFmtId="0" fontId="1" fillId="45" borderId="23" applyNumberFormat="0" applyBorder="0" applyAlignment="0" applyProtection="0"/>
    <xf numFmtId="0" fontId="1" fillId="26" borderId="23" applyNumberFormat="0" applyBorder="0" applyAlignment="0" applyProtection="0"/>
    <xf numFmtId="0" fontId="1" fillId="30" borderId="23" applyNumberFormat="0" applyBorder="0" applyAlignment="0" applyProtection="0"/>
    <xf numFmtId="0" fontId="1" fillId="34" borderId="23" applyNumberFormat="0" applyBorder="0" applyAlignment="0" applyProtection="0"/>
    <xf numFmtId="0" fontId="1" fillId="38" borderId="23" applyNumberFormat="0" applyBorder="0" applyAlignment="0" applyProtection="0"/>
    <xf numFmtId="0" fontId="1" fillId="42" borderId="23" applyNumberFormat="0" applyBorder="0" applyAlignment="0" applyProtection="0"/>
    <xf numFmtId="0" fontId="1" fillId="46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47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44" fillId="18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7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9" borderId="23" applyNumberFormat="0" applyBorder="0" applyAlignment="0" applyProtection="0"/>
    <xf numFmtId="0" fontId="2" fillId="0" borderId="23"/>
    <xf numFmtId="0" fontId="2" fillId="0" borderId="23"/>
    <xf numFmtId="0" fontId="1" fillId="23" borderId="40" applyNumberFormat="0" applyFont="0" applyAlignment="0" applyProtection="0"/>
    <xf numFmtId="9" fontId="1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2" fillId="0" borderId="23"/>
    <xf numFmtId="0" fontId="2" fillId="0" borderId="23"/>
    <xf numFmtId="0" fontId="2" fillId="0" borderId="23"/>
    <xf numFmtId="43" fontId="1" fillId="0" borderId="23" applyFont="0" applyFill="0" applyBorder="0" applyAlignment="0" applyProtection="0"/>
    <xf numFmtId="0" fontId="1" fillId="23" borderId="40" applyNumberFormat="0" applyFont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39" fillId="0" borderId="23" applyNumberFormat="0" applyFill="0" applyBorder="0" applyAlignment="0" applyProtection="0"/>
    <xf numFmtId="0" fontId="45" fillId="19" borderId="23" applyNumberFormat="0" applyBorder="0" applyAlignment="0" applyProtection="0"/>
    <xf numFmtId="0" fontId="1" fillId="27" borderId="23" applyNumberFormat="0" applyBorder="0" applyAlignment="0" applyProtection="0"/>
    <xf numFmtId="0" fontId="1" fillId="31" borderId="23" applyNumberFormat="0" applyBorder="0" applyAlignment="0" applyProtection="0"/>
    <xf numFmtId="0" fontId="1" fillId="35" borderId="23" applyNumberFormat="0" applyBorder="0" applyAlignment="0" applyProtection="0"/>
    <xf numFmtId="0" fontId="1" fillId="39" borderId="23" applyNumberFormat="0" applyBorder="0" applyAlignment="0" applyProtection="0"/>
    <xf numFmtId="0" fontId="1" fillId="43" borderId="23" applyNumberFormat="0" applyBorder="0" applyAlignment="0" applyProtection="0"/>
    <xf numFmtId="0" fontId="1" fillId="47" borderId="23" applyNumberFormat="0" applyBorder="0" applyAlignment="0" applyProtection="0"/>
    <xf numFmtId="43" fontId="1" fillId="0" borderId="23" applyFont="0" applyFill="0" applyBorder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43" fontId="1" fillId="0" borderId="23" applyFont="0" applyFill="0" applyBorder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58" fillId="0" borderId="23"/>
  </cellStyleXfs>
  <cellXfs count="430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15" fontId="5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2" xfId="0" applyFont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9" fillId="0" borderId="7" xfId="0" applyFont="1" applyBorder="1"/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2" xfId="0" applyFont="1" applyFill="1" applyBorder="1"/>
    <xf numFmtId="10" fontId="2" fillId="2" borderId="1" xfId="0" applyNumberFormat="1" applyFont="1" applyFill="1" applyBorder="1"/>
    <xf numFmtId="0" fontId="2" fillId="3" borderId="1" xfId="0" applyFont="1" applyFill="1" applyBorder="1"/>
    <xf numFmtId="0" fontId="10" fillId="5" borderId="1" xfId="0" applyFont="1" applyFill="1" applyBorder="1" applyAlignment="1">
      <alignment wrapText="1"/>
    </xf>
    <xf numFmtId="0" fontId="5" fillId="2" borderId="1" xfId="0" applyFont="1" applyFill="1" applyBorder="1"/>
    <xf numFmtId="0" fontId="11" fillId="2" borderId="1" xfId="0" applyFont="1" applyFill="1" applyBorder="1"/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19" xfId="0" applyFont="1" applyBorder="1"/>
    <xf numFmtId="2" fontId="5" fillId="0" borderId="2" xfId="0" applyNumberFormat="1" applyFont="1" applyBorder="1"/>
    <xf numFmtId="0" fontId="5" fillId="0" borderId="2" xfId="0" applyFont="1" applyBorder="1"/>
    <xf numFmtId="2" fontId="2" fillId="0" borderId="2" xfId="0" applyNumberFormat="1" applyFont="1" applyBorder="1"/>
    <xf numFmtId="0" fontId="2" fillId="0" borderId="0" xfId="0" applyFont="1"/>
    <xf numFmtId="15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2" fontId="5" fillId="4" borderId="15" xfId="0" applyNumberFormat="1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/>
    </xf>
    <xf numFmtId="2" fontId="5" fillId="4" borderId="18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14" fillId="0" borderId="2" xfId="0" applyFont="1" applyBorder="1"/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5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5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5" fillId="2" borderId="1" xfId="0" applyNumberFormat="1" applyFont="1" applyFill="1" applyBorder="1" applyAlignment="1">
      <alignment horizontal="center"/>
    </xf>
    <xf numFmtId="0" fontId="30" fillId="2" borderId="25" xfId="0" applyFont="1" applyFill="1" applyBorder="1"/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43" fontId="2" fillId="0" borderId="0" xfId="0" applyNumberFormat="1" applyFont="1"/>
    <xf numFmtId="0" fontId="5" fillId="2" borderId="1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30" fillId="0" borderId="27" xfId="0" applyFont="1" applyBorder="1"/>
    <xf numFmtId="0" fontId="5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0" fontId="35" fillId="0" borderId="2" xfId="0" applyFont="1" applyBorder="1"/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0" fillId="2" borderId="25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 wrapText="1"/>
    </xf>
    <xf numFmtId="10" fontId="2" fillId="9" borderId="2" xfId="0" applyNumberFormat="1" applyFont="1" applyFill="1" applyBorder="1" applyAlignment="1">
      <alignment horizontal="center" vertical="center" wrapText="1"/>
    </xf>
    <xf numFmtId="167" fontId="2" fillId="9" borderId="2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left"/>
    </xf>
    <xf numFmtId="1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 vertical="center" wrapText="1"/>
    </xf>
    <xf numFmtId="10" fontId="2" fillId="10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/>
    <xf numFmtId="9" fontId="2" fillId="10" borderId="2" xfId="0" applyNumberFormat="1" applyFont="1" applyFill="1" applyBorder="1" applyAlignment="1">
      <alignment horizontal="center"/>
    </xf>
    <xf numFmtId="168" fontId="2" fillId="10" borderId="2" xfId="0" applyNumberFormat="1" applyFont="1" applyFill="1" applyBorder="1" applyAlignment="1">
      <alignment horizontal="center" vertical="center" wrapText="1"/>
    </xf>
    <xf numFmtId="15" fontId="2" fillId="10" borderId="2" xfId="0" applyNumberFormat="1" applyFont="1" applyFill="1" applyBorder="1"/>
    <xf numFmtId="1" fontId="2" fillId="8" borderId="2" xfId="0" applyNumberFormat="1" applyFont="1" applyFill="1" applyBorder="1" applyAlignment="1">
      <alignment horizontal="center" vertical="center" wrapText="1"/>
    </xf>
    <xf numFmtId="167" fontId="2" fillId="8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 vertical="center" wrapText="1"/>
    </xf>
    <xf numFmtId="9" fontId="2" fillId="8" borderId="2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2" fontId="2" fillId="9" borderId="3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10" fontId="2" fillId="9" borderId="3" xfId="0" applyNumberFormat="1" applyFont="1" applyFill="1" applyBorder="1" applyAlignment="1">
      <alignment horizontal="center" vertical="center" wrapText="1"/>
    </xf>
    <xf numFmtId="167" fontId="2" fillId="9" borderId="3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/>
    </xf>
    <xf numFmtId="167" fontId="2" fillId="10" borderId="2" xfId="0" applyNumberFormat="1" applyFont="1" applyFill="1" applyBorder="1" applyAlignment="1">
      <alignment horizontal="center" vertical="center"/>
    </xf>
    <xf numFmtId="2" fontId="2" fillId="10" borderId="2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 wrapText="1"/>
    </xf>
    <xf numFmtId="1" fontId="2" fillId="10" borderId="3" xfId="0" applyNumberFormat="1" applyFont="1" applyFill="1" applyBorder="1" applyAlignment="1">
      <alignment horizontal="center" vertical="center"/>
    </xf>
    <xf numFmtId="167" fontId="2" fillId="10" borderId="3" xfId="0" applyNumberFormat="1" applyFont="1" applyFill="1" applyBorder="1" applyAlignment="1">
      <alignment horizontal="center" vertic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center"/>
    </xf>
    <xf numFmtId="2" fontId="2" fillId="10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" fontId="2" fillId="0" borderId="28" xfId="0" applyNumberFormat="1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left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2" fontId="2" fillId="2" borderId="29" xfId="0" applyNumberFormat="1" applyFont="1" applyFill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165" fontId="35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11" borderId="30" xfId="0" applyNumberFormat="1" applyFont="1" applyFill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6" fillId="6" borderId="19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0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5" fontId="2" fillId="0" borderId="30" xfId="0" applyNumberFormat="1" applyFont="1" applyBorder="1" applyAlignment="1">
      <alignment horizontal="center" vertical="center"/>
    </xf>
    <xf numFmtId="0" fontId="38" fillId="0" borderId="30" xfId="0" applyFont="1" applyBorder="1" applyAlignment="1">
      <alignment horizontal="left"/>
    </xf>
    <xf numFmtId="43" fontId="35" fillId="0" borderId="30" xfId="0" applyNumberFormat="1" applyFont="1" applyBorder="1" applyAlignment="1">
      <alignment horizontal="center" vertical="top"/>
    </xf>
    <xf numFmtId="10" fontId="36" fillId="0" borderId="30" xfId="0" applyNumberFormat="1" applyFont="1" applyBorder="1" applyAlignment="1">
      <alignment horizontal="center" vertical="center" wrapText="1"/>
    </xf>
    <xf numFmtId="16" fontId="36" fillId="0" borderId="30" xfId="0" applyNumberFormat="1" applyFont="1" applyBorder="1" applyAlignment="1">
      <alignment horizontal="center" vertical="center"/>
    </xf>
    <xf numFmtId="0" fontId="35" fillId="0" borderId="30" xfId="0" applyFont="1" applyBorder="1" applyAlignment="1">
      <alignment horizontal="left"/>
    </xf>
    <xf numFmtId="2" fontId="35" fillId="0" borderId="30" xfId="0" applyNumberFormat="1" applyFont="1" applyBorder="1" applyAlignment="1">
      <alignment horizontal="center" vertical="center"/>
    </xf>
    <xf numFmtId="166" fontId="35" fillId="0" borderId="30" xfId="0" applyNumberFormat="1" applyFont="1" applyBorder="1" applyAlignment="1">
      <alignment horizontal="center" vertical="center"/>
    </xf>
    <xf numFmtId="15" fontId="2" fillId="11" borderId="30" xfId="0" applyNumberFormat="1" applyFont="1" applyFill="1" applyBorder="1" applyAlignment="1">
      <alignment horizontal="center" vertical="center"/>
    </xf>
    <xf numFmtId="43" fontId="35" fillId="11" borderId="30" xfId="0" applyNumberFormat="1" applyFont="1" applyFill="1" applyBorder="1" applyAlignment="1">
      <alignment horizontal="center" vertical="top"/>
    </xf>
    <xf numFmtId="0" fontId="5" fillId="4" borderId="24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wrapText="1"/>
    </xf>
    <xf numFmtId="0" fontId="5" fillId="4" borderId="30" xfId="0" applyFont="1" applyFill="1" applyBorder="1" applyAlignment="1">
      <alignment horizontal="center" vertical="center" wrapText="1"/>
    </xf>
    <xf numFmtId="0" fontId="35" fillId="12" borderId="30" xfId="0" applyFont="1" applyFill="1" applyBorder="1" applyAlignment="1">
      <alignment horizontal="center" vertical="center"/>
    </xf>
    <xf numFmtId="165" fontId="35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 vertical="center"/>
    </xf>
    <xf numFmtId="49" fontId="36" fillId="12" borderId="30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15" fontId="2" fillId="11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6" borderId="26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6" fontId="35" fillId="6" borderId="2" xfId="0" applyNumberFormat="1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2" fillId="11" borderId="30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 vertical="center"/>
    </xf>
    <xf numFmtId="49" fontId="36" fillId="11" borderId="30" xfId="0" applyNumberFormat="1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right" vertical="top"/>
    </xf>
    <xf numFmtId="2" fontId="28" fillId="2" borderId="23" xfId="0" applyNumberFormat="1" applyFont="1" applyFill="1" applyBorder="1" applyAlignment="1">
      <alignment horizontal="center" vertical="center" wrapText="1"/>
    </xf>
    <xf numFmtId="164" fontId="28" fillId="2" borderId="23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/>
    <xf numFmtId="2" fontId="35" fillId="11" borderId="2" xfId="0" applyNumberFormat="1" applyFont="1" applyFill="1" applyBorder="1" applyAlignment="1">
      <alignment horizontal="center" vertical="center"/>
    </xf>
    <xf numFmtId="0" fontId="35" fillId="14" borderId="30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6" fillId="14" borderId="30" xfId="0" applyFont="1" applyFill="1" applyBorder="1" applyAlignment="1">
      <alignment horizontal="center" vertical="center"/>
    </xf>
    <xf numFmtId="0" fontId="36" fillId="14" borderId="30" xfId="0" applyFont="1" applyFill="1" applyBorder="1" applyAlignment="1">
      <alignment horizontal="left" vertical="center"/>
    </xf>
    <xf numFmtId="49" fontId="36" fillId="14" borderId="30" xfId="0" applyNumberFormat="1" applyFont="1" applyFill="1" applyBorder="1" applyAlignment="1">
      <alignment horizontal="center" vertical="center"/>
    </xf>
    <xf numFmtId="0" fontId="35" fillId="14" borderId="5" xfId="0" applyFont="1" applyFill="1" applyBorder="1" applyAlignment="1">
      <alignment horizontal="center" vertical="center"/>
    </xf>
    <xf numFmtId="2" fontId="35" fillId="14" borderId="2" xfId="0" applyNumberFormat="1" applyFont="1" applyFill="1" applyBorder="1" applyAlignment="1">
      <alignment horizontal="center" vertical="center"/>
    </xf>
    <xf numFmtId="16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36" fillId="15" borderId="7" xfId="0" applyFont="1" applyFill="1" applyBorder="1" applyAlignment="1">
      <alignment horizontal="center" vertical="center"/>
    </xf>
    <xf numFmtId="165" fontId="35" fillId="14" borderId="7" xfId="0" applyNumberFormat="1" applyFont="1" applyFill="1" applyBorder="1" applyAlignment="1">
      <alignment horizontal="center" vertical="center"/>
    </xf>
    <xf numFmtId="1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6" xfId="0" applyFont="1" applyFill="1" applyBorder="1" applyAlignment="1">
      <alignment horizontal="center" vertical="center"/>
    </xf>
    <xf numFmtId="0" fontId="35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66" fontId="35" fillId="16" borderId="2" xfId="0" applyNumberFormat="1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5" fillId="16" borderId="2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16" fontId="35" fillId="0" borderId="7" xfId="0" applyNumberFormat="1" applyFont="1" applyBorder="1" applyAlignment="1">
      <alignment horizontal="center" vertical="center"/>
    </xf>
    <xf numFmtId="0" fontId="35" fillId="0" borderId="7" xfId="0" applyFont="1" applyBorder="1"/>
    <xf numFmtId="0" fontId="36" fillId="0" borderId="7" xfId="0" applyFont="1" applyBorder="1" applyAlignment="1">
      <alignment horizontal="center" vertical="center"/>
    </xf>
    <xf numFmtId="2" fontId="36" fillId="0" borderId="7" xfId="0" applyNumberFormat="1" applyFont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165" fontId="35" fillId="0" borderId="7" xfId="0" applyNumberFormat="1" applyFont="1" applyBorder="1" applyAlignment="1">
      <alignment horizontal="center" vertical="center"/>
    </xf>
    <xf numFmtId="16" fontId="35" fillId="0" borderId="30" xfId="0" applyNumberFormat="1" applyFont="1" applyBorder="1" applyAlignment="1">
      <alignment horizontal="center" vertical="center"/>
    </xf>
    <xf numFmtId="0" fontId="35" fillId="0" borderId="30" xfId="0" applyFont="1" applyBorder="1"/>
    <xf numFmtId="0" fontId="35" fillId="11" borderId="7" xfId="0" applyFont="1" applyFill="1" applyBorder="1" applyAlignment="1">
      <alignment horizontal="center" vertical="center"/>
    </xf>
    <xf numFmtId="16" fontId="35" fillId="11" borderId="7" xfId="0" applyNumberFormat="1" applyFont="1" applyFill="1" applyBorder="1" applyAlignment="1">
      <alignment horizontal="center" vertical="center"/>
    </xf>
    <xf numFmtId="0" fontId="35" fillId="11" borderId="7" xfId="0" applyFont="1" applyFill="1" applyBorder="1"/>
    <xf numFmtId="0" fontId="36" fillId="11" borderId="7" xfId="0" applyFont="1" applyFill="1" applyBorder="1" applyAlignment="1">
      <alignment horizontal="center" vertical="center"/>
    </xf>
    <xf numFmtId="2" fontId="35" fillId="11" borderId="7" xfId="0" applyNumberFormat="1" applyFont="1" applyFill="1" applyBorder="1" applyAlignment="1">
      <alignment horizontal="center" vertical="center"/>
    </xf>
    <xf numFmtId="166" fontId="35" fillId="11" borderId="7" xfId="0" applyNumberFormat="1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6" fillId="6" borderId="29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2" fillId="0" borderId="24" xfId="0" applyFont="1" applyBorder="1"/>
    <xf numFmtId="0" fontId="14" fillId="0" borderId="7" xfId="0" applyFont="1" applyBorder="1"/>
    <xf numFmtId="2" fontId="2" fillId="0" borderId="7" xfId="0" applyNumberFormat="1" applyFont="1" applyBorder="1"/>
    <xf numFmtId="0" fontId="2" fillId="0" borderId="7" xfId="0" applyFont="1" applyBorder="1"/>
    <xf numFmtId="0" fontId="36" fillId="11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49" fontId="36" fillId="12" borderId="32" xfId="0" applyNumberFormat="1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0" fontId="36" fillId="6" borderId="30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left"/>
    </xf>
    <xf numFmtId="0" fontId="1" fillId="0" borderId="30" xfId="12" applyBorder="1"/>
    <xf numFmtId="0" fontId="2" fillId="0" borderId="30" xfId="1" applyBorder="1"/>
    <xf numFmtId="2" fontId="2" fillId="0" borderId="30" xfId="1" applyNumberFormat="1" applyBorder="1" applyAlignment="1">
      <alignment horizontal="right"/>
    </xf>
    <xf numFmtId="2" fontId="2" fillId="0" borderId="30" xfId="1" applyNumberFormat="1" applyBorder="1"/>
    <xf numFmtId="0" fontId="5" fillId="0" borderId="30" xfId="1" applyFont="1" applyBorder="1"/>
    <xf numFmtId="2" fontId="5" fillId="0" borderId="30" xfId="1" applyNumberFormat="1" applyFont="1" applyBorder="1" applyAlignment="1">
      <alignment horizontal="right"/>
    </xf>
    <xf numFmtId="2" fontId="5" fillId="0" borderId="30" xfId="1" applyNumberFormat="1" applyFont="1" applyBorder="1"/>
    <xf numFmtId="10" fontId="5" fillId="0" borderId="30" xfId="46" applyNumberFormat="1" applyFont="1" applyBorder="1"/>
    <xf numFmtId="0" fontId="1" fillId="0" borderId="30" xfId="12" applyBorder="1" applyAlignment="1">
      <alignment horizontal="left"/>
    </xf>
    <xf numFmtId="49" fontId="1" fillId="0" borderId="30" xfId="12" applyNumberFormat="1" applyBorder="1"/>
    <xf numFmtId="0" fontId="35" fillId="12" borderId="7" xfId="0" applyFont="1" applyFill="1" applyBorder="1" applyAlignment="1">
      <alignment horizontal="center" vertical="center"/>
    </xf>
    <xf numFmtId="16" fontId="35" fillId="12" borderId="7" xfId="0" applyNumberFormat="1" applyFont="1" applyFill="1" applyBorder="1" applyAlignment="1">
      <alignment horizontal="center" vertical="center"/>
    </xf>
    <xf numFmtId="0" fontId="35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16" fontId="35" fillId="11" borderId="30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16" fontId="35" fillId="12" borderId="30" xfId="0" applyNumberFormat="1" applyFont="1" applyFill="1" applyBorder="1" applyAlignment="1">
      <alignment horizontal="center" vertical="center"/>
    </xf>
    <xf numFmtId="0" fontId="35" fillId="12" borderId="30" xfId="0" applyFont="1" applyFill="1" applyBorder="1"/>
    <xf numFmtId="0" fontId="36" fillId="6" borderId="28" xfId="0" applyFont="1" applyFill="1" applyBorder="1" applyAlignment="1">
      <alignment horizontal="center" vertical="center"/>
    </xf>
    <xf numFmtId="10" fontId="36" fillId="0" borderId="19" xfId="0" applyNumberFormat="1" applyFont="1" applyBorder="1" applyAlignment="1">
      <alignment horizontal="center" vertical="center" wrapText="1"/>
    </xf>
    <xf numFmtId="165" fontId="35" fillId="0" borderId="5" xfId="0" applyNumberFormat="1" applyFont="1" applyBorder="1" applyAlignment="1">
      <alignment horizontal="center" vertical="center"/>
    </xf>
    <xf numFmtId="0" fontId="2" fillId="12" borderId="30" xfId="0" applyFont="1" applyFill="1" applyBorder="1" applyAlignment="1">
      <alignment horizontal="center" vertical="center"/>
    </xf>
    <xf numFmtId="15" fontId="2" fillId="12" borderId="30" xfId="0" applyNumberFormat="1" applyFont="1" applyFill="1" applyBorder="1" applyAlignment="1">
      <alignment horizontal="center" vertical="center"/>
    </xf>
    <xf numFmtId="0" fontId="35" fillId="12" borderId="30" xfId="0" applyFont="1" applyFill="1" applyBorder="1" applyAlignment="1">
      <alignment horizontal="left"/>
    </xf>
    <xf numFmtId="43" fontId="35" fillId="12" borderId="30" xfId="0" applyNumberFormat="1" applyFont="1" applyFill="1" applyBorder="1" applyAlignment="1">
      <alignment horizontal="center" vertical="top"/>
    </xf>
    <xf numFmtId="0" fontId="36" fillId="48" borderId="2" xfId="0" applyFont="1" applyFill="1" applyBorder="1" applyAlignment="1">
      <alignment horizontal="center" vertical="center"/>
    </xf>
    <xf numFmtId="2" fontId="36" fillId="48" borderId="2" xfId="0" applyNumberFormat="1" applyFont="1" applyFill="1" applyBorder="1" applyAlignment="1">
      <alignment horizontal="center" vertical="center"/>
    </xf>
    <xf numFmtId="10" fontId="36" fillId="48" borderId="2" xfId="0" applyNumberFormat="1" applyFont="1" applyFill="1" applyBorder="1" applyAlignment="1">
      <alignment horizontal="center" vertical="center" wrapText="1"/>
    </xf>
    <xf numFmtId="0" fontId="36" fillId="48" borderId="19" xfId="0" applyFont="1" applyFill="1" applyBorder="1" applyAlignment="1">
      <alignment horizontal="center" vertical="center"/>
    </xf>
    <xf numFmtId="16" fontId="36" fillId="48" borderId="30" xfId="0" applyNumberFormat="1" applyFont="1" applyFill="1" applyBorder="1" applyAlignment="1">
      <alignment horizontal="center" vertical="center"/>
    </xf>
    <xf numFmtId="0" fontId="36" fillId="48" borderId="5" xfId="0" applyFont="1" applyFill="1" applyBorder="1" applyAlignment="1">
      <alignment horizontal="center" vertical="center"/>
    </xf>
    <xf numFmtId="15" fontId="1" fillId="0" borderId="30" xfId="12" applyNumberFormat="1" applyBorder="1"/>
    <xf numFmtId="0" fontId="5" fillId="4" borderId="7" xfId="0" applyFont="1" applyFill="1" applyBorder="1" applyAlignment="1">
      <alignment horizontal="center"/>
    </xf>
    <xf numFmtId="0" fontId="2" fillId="0" borderId="23" xfId="0" applyFont="1" applyBorder="1"/>
    <xf numFmtId="15" fontId="2" fillId="0" borderId="23" xfId="0" applyNumberFormat="1" applyFont="1" applyBorder="1"/>
    <xf numFmtId="2" fontId="2" fillId="0" borderId="23" xfId="0" applyNumberFormat="1" applyFont="1" applyBorder="1"/>
    <xf numFmtId="2" fontId="2" fillId="0" borderId="23" xfId="0" applyNumberFormat="1" applyFont="1" applyBorder="1" applyAlignment="1">
      <alignment horizontal="right"/>
    </xf>
    <xf numFmtId="0" fontId="13" fillId="0" borderId="23" xfId="0" applyFont="1" applyBorder="1"/>
    <xf numFmtId="10" fontId="13" fillId="2" borderId="23" xfId="0" applyNumberFormat="1" applyFont="1" applyFill="1" applyBorder="1" applyAlignment="1">
      <alignment horizontal="center"/>
    </xf>
    <xf numFmtId="0" fontId="2" fillId="0" borderId="30" xfId="0" applyFont="1" applyBorder="1"/>
    <xf numFmtId="0" fontId="2" fillId="0" borderId="30" xfId="0" applyFont="1" applyBorder="1" applyAlignment="1">
      <alignment horizontal="left"/>
    </xf>
    <xf numFmtId="0" fontId="2" fillId="0" borderId="42" xfId="0" applyFont="1" applyBorder="1"/>
    <xf numFmtId="0" fontId="2" fillId="0" borderId="23" xfId="0" applyFont="1" applyBorder="1" applyAlignment="1">
      <alignment horizontal="left"/>
    </xf>
    <xf numFmtId="0" fontId="14" fillId="0" borderId="30" xfId="0" applyFont="1" applyBorder="1"/>
    <xf numFmtId="2" fontId="2" fillId="0" borderId="30" xfId="0" applyNumberFormat="1" applyFont="1" applyBorder="1"/>
    <xf numFmtId="0" fontId="35" fillId="11" borderId="5" xfId="0" applyFont="1" applyFill="1" applyBorder="1" applyAlignment="1">
      <alignment horizontal="center" vertical="center"/>
    </xf>
    <xf numFmtId="1" fontId="35" fillId="11" borderId="7" xfId="0" applyNumberFormat="1" applyFont="1" applyFill="1" applyBorder="1" applyAlignment="1">
      <alignment horizontal="center" vertical="center"/>
    </xf>
    <xf numFmtId="1" fontId="35" fillId="11" borderId="2" xfId="0" applyNumberFormat="1" applyFont="1" applyFill="1" applyBorder="1" applyAlignment="1">
      <alignment horizontal="center" vertical="center"/>
    </xf>
    <xf numFmtId="0" fontId="38" fillId="12" borderId="30" xfId="0" applyFont="1" applyFill="1" applyBorder="1" applyAlignment="1">
      <alignment horizontal="left"/>
    </xf>
    <xf numFmtId="0" fontId="36" fillId="11" borderId="7" xfId="0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0" fontId="35" fillId="14" borderId="30" xfId="0" applyFont="1" applyFill="1" applyBorder="1"/>
    <xf numFmtId="0" fontId="35" fillId="14" borderId="28" xfId="0" applyFont="1" applyFill="1" applyBorder="1" applyAlignment="1">
      <alignment horizontal="center" vertical="center"/>
    </xf>
    <xf numFmtId="2" fontId="35" fillId="14" borderId="7" xfId="0" applyNumberFormat="1" applyFont="1" applyFill="1" applyBorder="1" applyAlignment="1">
      <alignment horizontal="center" vertical="center"/>
    </xf>
    <xf numFmtId="0" fontId="35" fillId="14" borderId="7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12" fillId="0" borderId="13" xfId="0" applyFont="1" applyBorder="1"/>
    <xf numFmtId="0" fontId="12" fillId="0" borderId="14" xfId="0" applyFont="1" applyBorder="1"/>
    <xf numFmtId="0" fontId="5" fillId="4" borderId="9" xfId="0" applyFont="1" applyFill="1" applyBorder="1" applyAlignment="1">
      <alignment horizontal="center" vertical="center" wrapText="1"/>
    </xf>
    <xf numFmtId="0" fontId="12" fillId="0" borderId="21" xfId="0" applyFont="1" applyBorder="1"/>
    <xf numFmtId="0" fontId="5" fillId="4" borderId="10" xfId="0" applyFont="1" applyFill="1" applyBorder="1" applyAlignment="1">
      <alignment horizontal="left" vertical="center" wrapText="1"/>
    </xf>
    <xf numFmtId="0" fontId="12" fillId="0" borderId="29" xfId="0" applyFont="1" applyBorder="1"/>
    <xf numFmtId="0" fontId="12" fillId="0" borderId="20" xfId="0" applyFont="1" applyBorder="1"/>
    <xf numFmtId="0" fontId="5" fillId="4" borderId="10" xfId="0" applyFont="1" applyFill="1" applyBorder="1" applyAlignment="1">
      <alignment horizontal="center" vertical="center" wrapText="1"/>
    </xf>
    <xf numFmtId="0" fontId="25" fillId="2" borderId="22" xfId="0" applyFont="1" applyFill="1" applyBorder="1"/>
    <xf numFmtId="0" fontId="12" fillId="0" borderId="23" xfId="0" applyFont="1" applyBorder="1"/>
    <xf numFmtId="2" fontId="30" fillId="2" borderId="22" xfId="0" applyNumberFormat="1" applyFont="1" applyFill="1" applyBorder="1" applyAlignment="1">
      <alignment horizontal="left" wrapText="1"/>
    </xf>
    <xf numFmtId="0" fontId="35" fillId="11" borderId="31" xfId="0" applyFont="1" applyFill="1" applyBorder="1" applyAlignment="1">
      <alignment horizontal="center" vertical="center"/>
    </xf>
    <xf numFmtId="0" fontId="35" fillId="11" borderId="43" xfId="0" applyFont="1" applyFill="1" applyBorder="1" applyAlignment="1">
      <alignment horizontal="center" vertical="center"/>
    </xf>
    <xf numFmtId="16" fontId="35" fillId="11" borderId="31" xfId="0" applyNumberFormat="1" applyFont="1" applyFill="1" applyBorder="1" applyAlignment="1">
      <alignment horizontal="center" vertical="center"/>
    </xf>
    <xf numFmtId="16" fontId="35" fillId="11" borderId="43" xfId="0" applyNumberFormat="1" applyFont="1" applyFill="1" applyBorder="1" applyAlignment="1">
      <alignment horizontal="center" vertical="center"/>
    </xf>
    <xf numFmtId="165" fontId="35" fillId="11" borderId="45" xfId="0" applyNumberFormat="1" applyFont="1" applyFill="1" applyBorder="1" applyAlignment="1">
      <alignment horizontal="center" vertical="center"/>
    </xf>
    <xf numFmtId="165" fontId="35" fillId="11" borderId="44" xfId="0" applyNumberFormat="1" applyFont="1" applyFill="1" applyBorder="1" applyAlignment="1">
      <alignment horizontal="center" vertical="center"/>
    </xf>
    <xf numFmtId="0" fontId="36" fillId="11" borderId="45" xfId="0" applyFont="1" applyFill="1" applyBorder="1" applyAlignment="1">
      <alignment horizontal="center" vertical="center"/>
    </xf>
    <xf numFmtId="0" fontId="36" fillId="11" borderId="44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3" xfId="0" applyFont="1" applyFill="1" applyBorder="1" applyAlignment="1">
      <alignment horizontal="center" vertical="center"/>
    </xf>
    <xf numFmtId="166" fontId="35" fillId="11" borderId="7" xfId="0" applyNumberFormat="1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166" fontId="35" fillId="11" borderId="44" xfId="0" applyNumberFormat="1" applyFont="1" applyFill="1" applyBorder="1" applyAlignment="1">
      <alignment horizontal="center" vertical="center"/>
    </xf>
    <xf numFmtId="166" fontId="35" fillId="11" borderId="45" xfId="0" applyNumberFormat="1" applyFont="1" applyFill="1" applyBorder="1" applyAlignment="1">
      <alignment horizontal="center" vertical="center"/>
    </xf>
    <xf numFmtId="0" fontId="36" fillId="11" borderId="26" xfId="0" applyFont="1" applyFill="1" applyBorder="1" applyAlignment="1">
      <alignment horizontal="center" vertical="center"/>
    </xf>
    <xf numFmtId="0" fontId="35" fillId="14" borderId="31" xfId="0" applyFont="1" applyFill="1" applyBorder="1" applyAlignment="1">
      <alignment horizontal="center" vertical="center"/>
    </xf>
    <xf numFmtId="0" fontId="35" fillId="14" borderId="43" xfId="0" applyFont="1" applyFill="1" applyBorder="1" applyAlignment="1">
      <alignment horizontal="center" vertical="center"/>
    </xf>
    <xf numFmtId="16" fontId="35" fillId="14" borderId="31" xfId="0" applyNumberFormat="1" applyFont="1" applyFill="1" applyBorder="1" applyAlignment="1">
      <alignment horizontal="center" vertical="center"/>
    </xf>
    <xf numFmtId="16" fontId="35" fillId="14" borderId="43" xfId="0" applyNumberFormat="1" applyFont="1" applyFill="1" applyBorder="1" applyAlignment="1">
      <alignment horizontal="center" vertical="center"/>
    </xf>
    <xf numFmtId="0" fontId="36" fillId="14" borderId="31" xfId="0" applyFont="1" applyFill="1" applyBorder="1" applyAlignment="1">
      <alignment horizontal="center" vertical="center"/>
    </xf>
    <xf numFmtId="0" fontId="36" fillId="14" borderId="43" xfId="0" applyFont="1" applyFill="1" applyBorder="1" applyAlignment="1">
      <alignment horizontal="center" vertical="center"/>
    </xf>
    <xf numFmtId="166" fontId="35" fillId="14" borderId="45" xfId="0" applyNumberFormat="1" applyFont="1" applyFill="1" applyBorder="1" applyAlignment="1">
      <alignment horizontal="center" vertical="center"/>
    </xf>
    <xf numFmtId="166" fontId="35" fillId="14" borderId="44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36" fillId="14" borderId="44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45197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45197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4" t="s">
        <v>16</v>
      </c>
      <c r="B9" s="396" t="s">
        <v>17</v>
      </c>
      <c r="C9" s="396" t="s">
        <v>18</v>
      </c>
      <c r="D9" s="396" t="s">
        <v>19</v>
      </c>
      <c r="E9" s="26" t="s">
        <v>20</v>
      </c>
      <c r="F9" s="26" t="s">
        <v>21</v>
      </c>
      <c r="G9" s="391" t="s">
        <v>22</v>
      </c>
      <c r="H9" s="392"/>
      <c r="I9" s="393"/>
      <c r="J9" s="391" t="s">
        <v>23</v>
      </c>
      <c r="K9" s="392"/>
      <c r="L9" s="393"/>
      <c r="M9" s="26"/>
      <c r="N9" s="27"/>
      <c r="O9" s="27"/>
      <c r="P9" s="27"/>
    </row>
    <row r="10" spans="1:16" ht="40.200000000000003">
      <c r="A10" s="395"/>
      <c r="B10" s="397"/>
      <c r="C10" s="397"/>
      <c r="D10" s="397"/>
      <c r="E10" s="28" t="s">
        <v>24</v>
      </c>
      <c r="F10" s="28" t="s">
        <v>24</v>
      </c>
      <c r="G10" s="368" t="s">
        <v>25</v>
      </c>
      <c r="H10" s="368" t="s">
        <v>26</v>
      </c>
      <c r="I10" s="368" t="s">
        <v>27</v>
      </c>
      <c r="J10" s="368" t="s">
        <v>28</v>
      </c>
      <c r="K10" s="368" t="s">
        <v>29</v>
      </c>
      <c r="L10" s="368" t="s">
        <v>30</v>
      </c>
      <c r="M10" s="368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375">
        <v>1</v>
      </c>
      <c r="B11" s="376" t="s">
        <v>34</v>
      </c>
      <c r="C11" s="342" t="s">
        <v>35</v>
      </c>
      <c r="D11" s="367">
        <v>45197</v>
      </c>
      <c r="E11" s="342">
        <v>19719.05</v>
      </c>
      <c r="F11" s="342">
        <v>19668.383333333335</v>
      </c>
      <c r="G11" s="341">
        <v>19593.76666666667</v>
      </c>
      <c r="H11" s="341">
        <v>19468.483333333334</v>
      </c>
      <c r="I11" s="341">
        <v>19393.866666666669</v>
      </c>
      <c r="J11" s="341">
        <v>19793.666666666672</v>
      </c>
      <c r="K11" s="341">
        <v>19868.283333333333</v>
      </c>
      <c r="L11" s="341">
        <v>19993.566666666673</v>
      </c>
      <c r="M11" s="340">
        <v>19743</v>
      </c>
      <c r="N11" s="340">
        <v>19543.099999999999</v>
      </c>
      <c r="O11" s="340">
        <v>12181450</v>
      </c>
      <c r="P11" s="343">
        <v>9.1124098596274683E-3</v>
      </c>
    </row>
    <row r="12" spans="1:16" ht="12.75" customHeight="1">
      <c r="A12" s="375">
        <v>2</v>
      </c>
      <c r="B12" s="376" t="s">
        <v>34</v>
      </c>
      <c r="C12" s="342" t="s">
        <v>36</v>
      </c>
      <c r="D12" s="367">
        <v>45197</v>
      </c>
      <c r="E12" s="342">
        <v>44605.25</v>
      </c>
      <c r="F12" s="339">
        <v>44494.766666666663</v>
      </c>
      <c r="G12" s="338">
        <v>44259.533333333326</v>
      </c>
      <c r="H12" s="338">
        <v>43913.816666666666</v>
      </c>
      <c r="I12" s="338">
        <v>43678.583333333328</v>
      </c>
      <c r="J12" s="338">
        <v>44840.483333333323</v>
      </c>
      <c r="K12" s="338">
        <v>45075.71666666666</v>
      </c>
      <c r="L12" s="338">
        <v>45421.43333333332</v>
      </c>
      <c r="M12" s="340">
        <v>44730</v>
      </c>
      <c r="N12" s="340">
        <v>44149.05</v>
      </c>
      <c r="O12" s="340">
        <v>2558190</v>
      </c>
      <c r="P12" s="343">
        <v>2.8680688336520075E-2</v>
      </c>
    </row>
    <row r="13" spans="1:16" ht="12.75" customHeight="1">
      <c r="A13" s="375">
        <v>3</v>
      </c>
      <c r="B13" s="376" t="s">
        <v>34</v>
      </c>
      <c r="C13" s="336" t="s">
        <v>37</v>
      </c>
      <c r="D13" s="367">
        <v>45230</v>
      </c>
      <c r="E13" s="342">
        <v>19942.95</v>
      </c>
      <c r="F13" s="339">
        <v>19896.600000000002</v>
      </c>
      <c r="G13" s="338">
        <v>19813.100000000006</v>
      </c>
      <c r="H13" s="338">
        <v>19683.250000000004</v>
      </c>
      <c r="I13" s="338">
        <v>19599.750000000007</v>
      </c>
      <c r="J13" s="338">
        <v>20026.450000000004</v>
      </c>
      <c r="K13" s="338">
        <v>20109.949999999997</v>
      </c>
      <c r="L13" s="338">
        <v>20239.800000000003</v>
      </c>
      <c r="M13" s="340">
        <v>19980.099999999999</v>
      </c>
      <c r="N13" s="340">
        <v>19766.75</v>
      </c>
      <c r="O13" s="340">
        <v>52640</v>
      </c>
      <c r="P13" s="343">
        <v>-0.54869684499314131</v>
      </c>
    </row>
    <row r="14" spans="1:16" ht="12.75" customHeight="1">
      <c r="A14" s="375">
        <v>4</v>
      </c>
      <c r="B14" s="376" t="s">
        <v>34</v>
      </c>
      <c r="C14" s="336" t="s">
        <v>38</v>
      </c>
      <c r="D14" s="367">
        <v>45229</v>
      </c>
      <c r="E14" s="342">
        <v>9175.7999999999993</v>
      </c>
      <c r="F14" s="339">
        <v>9156.2833333333328</v>
      </c>
      <c r="G14" s="338">
        <v>9127.7666666666664</v>
      </c>
      <c r="H14" s="338">
        <v>9079.7333333333336</v>
      </c>
      <c r="I14" s="338">
        <v>9051.2166666666672</v>
      </c>
      <c r="J14" s="338">
        <v>9204.3166666666657</v>
      </c>
      <c r="K14" s="338">
        <v>9232.8333333333321</v>
      </c>
      <c r="L14" s="338">
        <v>9280.866666666665</v>
      </c>
      <c r="M14" s="340">
        <v>9184.7999999999993</v>
      </c>
      <c r="N14" s="340">
        <v>9108.25</v>
      </c>
      <c r="O14" s="340">
        <v>403800</v>
      </c>
      <c r="P14" s="343">
        <v>6.9527214938418749E-2</v>
      </c>
    </row>
    <row r="15" spans="1:16" ht="12.75" customHeight="1">
      <c r="A15" s="375">
        <v>5</v>
      </c>
      <c r="B15" s="376" t="s">
        <v>39</v>
      </c>
      <c r="C15" s="339" t="s">
        <v>40</v>
      </c>
      <c r="D15" s="367">
        <v>45197</v>
      </c>
      <c r="E15" s="342">
        <v>496.65</v>
      </c>
      <c r="F15" s="339">
        <v>496.41666666666669</v>
      </c>
      <c r="G15" s="338">
        <v>493.13333333333338</v>
      </c>
      <c r="H15" s="338">
        <v>489.61666666666667</v>
      </c>
      <c r="I15" s="338">
        <v>486.33333333333337</v>
      </c>
      <c r="J15" s="338">
        <v>499.93333333333339</v>
      </c>
      <c r="K15" s="338">
        <v>503.2166666666667</v>
      </c>
      <c r="L15" s="338">
        <v>506.73333333333341</v>
      </c>
      <c r="M15" s="340">
        <v>499.7</v>
      </c>
      <c r="N15" s="340">
        <v>492.9</v>
      </c>
      <c r="O15" s="340">
        <v>15506000</v>
      </c>
      <c r="P15" s="343">
        <v>-1.6927661193178217E-2</v>
      </c>
    </row>
    <row r="16" spans="1:16" ht="12.75" customHeight="1">
      <c r="A16" s="375">
        <v>6</v>
      </c>
      <c r="B16" s="376" t="s">
        <v>41</v>
      </c>
      <c r="C16" s="344" t="s">
        <v>42</v>
      </c>
      <c r="D16" s="367">
        <v>45197</v>
      </c>
      <c r="E16" s="342">
        <v>4238.3500000000004</v>
      </c>
      <c r="F16" s="339">
        <v>4217.1166666666659</v>
      </c>
      <c r="G16" s="338">
        <v>4188.2833333333319</v>
      </c>
      <c r="H16" s="338">
        <v>4138.2166666666662</v>
      </c>
      <c r="I16" s="338">
        <v>4109.3833333333323</v>
      </c>
      <c r="J16" s="338">
        <v>4267.1833333333316</v>
      </c>
      <c r="K16" s="338">
        <v>4296.0166666666655</v>
      </c>
      <c r="L16" s="338">
        <v>4346.0833333333312</v>
      </c>
      <c r="M16" s="340">
        <v>4245.95</v>
      </c>
      <c r="N16" s="340">
        <v>4167.05</v>
      </c>
      <c r="O16" s="340">
        <v>1203250</v>
      </c>
      <c r="P16" s="343">
        <v>-4.8626210713579761E-2</v>
      </c>
    </row>
    <row r="17" spans="1:16" ht="12.75" customHeight="1">
      <c r="A17" s="375">
        <v>7</v>
      </c>
      <c r="B17" s="376" t="s">
        <v>43</v>
      </c>
      <c r="C17" s="344" t="s">
        <v>44</v>
      </c>
      <c r="D17" s="367">
        <v>45197</v>
      </c>
      <c r="E17" s="342">
        <v>22700.5</v>
      </c>
      <c r="F17" s="339">
        <v>22592.883333333331</v>
      </c>
      <c r="G17" s="338">
        <v>22409.916666666664</v>
      </c>
      <c r="H17" s="338">
        <v>22119.333333333332</v>
      </c>
      <c r="I17" s="338">
        <v>21936.366666666665</v>
      </c>
      <c r="J17" s="338">
        <v>22883.466666666664</v>
      </c>
      <c r="K17" s="338">
        <v>23066.433333333331</v>
      </c>
      <c r="L17" s="338">
        <v>23357.016666666663</v>
      </c>
      <c r="M17" s="340">
        <v>22775.85</v>
      </c>
      <c r="N17" s="340">
        <v>22302.3</v>
      </c>
      <c r="O17" s="340">
        <v>75680</v>
      </c>
      <c r="P17" s="343">
        <v>-3.7150127226463103E-2</v>
      </c>
    </row>
    <row r="18" spans="1:16" ht="12.75" customHeight="1">
      <c r="A18" s="375">
        <v>8</v>
      </c>
      <c r="B18" s="376" t="s">
        <v>45</v>
      </c>
      <c r="C18" s="345" t="s">
        <v>46</v>
      </c>
      <c r="D18" s="367">
        <v>45197</v>
      </c>
      <c r="E18" s="342">
        <v>180.6</v>
      </c>
      <c r="F18" s="339">
        <v>179.56666666666669</v>
      </c>
      <c r="G18" s="338">
        <v>178.03333333333339</v>
      </c>
      <c r="H18" s="338">
        <v>175.4666666666667</v>
      </c>
      <c r="I18" s="338">
        <v>173.93333333333339</v>
      </c>
      <c r="J18" s="338">
        <v>182.13333333333338</v>
      </c>
      <c r="K18" s="338">
        <v>183.66666666666669</v>
      </c>
      <c r="L18" s="338">
        <v>186.23333333333338</v>
      </c>
      <c r="M18" s="340">
        <v>181.1</v>
      </c>
      <c r="N18" s="340">
        <v>177</v>
      </c>
      <c r="O18" s="340">
        <v>42379200</v>
      </c>
      <c r="P18" s="343">
        <v>-5.1486584481508342E-2</v>
      </c>
    </row>
    <row r="19" spans="1:16" ht="12.75" customHeight="1">
      <c r="A19" s="375">
        <v>9</v>
      </c>
      <c r="B19" s="376" t="s">
        <v>47</v>
      </c>
      <c r="C19" s="337" t="s">
        <v>48</v>
      </c>
      <c r="D19" s="367">
        <v>45197</v>
      </c>
      <c r="E19" s="342">
        <v>216.5</v>
      </c>
      <c r="F19" s="339">
        <v>216.26666666666665</v>
      </c>
      <c r="G19" s="338">
        <v>215.0333333333333</v>
      </c>
      <c r="H19" s="338">
        <v>213.56666666666666</v>
      </c>
      <c r="I19" s="338">
        <v>212.33333333333331</v>
      </c>
      <c r="J19" s="338">
        <v>217.73333333333329</v>
      </c>
      <c r="K19" s="338">
        <v>218.96666666666664</v>
      </c>
      <c r="L19" s="338">
        <v>220.43333333333328</v>
      </c>
      <c r="M19" s="340">
        <v>217.5</v>
      </c>
      <c r="N19" s="340">
        <v>214.8</v>
      </c>
      <c r="O19" s="340">
        <v>30994600</v>
      </c>
      <c r="P19" s="343">
        <v>2.2033607681755829E-2</v>
      </c>
    </row>
    <row r="20" spans="1:16" ht="12.75" customHeight="1">
      <c r="A20" s="375">
        <v>10</v>
      </c>
      <c r="B20" s="376" t="s">
        <v>49</v>
      </c>
      <c r="C20" s="339" t="s">
        <v>50</v>
      </c>
      <c r="D20" s="367">
        <v>45197</v>
      </c>
      <c r="E20" s="342">
        <v>2017.7</v>
      </c>
      <c r="F20" s="339">
        <v>2016.7833333333335</v>
      </c>
      <c r="G20" s="338">
        <v>2007.2166666666672</v>
      </c>
      <c r="H20" s="338">
        <v>1996.7333333333336</v>
      </c>
      <c r="I20" s="338">
        <v>1987.1666666666672</v>
      </c>
      <c r="J20" s="338">
        <v>2027.2666666666671</v>
      </c>
      <c r="K20" s="338">
        <v>2036.8333333333333</v>
      </c>
      <c r="L20" s="338">
        <v>2047.3166666666671</v>
      </c>
      <c r="M20" s="340">
        <v>2026.35</v>
      </c>
      <c r="N20" s="340">
        <v>2006.3</v>
      </c>
      <c r="O20" s="340">
        <v>6268500</v>
      </c>
      <c r="P20" s="343">
        <v>-1.7122160026341784E-2</v>
      </c>
    </row>
    <row r="21" spans="1:16" ht="12.75" customHeight="1">
      <c r="A21" s="375">
        <v>11</v>
      </c>
      <c r="B21" s="376" t="s">
        <v>45</v>
      </c>
      <c r="C21" s="339" t="s">
        <v>51</v>
      </c>
      <c r="D21" s="367">
        <v>45197</v>
      </c>
      <c r="E21" s="342">
        <v>2481.1</v>
      </c>
      <c r="F21" s="339">
        <v>2475.4166666666665</v>
      </c>
      <c r="G21" s="338">
        <v>2451.3833333333332</v>
      </c>
      <c r="H21" s="338">
        <v>2421.6666666666665</v>
      </c>
      <c r="I21" s="338">
        <v>2397.6333333333332</v>
      </c>
      <c r="J21" s="338">
        <v>2505.1333333333332</v>
      </c>
      <c r="K21" s="338">
        <v>2529.166666666667</v>
      </c>
      <c r="L21" s="338">
        <v>2558.8833333333332</v>
      </c>
      <c r="M21" s="340">
        <v>2499.4499999999998</v>
      </c>
      <c r="N21" s="340">
        <v>2445.6999999999998</v>
      </c>
      <c r="O21" s="340">
        <v>9897300</v>
      </c>
      <c r="P21" s="343">
        <v>-2.054448831754891E-2</v>
      </c>
    </row>
    <row r="22" spans="1:16" ht="12.75" customHeight="1">
      <c r="A22" s="375">
        <v>12</v>
      </c>
      <c r="B22" s="376" t="s">
        <v>45</v>
      </c>
      <c r="C22" s="339" t="s">
        <v>52</v>
      </c>
      <c r="D22" s="367">
        <v>45197</v>
      </c>
      <c r="E22" s="342">
        <v>830.6</v>
      </c>
      <c r="F22" s="339">
        <v>827.94999999999993</v>
      </c>
      <c r="G22" s="338">
        <v>823.74999999999989</v>
      </c>
      <c r="H22" s="338">
        <v>816.9</v>
      </c>
      <c r="I22" s="338">
        <v>812.69999999999993</v>
      </c>
      <c r="J22" s="338">
        <v>834.79999999999984</v>
      </c>
      <c r="K22" s="338">
        <v>838.99999999999989</v>
      </c>
      <c r="L22" s="338">
        <v>845.8499999999998</v>
      </c>
      <c r="M22" s="340">
        <v>832.15</v>
      </c>
      <c r="N22" s="340">
        <v>821.1</v>
      </c>
      <c r="O22" s="340">
        <v>52397600</v>
      </c>
      <c r="P22" s="343">
        <v>-6.0851619169018786E-3</v>
      </c>
    </row>
    <row r="23" spans="1:16" ht="12.75" customHeight="1">
      <c r="A23" s="375">
        <v>13</v>
      </c>
      <c r="B23" s="376" t="s">
        <v>43</v>
      </c>
      <c r="C23" s="339" t="s">
        <v>53</v>
      </c>
      <c r="D23" s="367">
        <v>45197</v>
      </c>
      <c r="E23" s="342">
        <v>3556.7</v>
      </c>
      <c r="F23" s="339">
        <v>3544.65</v>
      </c>
      <c r="G23" s="338">
        <v>3525.3</v>
      </c>
      <c r="H23" s="338">
        <v>3493.9</v>
      </c>
      <c r="I23" s="338">
        <v>3474.55</v>
      </c>
      <c r="J23" s="338">
        <v>3576.05</v>
      </c>
      <c r="K23" s="338">
        <v>3595.3999999999996</v>
      </c>
      <c r="L23" s="338">
        <v>3626.8</v>
      </c>
      <c r="M23" s="340">
        <v>3564</v>
      </c>
      <c r="N23" s="340">
        <v>3513.25</v>
      </c>
      <c r="O23" s="340">
        <v>843600</v>
      </c>
      <c r="P23" s="343">
        <v>-3.323401329360532E-2</v>
      </c>
    </row>
    <row r="24" spans="1:16" ht="12.75" customHeight="1">
      <c r="A24" s="375">
        <v>14</v>
      </c>
      <c r="B24" s="376" t="s">
        <v>49</v>
      </c>
      <c r="C24" s="339" t="s">
        <v>54</v>
      </c>
      <c r="D24" s="367">
        <v>45197</v>
      </c>
      <c r="E24" s="342">
        <v>429.95</v>
      </c>
      <c r="F24" s="339">
        <v>428.86666666666662</v>
      </c>
      <c r="G24" s="338">
        <v>426.58333333333326</v>
      </c>
      <c r="H24" s="338">
        <v>423.21666666666664</v>
      </c>
      <c r="I24" s="338">
        <v>420.93333333333328</v>
      </c>
      <c r="J24" s="338">
        <v>432.23333333333323</v>
      </c>
      <c r="K24" s="338">
        <v>434.51666666666665</v>
      </c>
      <c r="L24" s="338">
        <v>437.88333333333321</v>
      </c>
      <c r="M24" s="340">
        <v>431.15</v>
      </c>
      <c r="N24" s="340">
        <v>425.5</v>
      </c>
      <c r="O24" s="340">
        <v>65995200</v>
      </c>
      <c r="P24" s="343">
        <v>-1.9731565156943479E-2</v>
      </c>
    </row>
    <row r="25" spans="1:16" ht="12.75" customHeight="1">
      <c r="A25" s="375">
        <v>15</v>
      </c>
      <c r="B25" s="376" t="s">
        <v>45</v>
      </c>
      <c r="C25" s="339" t="s">
        <v>55</v>
      </c>
      <c r="D25" s="367">
        <v>45197</v>
      </c>
      <c r="E25" s="342">
        <v>5098.8</v>
      </c>
      <c r="F25" s="339">
        <v>5075.3666666666668</v>
      </c>
      <c r="G25" s="338">
        <v>5041.0833333333339</v>
      </c>
      <c r="H25" s="338">
        <v>4983.3666666666668</v>
      </c>
      <c r="I25" s="338">
        <v>4949.0833333333339</v>
      </c>
      <c r="J25" s="338">
        <v>5133.0833333333339</v>
      </c>
      <c r="K25" s="338">
        <v>5167.3666666666668</v>
      </c>
      <c r="L25" s="338">
        <v>5225.0833333333339</v>
      </c>
      <c r="M25" s="340">
        <v>5109.6499999999996</v>
      </c>
      <c r="N25" s="340">
        <v>5017.6499999999996</v>
      </c>
      <c r="O25" s="340">
        <v>2244500</v>
      </c>
      <c r="P25" s="343">
        <v>-2.4660510592069529E-2</v>
      </c>
    </row>
    <row r="26" spans="1:16" ht="12.75" customHeight="1">
      <c r="A26" s="375">
        <v>16</v>
      </c>
      <c r="B26" s="376" t="s">
        <v>56</v>
      </c>
      <c r="C26" s="339" t="s">
        <v>57</v>
      </c>
      <c r="D26" s="367">
        <v>45197</v>
      </c>
      <c r="E26" s="342">
        <v>376.6</v>
      </c>
      <c r="F26" s="339">
        <v>375.11666666666662</v>
      </c>
      <c r="G26" s="338">
        <v>370.73333333333323</v>
      </c>
      <c r="H26" s="338">
        <v>364.86666666666662</v>
      </c>
      <c r="I26" s="338">
        <v>360.48333333333323</v>
      </c>
      <c r="J26" s="338">
        <v>380.98333333333323</v>
      </c>
      <c r="K26" s="338">
        <v>385.36666666666656</v>
      </c>
      <c r="L26" s="338">
        <v>391.23333333333323</v>
      </c>
      <c r="M26" s="340">
        <v>379.5</v>
      </c>
      <c r="N26" s="340">
        <v>369.25</v>
      </c>
      <c r="O26" s="340">
        <v>12321600</v>
      </c>
      <c r="P26" s="343">
        <v>-7.751050019091256E-2</v>
      </c>
    </row>
    <row r="27" spans="1:16" ht="12.75" customHeight="1">
      <c r="A27" s="375">
        <v>17</v>
      </c>
      <c r="B27" s="376" t="s">
        <v>56</v>
      </c>
      <c r="C27" s="339" t="s">
        <v>58</v>
      </c>
      <c r="D27" s="367">
        <v>45197</v>
      </c>
      <c r="E27" s="342">
        <v>179.6</v>
      </c>
      <c r="F27" s="339">
        <v>179.58333333333334</v>
      </c>
      <c r="G27" s="338">
        <v>178.86666666666667</v>
      </c>
      <c r="H27" s="338">
        <v>178.13333333333333</v>
      </c>
      <c r="I27" s="338">
        <v>177.41666666666666</v>
      </c>
      <c r="J27" s="338">
        <v>180.31666666666669</v>
      </c>
      <c r="K27" s="338">
        <v>181.03333333333333</v>
      </c>
      <c r="L27" s="338">
        <v>181.76666666666671</v>
      </c>
      <c r="M27" s="340">
        <v>180.3</v>
      </c>
      <c r="N27" s="340">
        <v>178.85</v>
      </c>
      <c r="O27" s="340">
        <v>77205000</v>
      </c>
      <c r="P27" s="343">
        <v>9.3476271408027192E-3</v>
      </c>
    </row>
    <row r="28" spans="1:16" ht="12.75" customHeight="1">
      <c r="A28" s="375">
        <v>18</v>
      </c>
      <c r="B28" s="376" t="s">
        <v>59</v>
      </c>
      <c r="C28" s="339" t="s">
        <v>60</v>
      </c>
      <c r="D28" s="367">
        <v>45197</v>
      </c>
      <c r="E28" s="342">
        <v>3302.15</v>
      </c>
      <c r="F28" s="339">
        <v>3295.4499999999994</v>
      </c>
      <c r="G28" s="338">
        <v>3281.8999999999987</v>
      </c>
      <c r="H28" s="338">
        <v>3261.6499999999992</v>
      </c>
      <c r="I28" s="338">
        <v>3248.0999999999985</v>
      </c>
      <c r="J28" s="338">
        <v>3315.6999999999989</v>
      </c>
      <c r="K28" s="338">
        <v>3329.2499999999991</v>
      </c>
      <c r="L28" s="338">
        <v>3349.4999999999991</v>
      </c>
      <c r="M28" s="340">
        <v>3309</v>
      </c>
      <c r="N28" s="340">
        <v>3275.2</v>
      </c>
      <c r="O28" s="340">
        <v>5311200</v>
      </c>
      <c r="P28" s="343">
        <v>7.8178368121442129E-3</v>
      </c>
    </row>
    <row r="29" spans="1:16" ht="12.75" customHeight="1">
      <c r="A29" s="375">
        <v>19</v>
      </c>
      <c r="B29" s="376" t="s">
        <v>45</v>
      </c>
      <c r="C29" s="339" t="s">
        <v>61</v>
      </c>
      <c r="D29" s="367">
        <v>45197</v>
      </c>
      <c r="E29" s="342">
        <v>1935.1</v>
      </c>
      <c r="F29" s="339">
        <v>1929.9833333333333</v>
      </c>
      <c r="G29" s="338">
        <v>1916.8166666666666</v>
      </c>
      <c r="H29" s="338">
        <v>1898.5333333333333</v>
      </c>
      <c r="I29" s="338">
        <v>1885.3666666666666</v>
      </c>
      <c r="J29" s="338">
        <v>1948.2666666666667</v>
      </c>
      <c r="K29" s="338">
        <v>1961.4333333333332</v>
      </c>
      <c r="L29" s="338">
        <v>1979.7166666666667</v>
      </c>
      <c r="M29" s="340">
        <v>1943.15</v>
      </c>
      <c r="N29" s="340">
        <v>1911.7</v>
      </c>
      <c r="O29" s="340">
        <v>3511823</v>
      </c>
      <c r="P29" s="343">
        <v>-2.7935798455912229E-2</v>
      </c>
    </row>
    <row r="30" spans="1:16" ht="12.75" customHeight="1">
      <c r="A30" s="375">
        <v>20</v>
      </c>
      <c r="B30" s="376" t="s">
        <v>45</v>
      </c>
      <c r="C30" s="344" t="s">
        <v>62</v>
      </c>
      <c r="D30" s="367">
        <v>45197</v>
      </c>
      <c r="E30" s="342">
        <v>6987.9</v>
      </c>
      <c r="F30" s="339">
        <v>6975.2666666666664</v>
      </c>
      <c r="G30" s="338">
        <v>6932.5333333333328</v>
      </c>
      <c r="H30" s="338">
        <v>6877.1666666666661</v>
      </c>
      <c r="I30" s="338">
        <v>6834.4333333333325</v>
      </c>
      <c r="J30" s="338">
        <v>7030.6333333333332</v>
      </c>
      <c r="K30" s="338">
        <v>7073.3666666666668</v>
      </c>
      <c r="L30" s="338">
        <v>7128.7333333333336</v>
      </c>
      <c r="M30" s="340">
        <v>7018</v>
      </c>
      <c r="N30" s="340">
        <v>6919.9</v>
      </c>
      <c r="O30" s="340">
        <v>403350</v>
      </c>
      <c r="P30" s="343">
        <v>-1.4853323431117712E-3</v>
      </c>
    </row>
    <row r="31" spans="1:16" ht="12.75" customHeight="1">
      <c r="A31" s="375">
        <v>21</v>
      </c>
      <c r="B31" s="376" t="s">
        <v>63</v>
      </c>
      <c r="C31" s="339" t="s">
        <v>64</v>
      </c>
      <c r="D31" s="367">
        <v>45197</v>
      </c>
      <c r="E31" s="342">
        <v>748.25</v>
      </c>
      <c r="F31" s="339">
        <v>750.13333333333333</v>
      </c>
      <c r="G31" s="338">
        <v>743.2166666666667</v>
      </c>
      <c r="H31" s="338">
        <v>738.18333333333339</v>
      </c>
      <c r="I31" s="338">
        <v>731.26666666666677</v>
      </c>
      <c r="J31" s="338">
        <v>755.16666666666663</v>
      </c>
      <c r="K31" s="338">
        <v>762.08333333333337</v>
      </c>
      <c r="L31" s="338">
        <v>767.11666666666656</v>
      </c>
      <c r="M31" s="340">
        <v>757.05</v>
      </c>
      <c r="N31" s="340">
        <v>745.1</v>
      </c>
      <c r="O31" s="340">
        <v>14218000</v>
      </c>
      <c r="P31" s="343">
        <v>3.3961166460621042E-2</v>
      </c>
    </row>
    <row r="32" spans="1:16" ht="12.75" customHeight="1">
      <c r="A32" s="375">
        <v>22</v>
      </c>
      <c r="B32" s="376" t="s">
        <v>43</v>
      </c>
      <c r="C32" s="339" t="s">
        <v>65</v>
      </c>
      <c r="D32" s="367">
        <v>45197</v>
      </c>
      <c r="E32" s="342">
        <v>879.6</v>
      </c>
      <c r="F32" s="339">
        <v>872.38333333333321</v>
      </c>
      <c r="G32" s="338">
        <v>862.26666666666642</v>
      </c>
      <c r="H32" s="338">
        <v>844.93333333333317</v>
      </c>
      <c r="I32" s="338">
        <v>834.81666666666638</v>
      </c>
      <c r="J32" s="338">
        <v>889.71666666666647</v>
      </c>
      <c r="K32" s="338">
        <v>899.83333333333326</v>
      </c>
      <c r="L32" s="338">
        <v>917.16666666666652</v>
      </c>
      <c r="M32" s="340">
        <v>882.5</v>
      </c>
      <c r="N32" s="340">
        <v>855.05</v>
      </c>
      <c r="O32" s="340">
        <v>14302200</v>
      </c>
      <c r="P32" s="343">
        <v>-3.6103491734005483E-2</v>
      </c>
    </row>
    <row r="33" spans="1:16" ht="12.75" customHeight="1">
      <c r="A33" s="375">
        <v>23</v>
      </c>
      <c r="B33" s="376" t="s">
        <v>63</v>
      </c>
      <c r="C33" s="339" t="s">
        <v>66</v>
      </c>
      <c r="D33" s="367">
        <v>45197</v>
      </c>
      <c r="E33" s="342">
        <v>1026</v>
      </c>
      <c r="F33" s="339">
        <v>1019.6833333333334</v>
      </c>
      <c r="G33" s="338">
        <v>1010.8166666666668</v>
      </c>
      <c r="H33" s="338">
        <v>995.63333333333344</v>
      </c>
      <c r="I33" s="338">
        <v>986.76666666666688</v>
      </c>
      <c r="J33" s="338">
        <v>1034.8666666666668</v>
      </c>
      <c r="K33" s="338">
        <v>1043.7333333333336</v>
      </c>
      <c r="L33" s="338">
        <v>1058.9166666666667</v>
      </c>
      <c r="M33" s="340">
        <v>1028.55</v>
      </c>
      <c r="N33" s="340">
        <v>1004.5</v>
      </c>
      <c r="O33" s="340">
        <v>42109375</v>
      </c>
      <c r="P33" s="343">
        <v>2.4496685116477099E-2</v>
      </c>
    </row>
    <row r="34" spans="1:16" ht="12.75" customHeight="1">
      <c r="A34" s="375">
        <v>24</v>
      </c>
      <c r="B34" s="376" t="s">
        <v>56</v>
      </c>
      <c r="C34" s="339" t="s">
        <v>67</v>
      </c>
      <c r="D34" s="367">
        <v>45197</v>
      </c>
      <c r="E34" s="342">
        <v>5040.5</v>
      </c>
      <c r="F34" s="339">
        <v>5042.666666666667</v>
      </c>
      <c r="G34" s="338">
        <v>5015.8833333333341</v>
      </c>
      <c r="H34" s="338">
        <v>4991.2666666666673</v>
      </c>
      <c r="I34" s="338">
        <v>4964.4833333333345</v>
      </c>
      <c r="J34" s="338">
        <v>5067.2833333333338</v>
      </c>
      <c r="K34" s="338">
        <v>5094.0666666666666</v>
      </c>
      <c r="L34" s="338">
        <v>5118.6833333333334</v>
      </c>
      <c r="M34" s="340">
        <v>5069.45</v>
      </c>
      <c r="N34" s="340">
        <v>5018.05</v>
      </c>
      <c r="O34" s="340">
        <v>2445500</v>
      </c>
      <c r="P34" s="343">
        <v>-3.1676895664224908E-2</v>
      </c>
    </row>
    <row r="35" spans="1:16" ht="12.75" customHeight="1">
      <c r="A35" s="375">
        <v>25</v>
      </c>
      <c r="B35" s="376" t="s">
        <v>68</v>
      </c>
      <c r="C35" s="339" t="s">
        <v>69</v>
      </c>
      <c r="D35" s="367">
        <v>45197</v>
      </c>
      <c r="E35" s="342">
        <v>1563.3</v>
      </c>
      <c r="F35" s="339">
        <v>1560.7666666666667</v>
      </c>
      <c r="G35" s="338">
        <v>1553.5333333333333</v>
      </c>
      <c r="H35" s="338">
        <v>1543.7666666666667</v>
      </c>
      <c r="I35" s="338">
        <v>1536.5333333333333</v>
      </c>
      <c r="J35" s="338">
        <v>1570.5333333333333</v>
      </c>
      <c r="K35" s="338">
        <v>1577.7666666666664</v>
      </c>
      <c r="L35" s="338">
        <v>1587.5333333333333</v>
      </c>
      <c r="M35" s="340">
        <v>1568</v>
      </c>
      <c r="N35" s="340">
        <v>1551</v>
      </c>
      <c r="O35" s="340">
        <v>10332500</v>
      </c>
      <c r="P35" s="343">
        <v>-3.4706651718983558E-2</v>
      </c>
    </row>
    <row r="36" spans="1:16" ht="12.75" customHeight="1">
      <c r="A36" s="375">
        <v>26</v>
      </c>
      <c r="B36" s="376" t="s">
        <v>68</v>
      </c>
      <c r="C36" s="339" t="s">
        <v>70</v>
      </c>
      <c r="D36" s="367">
        <v>45197</v>
      </c>
      <c r="E36" s="342">
        <v>7843.85</v>
      </c>
      <c r="F36" s="339">
        <v>7819.9833333333336</v>
      </c>
      <c r="G36" s="338">
        <v>7774.9666666666672</v>
      </c>
      <c r="H36" s="338">
        <v>7706.0833333333339</v>
      </c>
      <c r="I36" s="338">
        <v>7661.0666666666675</v>
      </c>
      <c r="J36" s="338">
        <v>7888.8666666666668</v>
      </c>
      <c r="K36" s="338">
        <v>7933.8833333333332</v>
      </c>
      <c r="L36" s="338">
        <v>8002.7666666666664</v>
      </c>
      <c r="M36" s="340">
        <v>7865</v>
      </c>
      <c r="N36" s="340">
        <v>7751.1</v>
      </c>
      <c r="O36" s="340">
        <v>4319875</v>
      </c>
      <c r="P36" s="343">
        <v>-3.9387369357349343E-2</v>
      </c>
    </row>
    <row r="37" spans="1:16" ht="12.75" customHeight="1">
      <c r="A37" s="375">
        <v>27</v>
      </c>
      <c r="B37" s="376" t="s">
        <v>56</v>
      </c>
      <c r="C37" s="339" t="s">
        <v>71</v>
      </c>
      <c r="D37" s="367">
        <v>45197</v>
      </c>
      <c r="E37" s="342">
        <v>2559</v>
      </c>
      <c r="F37" s="339">
        <v>2548.1833333333334</v>
      </c>
      <c r="G37" s="338">
        <v>2523.6166666666668</v>
      </c>
      <c r="H37" s="338">
        <v>2488.2333333333336</v>
      </c>
      <c r="I37" s="338">
        <v>2463.666666666667</v>
      </c>
      <c r="J37" s="338">
        <v>2583.5666666666666</v>
      </c>
      <c r="K37" s="338">
        <v>2608.1333333333332</v>
      </c>
      <c r="L37" s="338">
        <v>2643.5166666666664</v>
      </c>
      <c r="M37" s="340">
        <v>2572.75</v>
      </c>
      <c r="N37" s="340">
        <v>2512.8000000000002</v>
      </c>
      <c r="O37" s="340">
        <v>2136000</v>
      </c>
      <c r="P37" s="343">
        <v>9.3366093366093361E-2</v>
      </c>
    </row>
    <row r="38" spans="1:16" ht="12.75" customHeight="1">
      <c r="A38" s="375">
        <v>28</v>
      </c>
      <c r="B38" s="376" t="s">
        <v>45</v>
      </c>
      <c r="C38" s="345" t="s">
        <v>72</v>
      </c>
      <c r="D38" s="367">
        <v>45197</v>
      </c>
      <c r="E38" s="342">
        <v>444.8</v>
      </c>
      <c r="F38" s="339">
        <v>439.01666666666665</v>
      </c>
      <c r="G38" s="338">
        <v>430.23333333333329</v>
      </c>
      <c r="H38" s="338">
        <v>415.66666666666663</v>
      </c>
      <c r="I38" s="338">
        <v>406.88333333333327</v>
      </c>
      <c r="J38" s="338">
        <v>453.58333333333331</v>
      </c>
      <c r="K38" s="338">
        <v>462.36666666666662</v>
      </c>
      <c r="L38" s="338">
        <v>476.93333333333334</v>
      </c>
      <c r="M38" s="340">
        <v>447.8</v>
      </c>
      <c r="N38" s="340">
        <v>424.45</v>
      </c>
      <c r="O38" s="340">
        <v>10380800</v>
      </c>
      <c r="P38" s="343">
        <v>-9.5497002648821966E-2</v>
      </c>
    </row>
    <row r="39" spans="1:16" ht="12.75" customHeight="1">
      <c r="A39" s="375">
        <v>29</v>
      </c>
      <c r="B39" s="376" t="s">
        <v>63</v>
      </c>
      <c r="C39" s="339" t="s">
        <v>73</v>
      </c>
      <c r="D39" s="367">
        <v>45197</v>
      </c>
      <c r="E39" s="342">
        <v>253.5</v>
      </c>
      <c r="F39" s="339">
        <v>252.76666666666665</v>
      </c>
      <c r="G39" s="338">
        <v>249.08333333333331</v>
      </c>
      <c r="H39" s="338">
        <v>244.66666666666666</v>
      </c>
      <c r="I39" s="338">
        <v>240.98333333333332</v>
      </c>
      <c r="J39" s="338">
        <v>257.18333333333328</v>
      </c>
      <c r="K39" s="338">
        <v>260.86666666666667</v>
      </c>
      <c r="L39" s="338">
        <v>265.2833333333333</v>
      </c>
      <c r="M39" s="340">
        <v>256.45</v>
      </c>
      <c r="N39" s="340">
        <v>248.35</v>
      </c>
      <c r="O39" s="340">
        <v>69687500</v>
      </c>
      <c r="P39" s="343">
        <v>5.591630591630592E-3</v>
      </c>
    </row>
    <row r="40" spans="1:16" ht="12.75" customHeight="1">
      <c r="A40" s="375">
        <v>30</v>
      </c>
      <c r="B40" s="376" t="s">
        <v>63</v>
      </c>
      <c r="C40" s="339" t="s">
        <v>74</v>
      </c>
      <c r="D40" s="367">
        <v>45197</v>
      </c>
      <c r="E40" s="342">
        <v>214.85</v>
      </c>
      <c r="F40" s="339">
        <v>214.26666666666665</v>
      </c>
      <c r="G40" s="338">
        <v>212.08333333333331</v>
      </c>
      <c r="H40" s="338">
        <v>209.31666666666666</v>
      </c>
      <c r="I40" s="338">
        <v>207.13333333333333</v>
      </c>
      <c r="J40" s="338">
        <v>217.0333333333333</v>
      </c>
      <c r="K40" s="338">
        <v>219.21666666666664</v>
      </c>
      <c r="L40" s="338">
        <v>221.98333333333329</v>
      </c>
      <c r="M40" s="340">
        <v>216.45</v>
      </c>
      <c r="N40" s="340">
        <v>211.5</v>
      </c>
      <c r="O40" s="340">
        <v>110763900</v>
      </c>
      <c r="P40" s="343">
        <v>3.8845605179414024E-2</v>
      </c>
    </row>
    <row r="41" spans="1:16" ht="12.75" customHeight="1">
      <c r="A41" s="375">
        <v>31</v>
      </c>
      <c r="B41" s="376" t="s">
        <v>59</v>
      </c>
      <c r="C41" s="339" t="s">
        <v>75</v>
      </c>
      <c r="D41" s="367">
        <v>45197</v>
      </c>
      <c r="E41" s="342">
        <v>1614.5</v>
      </c>
      <c r="F41" s="339">
        <v>1608.6666666666667</v>
      </c>
      <c r="G41" s="338">
        <v>1599.3333333333335</v>
      </c>
      <c r="H41" s="338">
        <v>1584.1666666666667</v>
      </c>
      <c r="I41" s="338">
        <v>1574.8333333333335</v>
      </c>
      <c r="J41" s="338">
        <v>1623.8333333333335</v>
      </c>
      <c r="K41" s="338">
        <v>1633.166666666667</v>
      </c>
      <c r="L41" s="338">
        <v>1648.3333333333335</v>
      </c>
      <c r="M41" s="340">
        <v>1618</v>
      </c>
      <c r="N41" s="340">
        <v>1593.5</v>
      </c>
      <c r="O41" s="340">
        <v>1609500</v>
      </c>
      <c r="P41" s="343">
        <v>2.5322503583373148E-2</v>
      </c>
    </row>
    <row r="42" spans="1:16" ht="12.75" customHeight="1">
      <c r="A42" s="375">
        <v>32</v>
      </c>
      <c r="B42" s="376" t="s">
        <v>41</v>
      </c>
      <c r="C42" s="339" t="s">
        <v>76</v>
      </c>
      <c r="D42" s="367">
        <v>45197</v>
      </c>
      <c r="E42" s="342">
        <v>136.75</v>
      </c>
      <c r="F42" s="339">
        <v>136.71666666666667</v>
      </c>
      <c r="G42" s="338">
        <v>135.68333333333334</v>
      </c>
      <c r="H42" s="338">
        <v>134.61666666666667</v>
      </c>
      <c r="I42" s="338">
        <v>133.58333333333334</v>
      </c>
      <c r="J42" s="338">
        <v>137.78333333333333</v>
      </c>
      <c r="K42" s="338">
        <v>138.81666666666669</v>
      </c>
      <c r="L42" s="338">
        <v>139.88333333333333</v>
      </c>
      <c r="M42" s="340">
        <v>137.75</v>
      </c>
      <c r="N42" s="340">
        <v>135.65</v>
      </c>
      <c r="O42" s="340">
        <v>70930800</v>
      </c>
      <c r="P42" s="343">
        <v>1.9832814292738896E-2</v>
      </c>
    </row>
    <row r="43" spans="1:16" ht="12.75" customHeight="1">
      <c r="A43" s="375">
        <v>33</v>
      </c>
      <c r="B43" s="376" t="s">
        <v>59</v>
      </c>
      <c r="C43" s="339" t="s">
        <v>77</v>
      </c>
      <c r="D43" s="367">
        <v>45197</v>
      </c>
      <c r="E43" s="342">
        <v>606</v>
      </c>
      <c r="F43" s="339">
        <v>602.7166666666667</v>
      </c>
      <c r="G43" s="338">
        <v>596.93333333333339</v>
      </c>
      <c r="H43" s="338">
        <v>587.86666666666667</v>
      </c>
      <c r="I43" s="338">
        <v>582.08333333333337</v>
      </c>
      <c r="J43" s="338">
        <v>611.78333333333342</v>
      </c>
      <c r="K43" s="338">
        <v>617.56666666666672</v>
      </c>
      <c r="L43" s="338">
        <v>626.63333333333344</v>
      </c>
      <c r="M43" s="340">
        <v>608.5</v>
      </c>
      <c r="N43" s="340">
        <v>593.65</v>
      </c>
      <c r="O43" s="340">
        <v>13523400</v>
      </c>
      <c r="P43" s="343">
        <v>-1.1577424023154847E-2</v>
      </c>
    </row>
    <row r="44" spans="1:16" ht="12.75" customHeight="1">
      <c r="A44" s="375">
        <v>34</v>
      </c>
      <c r="B44" s="376" t="s">
        <v>56</v>
      </c>
      <c r="C44" s="339" t="s">
        <v>78</v>
      </c>
      <c r="D44" s="367">
        <v>45197</v>
      </c>
      <c r="E44" s="342">
        <v>1092.8499999999999</v>
      </c>
      <c r="F44" s="339">
        <v>1090.4499999999998</v>
      </c>
      <c r="G44" s="338">
        <v>1084.0999999999997</v>
      </c>
      <c r="H44" s="338">
        <v>1075.3499999999999</v>
      </c>
      <c r="I44" s="338">
        <v>1068.9999999999998</v>
      </c>
      <c r="J44" s="338">
        <v>1099.1999999999996</v>
      </c>
      <c r="K44" s="338">
        <v>1105.55</v>
      </c>
      <c r="L44" s="338">
        <v>1114.2999999999995</v>
      </c>
      <c r="M44" s="340">
        <v>1096.8</v>
      </c>
      <c r="N44" s="340">
        <v>1081.7</v>
      </c>
      <c r="O44" s="340">
        <v>8932000</v>
      </c>
      <c r="P44" s="343">
        <v>9.8360655737704927E-3</v>
      </c>
    </row>
    <row r="45" spans="1:16" ht="12.75" customHeight="1">
      <c r="A45" s="375">
        <v>35</v>
      </c>
      <c r="B45" s="376" t="s">
        <v>79</v>
      </c>
      <c r="C45" s="339" t="s">
        <v>80</v>
      </c>
      <c r="D45" s="367">
        <v>45197</v>
      </c>
      <c r="E45" s="342">
        <v>922.45</v>
      </c>
      <c r="F45" s="339">
        <v>918.48333333333346</v>
      </c>
      <c r="G45" s="338">
        <v>913.6166666666669</v>
      </c>
      <c r="H45" s="338">
        <v>904.78333333333342</v>
      </c>
      <c r="I45" s="338">
        <v>899.91666666666686</v>
      </c>
      <c r="J45" s="338">
        <v>927.31666666666695</v>
      </c>
      <c r="K45" s="338">
        <v>932.18333333333351</v>
      </c>
      <c r="L45" s="338">
        <v>941.01666666666699</v>
      </c>
      <c r="M45" s="340">
        <v>923.35</v>
      </c>
      <c r="N45" s="340">
        <v>909.65</v>
      </c>
      <c r="O45" s="340">
        <v>41897850</v>
      </c>
      <c r="P45" s="343">
        <v>-2.1759382486026085E-2</v>
      </c>
    </row>
    <row r="46" spans="1:16" ht="12.75" customHeight="1">
      <c r="A46" s="375">
        <v>36</v>
      </c>
      <c r="B46" s="376" t="s">
        <v>41</v>
      </c>
      <c r="C46" s="339" t="s">
        <v>81</v>
      </c>
      <c r="D46" s="367">
        <v>45197</v>
      </c>
      <c r="E46" s="342">
        <v>127.05</v>
      </c>
      <c r="F46" s="339">
        <v>125.86666666666667</v>
      </c>
      <c r="G46" s="338">
        <v>124.08333333333334</v>
      </c>
      <c r="H46" s="338">
        <v>121.11666666666667</v>
      </c>
      <c r="I46" s="338">
        <v>119.33333333333334</v>
      </c>
      <c r="J46" s="338">
        <v>128.83333333333334</v>
      </c>
      <c r="K46" s="338">
        <v>130.61666666666667</v>
      </c>
      <c r="L46" s="338">
        <v>133.58333333333334</v>
      </c>
      <c r="M46" s="340">
        <v>127.65</v>
      </c>
      <c r="N46" s="340">
        <v>122.9</v>
      </c>
      <c r="O46" s="340">
        <v>96075000</v>
      </c>
      <c r="P46" s="343">
        <v>9.2276471290438103E-2</v>
      </c>
    </row>
    <row r="47" spans="1:16" ht="12.75" customHeight="1">
      <c r="A47" s="375">
        <v>37</v>
      </c>
      <c r="B47" s="376" t="s">
        <v>43</v>
      </c>
      <c r="C47" s="339" t="s">
        <v>82</v>
      </c>
      <c r="D47" s="367">
        <v>45197</v>
      </c>
      <c r="E47" s="342">
        <v>264.85000000000002</v>
      </c>
      <c r="F47" s="339">
        <v>264.15000000000003</v>
      </c>
      <c r="G47" s="338">
        <v>262.45000000000005</v>
      </c>
      <c r="H47" s="338">
        <v>260.05</v>
      </c>
      <c r="I47" s="338">
        <v>258.35000000000002</v>
      </c>
      <c r="J47" s="338">
        <v>266.55000000000007</v>
      </c>
      <c r="K47" s="338">
        <v>268.25</v>
      </c>
      <c r="L47" s="338">
        <v>270.65000000000009</v>
      </c>
      <c r="M47" s="340">
        <v>265.85000000000002</v>
      </c>
      <c r="N47" s="340">
        <v>261.75</v>
      </c>
      <c r="O47" s="340">
        <v>29847500</v>
      </c>
      <c r="P47" s="343">
        <v>-2.427263811703171E-2</v>
      </c>
    </row>
    <row r="48" spans="1:16" ht="12.75" customHeight="1">
      <c r="A48" s="375">
        <v>38</v>
      </c>
      <c r="B48" s="376" t="s">
        <v>56</v>
      </c>
      <c r="C48" s="339" t="s">
        <v>83</v>
      </c>
      <c r="D48" s="367">
        <v>45197</v>
      </c>
      <c r="E48" s="342">
        <v>19189.900000000001</v>
      </c>
      <c r="F48" s="339">
        <v>19138.050000000003</v>
      </c>
      <c r="G48" s="338">
        <v>19063.150000000005</v>
      </c>
      <c r="H48" s="338">
        <v>18936.400000000001</v>
      </c>
      <c r="I48" s="338">
        <v>18861.500000000004</v>
      </c>
      <c r="J48" s="338">
        <v>19264.800000000007</v>
      </c>
      <c r="K48" s="338">
        <v>19339.7</v>
      </c>
      <c r="L48" s="338">
        <v>19466.450000000008</v>
      </c>
      <c r="M48" s="340">
        <v>19212.95</v>
      </c>
      <c r="N48" s="340">
        <v>19011.3</v>
      </c>
      <c r="O48" s="340">
        <v>116700</v>
      </c>
      <c r="P48" s="343">
        <v>-6.5652522017614096E-2</v>
      </c>
    </row>
    <row r="49" spans="1:16" ht="12.75" customHeight="1">
      <c r="A49" s="375">
        <v>39</v>
      </c>
      <c r="B49" s="376" t="s">
        <v>84</v>
      </c>
      <c r="C49" s="339" t="s">
        <v>85</v>
      </c>
      <c r="D49" s="367">
        <v>45197</v>
      </c>
      <c r="E49" s="342">
        <v>349</v>
      </c>
      <c r="F49" s="339">
        <v>349.61666666666662</v>
      </c>
      <c r="G49" s="338">
        <v>345.43333333333322</v>
      </c>
      <c r="H49" s="338">
        <v>341.86666666666662</v>
      </c>
      <c r="I49" s="338">
        <v>337.68333333333322</v>
      </c>
      <c r="J49" s="338">
        <v>353.18333333333322</v>
      </c>
      <c r="K49" s="338">
        <v>357.36666666666662</v>
      </c>
      <c r="L49" s="338">
        <v>360.93333333333322</v>
      </c>
      <c r="M49" s="340">
        <v>353.8</v>
      </c>
      <c r="N49" s="340">
        <v>346.05</v>
      </c>
      <c r="O49" s="340">
        <v>29511000</v>
      </c>
      <c r="P49" s="343">
        <v>2.2769806612601372E-2</v>
      </c>
    </row>
    <row r="50" spans="1:16" ht="12.75" customHeight="1">
      <c r="A50" s="375">
        <v>40</v>
      </c>
      <c r="B50" s="376" t="s">
        <v>59</v>
      </c>
      <c r="C50" s="339" t="s">
        <v>86</v>
      </c>
      <c r="D50" s="367">
        <v>45197</v>
      </c>
      <c r="E50" s="342">
        <v>4621</v>
      </c>
      <c r="F50" s="339">
        <v>4605.2666666666664</v>
      </c>
      <c r="G50" s="338">
        <v>4583.2333333333327</v>
      </c>
      <c r="H50" s="338">
        <v>4545.4666666666662</v>
      </c>
      <c r="I50" s="338">
        <v>4523.4333333333325</v>
      </c>
      <c r="J50" s="338">
        <v>4643.0333333333328</v>
      </c>
      <c r="K50" s="338">
        <v>4665.0666666666657</v>
      </c>
      <c r="L50" s="338">
        <v>4702.833333333333</v>
      </c>
      <c r="M50" s="340">
        <v>4627.3</v>
      </c>
      <c r="N50" s="340">
        <v>4567.5</v>
      </c>
      <c r="O50" s="340">
        <v>1859400</v>
      </c>
      <c r="P50" s="343">
        <v>-3.787643588947532E-2</v>
      </c>
    </row>
    <row r="51" spans="1:16" ht="12.75" customHeight="1">
      <c r="A51" s="375">
        <v>41</v>
      </c>
      <c r="B51" s="376" t="s">
        <v>87</v>
      </c>
      <c r="C51" s="344" t="s">
        <v>88</v>
      </c>
      <c r="D51" s="367">
        <v>45197</v>
      </c>
      <c r="E51" s="342">
        <v>491.75</v>
      </c>
      <c r="F51" s="339">
        <v>488.55</v>
      </c>
      <c r="G51" s="338">
        <v>484.20000000000005</v>
      </c>
      <c r="H51" s="338">
        <v>476.65000000000003</v>
      </c>
      <c r="I51" s="338">
        <v>472.30000000000007</v>
      </c>
      <c r="J51" s="338">
        <v>496.1</v>
      </c>
      <c r="K51" s="338">
        <v>500.45000000000005</v>
      </c>
      <c r="L51" s="338">
        <v>508</v>
      </c>
      <c r="M51" s="340">
        <v>492.9</v>
      </c>
      <c r="N51" s="340">
        <v>481</v>
      </c>
      <c r="O51" s="340">
        <v>8312000</v>
      </c>
      <c r="P51" s="343">
        <v>-2.8290858078092122E-2</v>
      </c>
    </row>
    <row r="52" spans="1:16" ht="12.75" customHeight="1">
      <c r="A52" s="375">
        <v>42</v>
      </c>
      <c r="B52" s="376" t="s">
        <v>63</v>
      </c>
      <c r="C52" s="339" t="s">
        <v>89</v>
      </c>
      <c r="D52" s="367">
        <v>45197</v>
      </c>
      <c r="E52" s="342">
        <v>374.4</v>
      </c>
      <c r="F52" s="339">
        <v>371.4666666666667</v>
      </c>
      <c r="G52" s="338">
        <v>367.93333333333339</v>
      </c>
      <c r="H52" s="338">
        <v>361.4666666666667</v>
      </c>
      <c r="I52" s="338">
        <v>357.93333333333339</v>
      </c>
      <c r="J52" s="338">
        <v>377.93333333333339</v>
      </c>
      <c r="K52" s="338">
        <v>381.4666666666667</v>
      </c>
      <c r="L52" s="338">
        <v>387.93333333333339</v>
      </c>
      <c r="M52" s="340">
        <v>375</v>
      </c>
      <c r="N52" s="340">
        <v>365</v>
      </c>
      <c r="O52" s="340">
        <v>50085000</v>
      </c>
      <c r="P52" s="343">
        <v>-7.4120289493386574E-2</v>
      </c>
    </row>
    <row r="53" spans="1:16" ht="12.75" customHeight="1">
      <c r="A53" s="375">
        <v>43</v>
      </c>
      <c r="B53" s="376" t="s">
        <v>68</v>
      </c>
      <c r="C53" s="336" t="s">
        <v>90</v>
      </c>
      <c r="D53" s="367">
        <v>45197</v>
      </c>
      <c r="E53" s="342">
        <v>771.45</v>
      </c>
      <c r="F53" s="339">
        <v>768.86666666666667</v>
      </c>
      <c r="G53" s="338">
        <v>760.73333333333335</v>
      </c>
      <c r="H53" s="338">
        <v>750.01666666666665</v>
      </c>
      <c r="I53" s="338">
        <v>741.88333333333333</v>
      </c>
      <c r="J53" s="338">
        <v>779.58333333333337</v>
      </c>
      <c r="K53" s="338">
        <v>787.71666666666681</v>
      </c>
      <c r="L53" s="338">
        <v>798.43333333333339</v>
      </c>
      <c r="M53" s="340">
        <v>777</v>
      </c>
      <c r="N53" s="340">
        <v>758.15</v>
      </c>
      <c r="O53" s="340">
        <v>4218825</v>
      </c>
      <c r="P53" s="343">
        <v>-7.0461868958109561E-2</v>
      </c>
    </row>
    <row r="54" spans="1:16" ht="12.75" customHeight="1">
      <c r="A54" s="375">
        <v>44</v>
      </c>
      <c r="B54" s="376" t="s">
        <v>45</v>
      </c>
      <c r="C54" s="344" t="s">
        <v>91</v>
      </c>
      <c r="D54" s="367">
        <v>45197</v>
      </c>
      <c r="E54" s="342">
        <v>280.10000000000002</v>
      </c>
      <c r="F54" s="339">
        <v>279.73333333333329</v>
      </c>
      <c r="G54" s="338">
        <v>277.26666666666659</v>
      </c>
      <c r="H54" s="338">
        <v>274.43333333333328</v>
      </c>
      <c r="I54" s="338">
        <v>271.96666666666658</v>
      </c>
      <c r="J54" s="338">
        <v>282.56666666666661</v>
      </c>
      <c r="K54" s="338">
        <v>285.0333333333333</v>
      </c>
      <c r="L54" s="338">
        <v>287.86666666666662</v>
      </c>
      <c r="M54" s="340">
        <v>282.2</v>
      </c>
      <c r="N54" s="340">
        <v>276.89999999999998</v>
      </c>
      <c r="O54" s="340">
        <v>12486800</v>
      </c>
      <c r="P54" s="343">
        <v>-7.4626865671641784E-2</v>
      </c>
    </row>
    <row r="55" spans="1:16" ht="12.75" customHeight="1">
      <c r="A55" s="375">
        <v>45</v>
      </c>
      <c r="B55" s="376" t="s">
        <v>68</v>
      </c>
      <c r="C55" s="339" t="s">
        <v>92</v>
      </c>
      <c r="D55" s="367">
        <v>45197</v>
      </c>
      <c r="E55" s="342">
        <v>1201.4000000000001</v>
      </c>
      <c r="F55" s="339">
        <v>1199</v>
      </c>
      <c r="G55" s="338">
        <v>1191.5</v>
      </c>
      <c r="H55" s="338">
        <v>1181.5999999999999</v>
      </c>
      <c r="I55" s="338">
        <v>1174.0999999999999</v>
      </c>
      <c r="J55" s="338">
        <v>1208.9000000000001</v>
      </c>
      <c r="K55" s="338">
        <v>1216.4000000000001</v>
      </c>
      <c r="L55" s="338">
        <v>1226.3000000000002</v>
      </c>
      <c r="M55" s="340">
        <v>1206.5</v>
      </c>
      <c r="N55" s="340">
        <v>1189.0999999999999</v>
      </c>
      <c r="O55" s="340">
        <v>14317500</v>
      </c>
      <c r="P55" s="343">
        <v>-1.0453563714902808E-2</v>
      </c>
    </row>
    <row r="56" spans="1:16" ht="12.75" customHeight="1">
      <c r="A56" s="375">
        <v>46</v>
      </c>
      <c r="B56" s="376" t="s">
        <v>43</v>
      </c>
      <c r="C56" s="339" t="s">
        <v>93</v>
      </c>
      <c r="D56" s="367">
        <v>45197</v>
      </c>
      <c r="E56" s="342">
        <v>1181.8499999999999</v>
      </c>
      <c r="F56" s="339">
        <v>1180.3666666666666</v>
      </c>
      <c r="G56" s="338">
        <v>1173.6833333333332</v>
      </c>
      <c r="H56" s="338">
        <v>1165.5166666666667</v>
      </c>
      <c r="I56" s="338">
        <v>1158.8333333333333</v>
      </c>
      <c r="J56" s="338">
        <v>1188.5333333333331</v>
      </c>
      <c r="K56" s="338">
        <v>1195.2166666666665</v>
      </c>
      <c r="L56" s="338">
        <v>1203.383333333333</v>
      </c>
      <c r="M56" s="340">
        <v>1187.05</v>
      </c>
      <c r="N56" s="340">
        <v>1172.2</v>
      </c>
      <c r="O56" s="340">
        <v>11737050</v>
      </c>
      <c r="P56" s="343">
        <v>-3.4746351633078529E-2</v>
      </c>
    </row>
    <row r="57" spans="1:16" ht="12.75" customHeight="1">
      <c r="A57" s="375">
        <v>47</v>
      </c>
      <c r="B57" s="376" t="s">
        <v>45</v>
      </c>
      <c r="C57" s="339" t="s">
        <v>94</v>
      </c>
      <c r="D57" s="367">
        <v>45197</v>
      </c>
      <c r="E57" s="342">
        <v>290.64999999999998</v>
      </c>
      <c r="F57" s="339">
        <v>288.93333333333334</v>
      </c>
      <c r="G57" s="338">
        <v>285.61666666666667</v>
      </c>
      <c r="H57" s="338">
        <v>280.58333333333331</v>
      </c>
      <c r="I57" s="338">
        <v>277.26666666666665</v>
      </c>
      <c r="J57" s="338">
        <v>293.9666666666667</v>
      </c>
      <c r="K57" s="338">
        <v>297.28333333333342</v>
      </c>
      <c r="L57" s="338">
        <v>302.31666666666672</v>
      </c>
      <c r="M57" s="340">
        <v>292.25</v>
      </c>
      <c r="N57" s="340">
        <v>283.89999999999998</v>
      </c>
      <c r="O57" s="340">
        <v>108637200</v>
      </c>
      <c r="P57" s="343">
        <v>9.1714852488076648E-2</v>
      </c>
    </row>
    <row r="58" spans="1:16" ht="12.75" customHeight="1">
      <c r="A58" s="375">
        <v>48</v>
      </c>
      <c r="B58" s="376" t="s">
        <v>87</v>
      </c>
      <c r="C58" s="339" t="s">
        <v>95</v>
      </c>
      <c r="D58" s="367">
        <v>45197</v>
      </c>
      <c r="E58" s="342">
        <v>5211.8500000000004</v>
      </c>
      <c r="F58" s="339">
        <v>5228.6166666666668</v>
      </c>
      <c r="G58" s="338">
        <v>5180.9833333333336</v>
      </c>
      <c r="H58" s="338">
        <v>5150.1166666666668</v>
      </c>
      <c r="I58" s="338">
        <v>5102.4833333333336</v>
      </c>
      <c r="J58" s="338">
        <v>5259.4833333333336</v>
      </c>
      <c r="K58" s="338">
        <v>5307.1166666666668</v>
      </c>
      <c r="L58" s="338">
        <v>5337.9833333333336</v>
      </c>
      <c r="M58" s="340">
        <v>5276.25</v>
      </c>
      <c r="N58" s="340">
        <v>5197.75</v>
      </c>
      <c r="O58" s="340">
        <v>1705800</v>
      </c>
      <c r="P58" s="343">
        <v>2.8302739849896012E-2</v>
      </c>
    </row>
    <row r="59" spans="1:16" ht="12.75" customHeight="1">
      <c r="A59" s="375">
        <v>49</v>
      </c>
      <c r="B59" s="376" t="s">
        <v>59</v>
      </c>
      <c r="C59" s="339" t="s">
        <v>96</v>
      </c>
      <c r="D59" s="367">
        <v>45197</v>
      </c>
      <c r="E59" s="342">
        <v>2053.65</v>
      </c>
      <c r="F59" s="339">
        <v>2061.3000000000002</v>
      </c>
      <c r="G59" s="338">
        <v>2027.5500000000002</v>
      </c>
      <c r="H59" s="338">
        <v>2001.45</v>
      </c>
      <c r="I59" s="338">
        <v>1967.7</v>
      </c>
      <c r="J59" s="338">
        <v>2087.4000000000005</v>
      </c>
      <c r="K59" s="338">
        <v>2121.1500000000005</v>
      </c>
      <c r="L59" s="338">
        <v>2147.2500000000005</v>
      </c>
      <c r="M59" s="340">
        <v>2095.0500000000002</v>
      </c>
      <c r="N59" s="340">
        <v>2035.2</v>
      </c>
      <c r="O59" s="340">
        <v>4029900</v>
      </c>
      <c r="P59" s="343">
        <v>9.5319634703196349E-2</v>
      </c>
    </row>
    <row r="60" spans="1:16" ht="12.75" customHeight="1">
      <c r="A60" s="375">
        <v>50</v>
      </c>
      <c r="B60" s="376" t="s">
        <v>45</v>
      </c>
      <c r="C60" s="339" t="s">
        <v>97</v>
      </c>
      <c r="D60" s="367">
        <v>45197</v>
      </c>
      <c r="E60" s="342">
        <v>725.5</v>
      </c>
      <c r="F60" s="339">
        <v>727.76666666666677</v>
      </c>
      <c r="G60" s="338">
        <v>721.03333333333353</v>
      </c>
      <c r="H60" s="338">
        <v>716.56666666666672</v>
      </c>
      <c r="I60" s="338">
        <v>709.83333333333348</v>
      </c>
      <c r="J60" s="338">
        <v>732.23333333333358</v>
      </c>
      <c r="K60" s="338">
        <v>738.96666666666692</v>
      </c>
      <c r="L60" s="338">
        <v>743.43333333333362</v>
      </c>
      <c r="M60" s="340">
        <v>734.5</v>
      </c>
      <c r="N60" s="340">
        <v>723.3</v>
      </c>
      <c r="O60" s="340">
        <v>5986000</v>
      </c>
      <c r="P60" s="343">
        <v>1.5092419874512463E-2</v>
      </c>
    </row>
    <row r="61" spans="1:16" ht="12.75" customHeight="1">
      <c r="A61" s="375">
        <v>51</v>
      </c>
      <c r="B61" s="376" t="s">
        <v>45</v>
      </c>
      <c r="C61" s="336" t="s">
        <v>98</v>
      </c>
      <c r="D61" s="367">
        <v>45197</v>
      </c>
      <c r="E61" s="342">
        <v>1129.0999999999999</v>
      </c>
      <c r="F61" s="339">
        <v>1124.8666666666666</v>
      </c>
      <c r="G61" s="338">
        <v>1113.7333333333331</v>
      </c>
      <c r="H61" s="338">
        <v>1098.3666666666666</v>
      </c>
      <c r="I61" s="338">
        <v>1087.2333333333331</v>
      </c>
      <c r="J61" s="338">
        <v>1140.2333333333331</v>
      </c>
      <c r="K61" s="338">
        <v>1151.3666666666668</v>
      </c>
      <c r="L61" s="338">
        <v>1166.7333333333331</v>
      </c>
      <c r="M61" s="340">
        <v>1136</v>
      </c>
      <c r="N61" s="340">
        <v>1109.5</v>
      </c>
      <c r="O61" s="340">
        <v>1369200</v>
      </c>
      <c r="P61" s="343">
        <v>-6.6023362112747584E-3</v>
      </c>
    </row>
    <row r="62" spans="1:16" ht="12.75" customHeight="1">
      <c r="A62" s="375">
        <v>52</v>
      </c>
      <c r="B62" s="376" t="s">
        <v>41</v>
      </c>
      <c r="C62" s="344" t="s">
        <v>99</v>
      </c>
      <c r="D62" s="367">
        <v>45197</v>
      </c>
      <c r="E62" s="342">
        <v>299.60000000000002</v>
      </c>
      <c r="F62" s="339">
        <v>298.06666666666666</v>
      </c>
      <c r="G62" s="338">
        <v>295.63333333333333</v>
      </c>
      <c r="H62" s="338">
        <v>291.66666666666669</v>
      </c>
      <c r="I62" s="338">
        <v>289.23333333333335</v>
      </c>
      <c r="J62" s="338">
        <v>302.0333333333333</v>
      </c>
      <c r="K62" s="338">
        <v>304.46666666666658</v>
      </c>
      <c r="L62" s="338">
        <v>308.43333333333328</v>
      </c>
      <c r="M62" s="340">
        <v>300.5</v>
      </c>
      <c r="N62" s="340">
        <v>294.10000000000002</v>
      </c>
      <c r="O62" s="340">
        <v>11849400</v>
      </c>
      <c r="P62" s="343">
        <v>6.7288576234898305E-3</v>
      </c>
    </row>
    <row r="63" spans="1:16" ht="12.75" customHeight="1">
      <c r="A63" s="375">
        <v>53</v>
      </c>
      <c r="B63" s="376" t="s">
        <v>63</v>
      </c>
      <c r="C63" s="339" t="s">
        <v>100</v>
      </c>
      <c r="D63" s="367">
        <v>45197</v>
      </c>
      <c r="E63" s="342">
        <v>129.1</v>
      </c>
      <c r="F63" s="339">
        <v>128.65</v>
      </c>
      <c r="G63" s="338">
        <v>128.05000000000001</v>
      </c>
      <c r="H63" s="338">
        <v>127</v>
      </c>
      <c r="I63" s="338">
        <v>126.4</v>
      </c>
      <c r="J63" s="338">
        <v>129.70000000000002</v>
      </c>
      <c r="K63" s="338">
        <v>130.29999999999998</v>
      </c>
      <c r="L63" s="338">
        <v>131.35000000000002</v>
      </c>
      <c r="M63" s="340">
        <v>129.25</v>
      </c>
      <c r="N63" s="340">
        <v>127.6</v>
      </c>
      <c r="O63" s="340">
        <v>40205000</v>
      </c>
      <c r="P63" s="343">
        <v>-2.769044740024184E-2</v>
      </c>
    </row>
    <row r="64" spans="1:16" ht="12.75" customHeight="1">
      <c r="A64" s="375">
        <v>54</v>
      </c>
      <c r="B64" s="376" t="s">
        <v>41</v>
      </c>
      <c r="C64" s="339" t="s">
        <v>101</v>
      </c>
      <c r="D64" s="367">
        <v>45197</v>
      </c>
      <c r="E64" s="342">
        <v>1736.65</v>
      </c>
      <c r="F64" s="339">
        <v>1730.3833333333332</v>
      </c>
      <c r="G64" s="338">
        <v>1722.7166666666665</v>
      </c>
      <c r="H64" s="338">
        <v>1708.7833333333333</v>
      </c>
      <c r="I64" s="338">
        <v>1701.1166666666666</v>
      </c>
      <c r="J64" s="338">
        <v>1744.3166666666664</v>
      </c>
      <c r="K64" s="338">
        <v>1751.9833333333333</v>
      </c>
      <c r="L64" s="338">
        <v>1765.9166666666663</v>
      </c>
      <c r="M64" s="340">
        <v>1738.05</v>
      </c>
      <c r="N64" s="340">
        <v>1716.45</v>
      </c>
      <c r="O64" s="340">
        <v>5754000</v>
      </c>
      <c r="P64" s="343">
        <v>3.6196650459211235E-2</v>
      </c>
    </row>
    <row r="65" spans="1:16" ht="12.75" customHeight="1">
      <c r="A65" s="375">
        <v>55</v>
      </c>
      <c r="B65" s="376" t="s">
        <v>59</v>
      </c>
      <c r="C65" s="339" t="s">
        <v>102</v>
      </c>
      <c r="D65" s="367">
        <v>45197</v>
      </c>
      <c r="E65" s="342">
        <v>560</v>
      </c>
      <c r="F65" s="339">
        <v>558.25</v>
      </c>
      <c r="G65" s="338">
        <v>555.29999999999995</v>
      </c>
      <c r="H65" s="338">
        <v>550.59999999999991</v>
      </c>
      <c r="I65" s="338">
        <v>547.64999999999986</v>
      </c>
      <c r="J65" s="338">
        <v>562.95000000000005</v>
      </c>
      <c r="K65" s="338">
        <v>565.90000000000009</v>
      </c>
      <c r="L65" s="338">
        <v>570.60000000000014</v>
      </c>
      <c r="M65" s="340">
        <v>561.20000000000005</v>
      </c>
      <c r="N65" s="340">
        <v>553.54999999999995</v>
      </c>
      <c r="O65" s="340">
        <v>16645000</v>
      </c>
      <c r="P65" s="343">
        <v>-3.4302705054753788E-2</v>
      </c>
    </row>
    <row r="66" spans="1:16" ht="12.75" customHeight="1">
      <c r="A66" s="375">
        <v>56</v>
      </c>
      <c r="B66" s="376" t="s">
        <v>49</v>
      </c>
      <c r="C66" s="344" t="s">
        <v>103</v>
      </c>
      <c r="D66" s="367">
        <v>45197</v>
      </c>
      <c r="E66" s="342">
        <v>2368.8000000000002</v>
      </c>
      <c r="F66" s="339">
        <v>2369.4</v>
      </c>
      <c r="G66" s="338">
        <v>2342.3000000000002</v>
      </c>
      <c r="H66" s="338">
        <v>2315.8000000000002</v>
      </c>
      <c r="I66" s="338">
        <v>2288.7000000000003</v>
      </c>
      <c r="J66" s="338">
        <v>2395.9</v>
      </c>
      <c r="K66" s="338">
        <v>2422.9999999999995</v>
      </c>
      <c r="L66" s="338">
        <v>2449.5</v>
      </c>
      <c r="M66" s="340">
        <v>2396.5</v>
      </c>
      <c r="N66" s="340">
        <v>2342.9</v>
      </c>
      <c r="O66" s="340">
        <v>1537500</v>
      </c>
      <c r="P66" s="343">
        <v>-6.25E-2</v>
      </c>
    </row>
    <row r="67" spans="1:16" ht="12.75" customHeight="1">
      <c r="A67" s="375">
        <v>57</v>
      </c>
      <c r="B67" s="376" t="s">
        <v>39</v>
      </c>
      <c r="C67" s="339" t="s">
        <v>104</v>
      </c>
      <c r="D67" s="367">
        <v>45197</v>
      </c>
      <c r="E67" s="342">
        <v>2140.65</v>
      </c>
      <c r="F67" s="339">
        <v>2128.6333333333337</v>
      </c>
      <c r="G67" s="338">
        <v>2109.8166666666675</v>
      </c>
      <c r="H67" s="338">
        <v>2078.983333333334</v>
      </c>
      <c r="I67" s="338">
        <v>2060.1666666666679</v>
      </c>
      <c r="J67" s="338">
        <v>2159.4666666666672</v>
      </c>
      <c r="K67" s="338">
        <v>2178.2833333333338</v>
      </c>
      <c r="L67" s="338">
        <v>2209.1166666666668</v>
      </c>
      <c r="M67" s="340">
        <v>2147.4499999999998</v>
      </c>
      <c r="N67" s="340">
        <v>2097.8000000000002</v>
      </c>
      <c r="O67" s="340">
        <v>2578200</v>
      </c>
      <c r="P67" s="343">
        <v>1.6317016317016317E-3</v>
      </c>
    </row>
    <row r="68" spans="1:16" ht="12.75" customHeight="1">
      <c r="A68" s="375">
        <v>58</v>
      </c>
      <c r="B68" s="376" t="s">
        <v>45</v>
      </c>
      <c r="C68" s="344" t="s">
        <v>105</v>
      </c>
      <c r="D68" s="367">
        <v>45197</v>
      </c>
      <c r="E68" s="342">
        <v>140.69999999999999</v>
      </c>
      <c r="F68" s="339">
        <v>140.56666666666666</v>
      </c>
      <c r="G68" s="338">
        <v>138.88333333333333</v>
      </c>
      <c r="H68" s="338">
        <v>137.06666666666666</v>
      </c>
      <c r="I68" s="338">
        <v>135.38333333333333</v>
      </c>
      <c r="J68" s="338">
        <v>142.38333333333333</v>
      </c>
      <c r="K68" s="338">
        <v>144.06666666666666</v>
      </c>
      <c r="L68" s="338">
        <v>145.88333333333333</v>
      </c>
      <c r="M68" s="340">
        <v>142.25</v>
      </c>
      <c r="N68" s="340">
        <v>138.75</v>
      </c>
      <c r="O68" s="340">
        <v>16856000</v>
      </c>
      <c r="P68" s="343">
        <v>-9.1046353616186015E-2</v>
      </c>
    </row>
    <row r="69" spans="1:16" ht="12.75" customHeight="1">
      <c r="A69" s="375">
        <v>59</v>
      </c>
      <c r="B69" s="376" t="s">
        <v>43</v>
      </c>
      <c r="C69" s="339" t="s">
        <v>106</v>
      </c>
      <c r="D69" s="367">
        <v>45197</v>
      </c>
      <c r="E69" s="342">
        <v>3781.15</v>
      </c>
      <c r="F69" s="339">
        <v>3800.2666666666664</v>
      </c>
      <c r="G69" s="338">
        <v>3746.6833333333329</v>
      </c>
      <c r="H69" s="338">
        <v>3712.2166666666667</v>
      </c>
      <c r="I69" s="338">
        <v>3658.6333333333332</v>
      </c>
      <c r="J69" s="338">
        <v>3834.7333333333327</v>
      </c>
      <c r="K69" s="338">
        <v>3888.3166666666666</v>
      </c>
      <c r="L69" s="338">
        <v>3922.7833333333324</v>
      </c>
      <c r="M69" s="340">
        <v>3853.85</v>
      </c>
      <c r="N69" s="340">
        <v>3765.8</v>
      </c>
      <c r="O69" s="340">
        <v>2405800</v>
      </c>
      <c r="P69" s="343">
        <v>8.4182063992789546E-2</v>
      </c>
    </row>
    <row r="70" spans="1:16" ht="12.75" customHeight="1">
      <c r="A70" s="375">
        <v>60</v>
      </c>
      <c r="B70" s="376" t="s">
        <v>45</v>
      </c>
      <c r="C70" s="336" t="s">
        <v>107</v>
      </c>
      <c r="D70" s="367">
        <v>45197</v>
      </c>
      <c r="E70" s="342">
        <v>5293.7</v>
      </c>
      <c r="F70" s="339">
        <v>5211.7</v>
      </c>
      <c r="G70" s="338">
        <v>5113.7999999999993</v>
      </c>
      <c r="H70" s="338">
        <v>4933.8999999999996</v>
      </c>
      <c r="I70" s="338">
        <v>4835.9999999999991</v>
      </c>
      <c r="J70" s="338">
        <v>5391.5999999999995</v>
      </c>
      <c r="K70" s="338">
        <v>5489.4999999999991</v>
      </c>
      <c r="L70" s="338">
        <v>5669.4</v>
      </c>
      <c r="M70" s="340">
        <v>5309.6</v>
      </c>
      <c r="N70" s="340">
        <v>5031.8</v>
      </c>
      <c r="O70" s="340">
        <v>1514000</v>
      </c>
      <c r="P70" s="343">
        <v>2.1868250539956804E-2</v>
      </c>
    </row>
    <row r="71" spans="1:16" ht="12.75" customHeight="1">
      <c r="A71" s="375">
        <v>61</v>
      </c>
      <c r="B71" s="376" t="s">
        <v>108</v>
      </c>
      <c r="C71" s="339" t="s">
        <v>109</v>
      </c>
      <c r="D71" s="367">
        <v>45197</v>
      </c>
      <c r="E71" s="342">
        <v>528.04999999999995</v>
      </c>
      <c r="F71" s="339">
        <v>525.01666666666665</v>
      </c>
      <c r="G71" s="338">
        <v>519.08333333333326</v>
      </c>
      <c r="H71" s="338">
        <v>510.11666666666656</v>
      </c>
      <c r="I71" s="338">
        <v>504.18333333333317</v>
      </c>
      <c r="J71" s="338">
        <v>533.98333333333335</v>
      </c>
      <c r="K71" s="338">
        <v>539.91666666666674</v>
      </c>
      <c r="L71" s="338">
        <v>548.88333333333344</v>
      </c>
      <c r="M71" s="340">
        <v>530.95000000000005</v>
      </c>
      <c r="N71" s="340">
        <v>516.04999999999995</v>
      </c>
      <c r="O71" s="340">
        <v>34654950</v>
      </c>
      <c r="P71" s="343">
        <v>6.6139468008626886E-3</v>
      </c>
    </row>
    <row r="72" spans="1:16" ht="12.75" customHeight="1">
      <c r="A72" s="375">
        <v>62</v>
      </c>
      <c r="B72" s="376" t="s">
        <v>43</v>
      </c>
      <c r="C72" s="339" t="s">
        <v>110</v>
      </c>
      <c r="D72" s="367">
        <v>45197</v>
      </c>
      <c r="E72" s="342">
        <v>5489.35</v>
      </c>
      <c r="F72" s="339">
        <v>5521.666666666667</v>
      </c>
      <c r="G72" s="338">
        <v>5445.6833333333343</v>
      </c>
      <c r="H72" s="338">
        <v>5402.0166666666673</v>
      </c>
      <c r="I72" s="338">
        <v>5326.0333333333347</v>
      </c>
      <c r="J72" s="338">
        <v>5565.3333333333339</v>
      </c>
      <c r="K72" s="338">
        <v>5641.3166666666657</v>
      </c>
      <c r="L72" s="338">
        <v>5684.9833333333336</v>
      </c>
      <c r="M72" s="340">
        <v>5597.65</v>
      </c>
      <c r="N72" s="340">
        <v>5478</v>
      </c>
      <c r="O72" s="340">
        <v>2735375</v>
      </c>
      <c r="P72" s="343">
        <v>1.1696717521960241E-2</v>
      </c>
    </row>
    <row r="73" spans="1:16" ht="12.75" customHeight="1">
      <c r="A73" s="375">
        <v>63</v>
      </c>
      <c r="B73" s="376" t="s">
        <v>56</v>
      </c>
      <c r="C73" s="339" t="s">
        <v>111</v>
      </c>
      <c r="D73" s="367">
        <v>45197</v>
      </c>
      <c r="E73" s="342">
        <v>3480.15</v>
      </c>
      <c r="F73" s="339">
        <v>3469.7833333333333</v>
      </c>
      <c r="G73" s="338">
        <v>3438.6166666666668</v>
      </c>
      <c r="H73" s="338">
        <v>3397.0833333333335</v>
      </c>
      <c r="I73" s="338">
        <v>3365.916666666667</v>
      </c>
      <c r="J73" s="338">
        <v>3511.3166666666666</v>
      </c>
      <c r="K73" s="338">
        <v>3542.4833333333336</v>
      </c>
      <c r="L73" s="338">
        <v>3584.0166666666664</v>
      </c>
      <c r="M73" s="340">
        <v>3500.95</v>
      </c>
      <c r="N73" s="340">
        <v>3428.25</v>
      </c>
      <c r="O73" s="340">
        <v>3774400</v>
      </c>
      <c r="P73" s="343">
        <v>-4.9113834758839611E-2</v>
      </c>
    </row>
    <row r="74" spans="1:16" ht="12.75" customHeight="1">
      <c r="A74" s="375">
        <v>64</v>
      </c>
      <c r="B74" s="376" t="s">
        <v>56</v>
      </c>
      <c r="C74" s="339" t="s">
        <v>112</v>
      </c>
      <c r="D74" s="367">
        <v>45197</v>
      </c>
      <c r="E74" s="342">
        <v>3310.3</v>
      </c>
      <c r="F74" s="339">
        <v>3282.8833333333332</v>
      </c>
      <c r="G74" s="338">
        <v>3233.3166666666666</v>
      </c>
      <c r="H74" s="338">
        <v>3156.3333333333335</v>
      </c>
      <c r="I74" s="338">
        <v>3106.7666666666669</v>
      </c>
      <c r="J74" s="338">
        <v>3359.8666666666663</v>
      </c>
      <c r="K74" s="338">
        <v>3409.4333333333329</v>
      </c>
      <c r="L74" s="338">
        <v>3486.4166666666661</v>
      </c>
      <c r="M74" s="340">
        <v>3332.45</v>
      </c>
      <c r="N74" s="340">
        <v>3205.9</v>
      </c>
      <c r="O74" s="340">
        <v>2032525</v>
      </c>
      <c r="P74" s="343">
        <v>0.17728575979611341</v>
      </c>
    </row>
    <row r="75" spans="1:16" ht="12.75" customHeight="1">
      <c r="A75" s="375">
        <v>65</v>
      </c>
      <c r="B75" s="376" t="s">
        <v>56</v>
      </c>
      <c r="C75" s="339" t="s">
        <v>113</v>
      </c>
      <c r="D75" s="367">
        <v>45197</v>
      </c>
      <c r="E75" s="342">
        <v>260.05</v>
      </c>
      <c r="F75" s="339">
        <v>258.51666666666665</v>
      </c>
      <c r="G75" s="338">
        <v>256.5333333333333</v>
      </c>
      <c r="H75" s="338">
        <v>253.01666666666665</v>
      </c>
      <c r="I75" s="338">
        <v>251.0333333333333</v>
      </c>
      <c r="J75" s="338">
        <v>262.0333333333333</v>
      </c>
      <c r="K75" s="338">
        <v>264.01666666666665</v>
      </c>
      <c r="L75" s="338">
        <v>267.5333333333333</v>
      </c>
      <c r="M75" s="340">
        <v>260.5</v>
      </c>
      <c r="N75" s="340">
        <v>255</v>
      </c>
      <c r="O75" s="340">
        <v>17240400</v>
      </c>
      <c r="P75" s="343">
        <v>-1.9651995905834187E-2</v>
      </c>
    </row>
    <row r="76" spans="1:16" ht="12.75" customHeight="1">
      <c r="A76" s="375">
        <v>66</v>
      </c>
      <c r="B76" s="376" t="s">
        <v>63</v>
      </c>
      <c r="C76" s="339" t="s">
        <v>114</v>
      </c>
      <c r="D76" s="367">
        <v>45197</v>
      </c>
      <c r="E76" s="342">
        <v>150.30000000000001</v>
      </c>
      <c r="F76" s="339">
        <v>149.63333333333333</v>
      </c>
      <c r="G76" s="338">
        <v>147.91666666666666</v>
      </c>
      <c r="H76" s="338">
        <v>145.53333333333333</v>
      </c>
      <c r="I76" s="338">
        <v>143.81666666666666</v>
      </c>
      <c r="J76" s="338">
        <v>152.01666666666665</v>
      </c>
      <c r="K76" s="338">
        <v>153.73333333333335</v>
      </c>
      <c r="L76" s="338">
        <v>156.11666666666665</v>
      </c>
      <c r="M76" s="340">
        <v>151.35</v>
      </c>
      <c r="N76" s="340">
        <v>147.25</v>
      </c>
      <c r="O76" s="340">
        <v>122670000</v>
      </c>
      <c r="P76" s="343">
        <v>-1.9542021340366863E-2</v>
      </c>
    </row>
    <row r="77" spans="1:16" ht="12.75" customHeight="1">
      <c r="A77" s="375">
        <v>67</v>
      </c>
      <c r="B77" s="376" t="s">
        <v>84</v>
      </c>
      <c r="C77" s="339" t="s">
        <v>115</v>
      </c>
      <c r="D77" s="367">
        <v>45197</v>
      </c>
      <c r="E77" s="342">
        <v>121.35</v>
      </c>
      <c r="F77" s="339">
        <v>121.41666666666667</v>
      </c>
      <c r="G77" s="338">
        <v>120.58333333333334</v>
      </c>
      <c r="H77" s="338">
        <v>119.81666666666668</v>
      </c>
      <c r="I77" s="338">
        <v>118.98333333333335</v>
      </c>
      <c r="J77" s="338">
        <v>122.18333333333334</v>
      </c>
      <c r="K77" s="338">
        <v>123.01666666666668</v>
      </c>
      <c r="L77" s="338">
        <v>123.78333333333333</v>
      </c>
      <c r="M77" s="340">
        <v>122.25</v>
      </c>
      <c r="N77" s="340">
        <v>120.65</v>
      </c>
      <c r="O77" s="340">
        <v>153784050</v>
      </c>
      <c r="P77" s="343">
        <v>-4.9141503848431026E-3</v>
      </c>
    </row>
    <row r="78" spans="1:16" ht="12.75" customHeight="1">
      <c r="A78" s="375">
        <v>68</v>
      </c>
      <c r="B78" s="376" t="s">
        <v>43</v>
      </c>
      <c r="C78" s="339" t="s">
        <v>116</v>
      </c>
      <c r="D78" s="367">
        <v>45197</v>
      </c>
      <c r="E78" s="342">
        <v>775.9</v>
      </c>
      <c r="F78" s="339">
        <v>771.13333333333321</v>
      </c>
      <c r="G78" s="338">
        <v>764.06666666666638</v>
      </c>
      <c r="H78" s="338">
        <v>752.23333333333312</v>
      </c>
      <c r="I78" s="338">
        <v>745.16666666666629</v>
      </c>
      <c r="J78" s="338">
        <v>782.96666666666647</v>
      </c>
      <c r="K78" s="338">
        <v>790.0333333333333</v>
      </c>
      <c r="L78" s="338">
        <v>801.86666666666656</v>
      </c>
      <c r="M78" s="340">
        <v>778.2</v>
      </c>
      <c r="N78" s="340">
        <v>759.3</v>
      </c>
      <c r="O78" s="340">
        <v>10092000</v>
      </c>
      <c r="P78" s="343">
        <v>-1.8612521150592216E-2</v>
      </c>
    </row>
    <row r="79" spans="1:16" ht="12.75" customHeight="1">
      <c r="A79" s="375">
        <v>69</v>
      </c>
      <c r="B79" s="376" t="s">
        <v>117</v>
      </c>
      <c r="C79" s="339" t="s">
        <v>118</v>
      </c>
      <c r="D79" s="367">
        <v>45197</v>
      </c>
      <c r="E79" s="342">
        <v>59.1</v>
      </c>
      <c r="F79" s="339">
        <v>58.933333333333337</v>
      </c>
      <c r="G79" s="338">
        <v>58.466666666666676</v>
      </c>
      <c r="H79" s="338">
        <v>57.833333333333336</v>
      </c>
      <c r="I79" s="338">
        <v>57.366666666666674</v>
      </c>
      <c r="J79" s="338">
        <v>59.566666666666677</v>
      </c>
      <c r="K79" s="338">
        <v>60.033333333333346</v>
      </c>
      <c r="L79" s="338">
        <v>60.666666666666679</v>
      </c>
      <c r="M79" s="340">
        <v>59.4</v>
      </c>
      <c r="N79" s="340">
        <v>58.3</v>
      </c>
      <c r="O79" s="340">
        <v>144405000</v>
      </c>
      <c r="P79" s="343">
        <v>-2.1646341463414633E-2</v>
      </c>
    </row>
    <row r="80" spans="1:16" ht="12.75" customHeight="1">
      <c r="A80" s="375">
        <v>70</v>
      </c>
      <c r="B80" s="376" t="s">
        <v>45</v>
      </c>
      <c r="C80" s="345" t="s">
        <v>119</v>
      </c>
      <c r="D80" s="367">
        <v>45197</v>
      </c>
      <c r="E80" s="342">
        <v>608.20000000000005</v>
      </c>
      <c r="F80" s="339">
        <v>606.06666666666672</v>
      </c>
      <c r="G80" s="338">
        <v>602.63333333333344</v>
      </c>
      <c r="H80" s="338">
        <v>597.06666666666672</v>
      </c>
      <c r="I80" s="338">
        <v>593.63333333333344</v>
      </c>
      <c r="J80" s="338">
        <v>611.63333333333344</v>
      </c>
      <c r="K80" s="338">
        <v>615.06666666666661</v>
      </c>
      <c r="L80" s="338">
        <v>620.63333333333344</v>
      </c>
      <c r="M80" s="340">
        <v>609.5</v>
      </c>
      <c r="N80" s="340">
        <v>600.5</v>
      </c>
      <c r="O80" s="340">
        <v>8461700</v>
      </c>
      <c r="P80" s="343">
        <v>-1.5360983102918587E-4</v>
      </c>
    </row>
    <row r="81" spans="1:16" ht="12.75" customHeight="1">
      <c r="A81" s="375">
        <v>71</v>
      </c>
      <c r="B81" s="376" t="s">
        <v>59</v>
      </c>
      <c r="C81" s="339" t="s">
        <v>120</v>
      </c>
      <c r="D81" s="367">
        <v>45197</v>
      </c>
      <c r="E81" s="342">
        <v>998</v>
      </c>
      <c r="F81" s="339">
        <v>990.76666666666677</v>
      </c>
      <c r="G81" s="338">
        <v>981.53333333333353</v>
      </c>
      <c r="H81" s="338">
        <v>965.06666666666672</v>
      </c>
      <c r="I81" s="338">
        <v>955.83333333333348</v>
      </c>
      <c r="J81" s="338">
        <v>1007.2333333333336</v>
      </c>
      <c r="K81" s="338">
        <v>1016.4666666666669</v>
      </c>
      <c r="L81" s="338">
        <v>1032.9333333333336</v>
      </c>
      <c r="M81" s="340">
        <v>1000</v>
      </c>
      <c r="N81" s="340">
        <v>974.3</v>
      </c>
      <c r="O81" s="340">
        <v>9350000</v>
      </c>
      <c r="P81" s="343">
        <v>1.6967587557102457E-2</v>
      </c>
    </row>
    <row r="82" spans="1:16" ht="12.75" customHeight="1">
      <c r="A82" s="375">
        <v>72</v>
      </c>
      <c r="B82" s="376" t="s">
        <v>108</v>
      </c>
      <c r="C82" s="339" t="s">
        <v>121</v>
      </c>
      <c r="D82" s="367">
        <v>45197</v>
      </c>
      <c r="E82" s="342">
        <v>1582.8</v>
      </c>
      <c r="F82" s="339">
        <v>1573.6833333333332</v>
      </c>
      <c r="G82" s="338">
        <v>1557.5166666666664</v>
      </c>
      <c r="H82" s="338">
        <v>1532.2333333333333</v>
      </c>
      <c r="I82" s="338">
        <v>1516.0666666666666</v>
      </c>
      <c r="J82" s="338">
        <v>1598.9666666666662</v>
      </c>
      <c r="K82" s="338">
        <v>1615.1333333333328</v>
      </c>
      <c r="L82" s="338">
        <v>1640.4166666666661</v>
      </c>
      <c r="M82" s="340">
        <v>1589.85</v>
      </c>
      <c r="N82" s="340">
        <v>1548.4</v>
      </c>
      <c r="O82" s="340">
        <v>3899275</v>
      </c>
      <c r="P82" s="343">
        <v>-1.167830483987479E-2</v>
      </c>
    </row>
    <row r="83" spans="1:16" ht="12.75" customHeight="1">
      <c r="A83" s="375">
        <v>73</v>
      </c>
      <c r="B83" s="376" t="s">
        <v>43</v>
      </c>
      <c r="C83" s="339" t="s">
        <v>122</v>
      </c>
      <c r="D83" s="367">
        <v>45197</v>
      </c>
      <c r="E83" s="342">
        <v>350.85</v>
      </c>
      <c r="F83" s="339">
        <v>346.63333333333338</v>
      </c>
      <c r="G83" s="338">
        <v>340.81666666666678</v>
      </c>
      <c r="H83" s="338">
        <v>330.78333333333342</v>
      </c>
      <c r="I83" s="338">
        <v>324.96666666666681</v>
      </c>
      <c r="J83" s="338">
        <v>356.66666666666674</v>
      </c>
      <c r="K83" s="338">
        <v>362.48333333333335</v>
      </c>
      <c r="L83" s="338">
        <v>372.51666666666671</v>
      </c>
      <c r="M83" s="340">
        <v>352.45</v>
      </c>
      <c r="N83" s="340">
        <v>336.6</v>
      </c>
      <c r="O83" s="340">
        <v>13292000</v>
      </c>
      <c r="P83" s="343">
        <v>1.4501602808731492E-2</v>
      </c>
    </row>
    <row r="84" spans="1:16" ht="12.75" customHeight="1">
      <c r="A84" s="375">
        <v>74</v>
      </c>
      <c r="B84" s="376" t="s">
        <v>49</v>
      </c>
      <c r="C84" s="339" t="s">
        <v>123</v>
      </c>
      <c r="D84" s="367">
        <v>45197</v>
      </c>
      <c r="E84" s="342">
        <v>1928.3</v>
      </c>
      <c r="F84" s="339">
        <v>1935.9333333333334</v>
      </c>
      <c r="G84" s="338">
        <v>1913.3666666666668</v>
      </c>
      <c r="H84" s="338">
        <v>1898.4333333333334</v>
      </c>
      <c r="I84" s="338">
        <v>1875.8666666666668</v>
      </c>
      <c r="J84" s="338">
        <v>1950.8666666666668</v>
      </c>
      <c r="K84" s="338">
        <v>1973.4333333333334</v>
      </c>
      <c r="L84" s="338">
        <v>1988.3666666666668</v>
      </c>
      <c r="M84" s="340">
        <v>1958.5</v>
      </c>
      <c r="N84" s="340">
        <v>1921</v>
      </c>
      <c r="O84" s="340">
        <v>12477300</v>
      </c>
      <c r="P84" s="343">
        <v>-1.3334334973519138E-2</v>
      </c>
    </row>
    <row r="85" spans="1:16" ht="12.75" customHeight="1">
      <c r="A85" s="375">
        <v>75</v>
      </c>
      <c r="B85" s="376" t="s">
        <v>84</v>
      </c>
      <c r="C85" s="339" t="s">
        <v>124</v>
      </c>
      <c r="D85" s="367">
        <v>45197</v>
      </c>
      <c r="E85" s="342">
        <v>421.55</v>
      </c>
      <c r="F85" s="339">
        <v>424.38333333333338</v>
      </c>
      <c r="G85" s="338">
        <v>417.76666666666677</v>
      </c>
      <c r="H85" s="338">
        <v>413.98333333333341</v>
      </c>
      <c r="I85" s="338">
        <v>407.36666666666679</v>
      </c>
      <c r="J85" s="338">
        <v>428.16666666666674</v>
      </c>
      <c r="K85" s="338">
        <v>434.78333333333342</v>
      </c>
      <c r="L85" s="338">
        <v>438.56666666666672</v>
      </c>
      <c r="M85" s="340">
        <v>431</v>
      </c>
      <c r="N85" s="340">
        <v>420.6</v>
      </c>
      <c r="O85" s="340">
        <v>12063750</v>
      </c>
      <c r="P85" s="343">
        <v>0.11135421464762782</v>
      </c>
    </row>
    <row r="86" spans="1:16" ht="12.75" customHeight="1">
      <c r="A86" s="375">
        <v>76</v>
      </c>
      <c r="B86" s="376" t="s">
        <v>45</v>
      </c>
      <c r="C86" s="336" t="s">
        <v>125</v>
      </c>
      <c r="D86" s="367">
        <v>45197</v>
      </c>
      <c r="E86" s="342">
        <v>3844.5</v>
      </c>
      <c r="F86" s="339">
        <v>3856.6166666666668</v>
      </c>
      <c r="G86" s="338">
        <v>3827.0333333333338</v>
      </c>
      <c r="H86" s="338">
        <v>3809.5666666666671</v>
      </c>
      <c r="I86" s="338">
        <v>3779.983333333334</v>
      </c>
      <c r="J86" s="338">
        <v>3874.0833333333335</v>
      </c>
      <c r="K86" s="338">
        <v>3903.6666666666665</v>
      </c>
      <c r="L86" s="338">
        <v>3921.1333333333332</v>
      </c>
      <c r="M86" s="340">
        <v>3886.2</v>
      </c>
      <c r="N86" s="340">
        <v>3839.15</v>
      </c>
      <c r="O86" s="340">
        <v>5401500</v>
      </c>
      <c r="P86" s="343">
        <v>4.3526138866349831E-2</v>
      </c>
    </row>
    <row r="87" spans="1:16" ht="12.75" customHeight="1">
      <c r="A87" s="375">
        <v>77</v>
      </c>
      <c r="B87" s="376" t="s">
        <v>41</v>
      </c>
      <c r="C87" s="339" t="s">
        <v>126</v>
      </c>
      <c r="D87" s="367">
        <v>45197</v>
      </c>
      <c r="E87" s="342">
        <v>1407.3</v>
      </c>
      <c r="F87" s="339">
        <v>1402.2</v>
      </c>
      <c r="G87" s="338">
        <v>1393.45</v>
      </c>
      <c r="H87" s="338">
        <v>1379.6</v>
      </c>
      <c r="I87" s="338">
        <v>1370.85</v>
      </c>
      <c r="J87" s="338">
        <v>1416.0500000000002</v>
      </c>
      <c r="K87" s="338">
        <v>1424.8000000000002</v>
      </c>
      <c r="L87" s="338">
        <v>1438.6500000000003</v>
      </c>
      <c r="M87" s="340">
        <v>1410.95</v>
      </c>
      <c r="N87" s="340">
        <v>1388.35</v>
      </c>
      <c r="O87" s="340">
        <v>5883000</v>
      </c>
      <c r="P87" s="343">
        <v>2.2419186652763295E-2</v>
      </c>
    </row>
    <row r="88" spans="1:16" ht="12.75" customHeight="1">
      <c r="A88" s="375">
        <v>78</v>
      </c>
      <c r="B88" s="376" t="s">
        <v>87</v>
      </c>
      <c r="C88" s="339" t="s">
        <v>127</v>
      </c>
      <c r="D88" s="367">
        <v>45197</v>
      </c>
      <c r="E88" s="342">
        <v>1262.45</v>
      </c>
      <c r="F88" s="339">
        <v>1261.0833333333333</v>
      </c>
      <c r="G88" s="338">
        <v>1253.5666666666666</v>
      </c>
      <c r="H88" s="338">
        <v>1244.6833333333334</v>
      </c>
      <c r="I88" s="338">
        <v>1237.1666666666667</v>
      </c>
      <c r="J88" s="338">
        <v>1269.9666666666665</v>
      </c>
      <c r="K88" s="338">
        <v>1277.4833333333333</v>
      </c>
      <c r="L88" s="338">
        <v>1286.3666666666663</v>
      </c>
      <c r="M88" s="340">
        <v>1268.5999999999999</v>
      </c>
      <c r="N88" s="340">
        <v>1252.2</v>
      </c>
      <c r="O88" s="340">
        <v>11830700</v>
      </c>
      <c r="P88" s="343">
        <v>-2.0288678917164224E-2</v>
      </c>
    </row>
    <row r="89" spans="1:16" ht="12.75" customHeight="1">
      <c r="A89" s="375">
        <v>79</v>
      </c>
      <c r="B89" s="376" t="s">
        <v>68</v>
      </c>
      <c r="C89" s="339" t="s">
        <v>128</v>
      </c>
      <c r="D89" s="367">
        <v>45197</v>
      </c>
      <c r="E89" s="342">
        <v>2680.9</v>
      </c>
      <c r="F89" s="339">
        <v>2678.0333333333333</v>
      </c>
      <c r="G89" s="338">
        <v>2638.5666666666666</v>
      </c>
      <c r="H89" s="338">
        <v>2596.2333333333331</v>
      </c>
      <c r="I89" s="338">
        <v>2556.7666666666664</v>
      </c>
      <c r="J89" s="338">
        <v>2720.3666666666668</v>
      </c>
      <c r="K89" s="338">
        <v>2759.833333333333</v>
      </c>
      <c r="L89" s="338">
        <v>2802.166666666667</v>
      </c>
      <c r="M89" s="340">
        <v>2717.5</v>
      </c>
      <c r="N89" s="340">
        <v>2635.7</v>
      </c>
      <c r="O89" s="340">
        <v>5200500</v>
      </c>
      <c r="P89" s="343">
        <v>-5.2220819465166992E-3</v>
      </c>
    </row>
    <row r="90" spans="1:16" ht="12.75" customHeight="1">
      <c r="A90" s="375">
        <v>80</v>
      </c>
      <c r="B90" s="376" t="s">
        <v>63</v>
      </c>
      <c r="C90" s="339" t="s">
        <v>129</v>
      </c>
      <c r="D90" s="367">
        <v>45197</v>
      </c>
      <c r="E90" s="342">
        <v>1528.9</v>
      </c>
      <c r="F90" s="339">
        <v>1526.6166666666668</v>
      </c>
      <c r="G90" s="338">
        <v>1518.8833333333337</v>
      </c>
      <c r="H90" s="338">
        <v>1508.8666666666668</v>
      </c>
      <c r="I90" s="338">
        <v>1501.1333333333337</v>
      </c>
      <c r="J90" s="338">
        <v>1536.6333333333337</v>
      </c>
      <c r="K90" s="338">
        <v>1544.3666666666668</v>
      </c>
      <c r="L90" s="338">
        <v>1554.3833333333337</v>
      </c>
      <c r="M90" s="340">
        <v>1534.35</v>
      </c>
      <c r="N90" s="340">
        <v>1516.6</v>
      </c>
      <c r="O90" s="340">
        <v>149989400</v>
      </c>
      <c r="P90" s="343">
        <v>6.6777655140845852E-3</v>
      </c>
    </row>
    <row r="91" spans="1:16" ht="12.75" customHeight="1">
      <c r="A91" s="375">
        <v>81</v>
      </c>
      <c r="B91" s="376" t="s">
        <v>68</v>
      </c>
      <c r="C91" s="339" t="s">
        <v>130</v>
      </c>
      <c r="D91" s="367">
        <v>45197</v>
      </c>
      <c r="E91" s="342">
        <v>647.9</v>
      </c>
      <c r="F91" s="339">
        <v>645.55000000000007</v>
      </c>
      <c r="G91" s="338">
        <v>642.10000000000014</v>
      </c>
      <c r="H91" s="338">
        <v>636.30000000000007</v>
      </c>
      <c r="I91" s="338">
        <v>632.85000000000014</v>
      </c>
      <c r="J91" s="338">
        <v>651.35000000000014</v>
      </c>
      <c r="K91" s="338">
        <v>654.80000000000018</v>
      </c>
      <c r="L91" s="338">
        <v>660.60000000000014</v>
      </c>
      <c r="M91" s="340">
        <v>649</v>
      </c>
      <c r="N91" s="340">
        <v>639.75</v>
      </c>
      <c r="O91" s="340">
        <v>16519800</v>
      </c>
      <c r="P91" s="343">
        <v>-1.1453396524486572E-2</v>
      </c>
    </row>
    <row r="92" spans="1:16" ht="12.75" customHeight="1">
      <c r="A92" s="375">
        <v>82</v>
      </c>
      <c r="B92" s="376" t="s">
        <v>56</v>
      </c>
      <c r="C92" s="339" t="s">
        <v>131</v>
      </c>
      <c r="D92" s="367">
        <v>45197</v>
      </c>
      <c r="E92" s="342">
        <v>3010.8</v>
      </c>
      <c r="F92" s="339">
        <v>3010.4</v>
      </c>
      <c r="G92" s="338">
        <v>2996.65</v>
      </c>
      <c r="H92" s="338">
        <v>2982.5</v>
      </c>
      <c r="I92" s="338">
        <v>2968.75</v>
      </c>
      <c r="J92" s="338">
        <v>3024.55</v>
      </c>
      <c r="K92" s="338">
        <v>3038.3</v>
      </c>
      <c r="L92" s="338">
        <v>3052.4500000000003</v>
      </c>
      <c r="M92" s="340">
        <v>3024.15</v>
      </c>
      <c r="N92" s="340">
        <v>2996.25</v>
      </c>
      <c r="O92" s="340">
        <v>4079400</v>
      </c>
      <c r="P92" s="343">
        <v>2.8904358353510896E-2</v>
      </c>
    </row>
    <row r="93" spans="1:16" ht="12.75" customHeight="1">
      <c r="A93" s="375">
        <v>83</v>
      </c>
      <c r="B93" s="376" t="s">
        <v>132</v>
      </c>
      <c r="C93" s="339" t="s">
        <v>133</v>
      </c>
      <c r="D93" s="367">
        <v>45197</v>
      </c>
      <c r="E93" s="342">
        <v>474.35</v>
      </c>
      <c r="F93" s="339">
        <v>471.45</v>
      </c>
      <c r="G93" s="338">
        <v>467.9</v>
      </c>
      <c r="H93" s="338">
        <v>461.45</v>
      </c>
      <c r="I93" s="338">
        <v>457.9</v>
      </c>
      <c r="J93" s="338">
        <v>477.9</v>
      </c>
      <c r="K93" s="338">
        <v>481.45000000000005</v>
      </c>
      <c r="L93" s="338">
        <v>487.9</v>
      </c>
      <c r="M93" s="340">
        <v>475</v>
      </c>
      <c r="N93" s="340">
        <v>465</v>
      </c>
      <c r="O93" s="340">
        <v>24437000</v>
      </c>
      <c r="P93" s="343">
        <v>-3.0170018890987887E-2</v>
      </c>
    </row>
    <row r="94" spans="1:16" ht="12.75" customHeight="1">
      <c r="A94" s="375">
        <v>84</v>
      </c>
      <c r="B94" s="376" t="s">
        <v>132</v>
      </c>
      <c r="C94" s="345" t="s">
        <v>134</v>
      </c>
      <c r="D94" s="367">
        <v>45197</v>
      </c>
      <c r="E94" s="342">
        <v>159.65</v>
      </c>
      <c r="F94" s="339">
        <v>158.06666666666669</v>
      </c>
      <c r="G94" s="338">
        <v>154.23333333333338</v>
      </c>
      <c r="H94" s="338">
        <v>148.81666666666669</v>
      </c>
      <c r="I94" s="338">
        <v>144.98333333333338</v>
      </c>
      <c r="J94" s="338">
        <v>163.48333333333338</v>
      </c>
      <c r="K94" s="338">
        <v>167.31666666666669</v>
      </c>
      <c r="L94" s="338">
        <v>172.73333333333338</v>
      </c>
      <c r="M94" s="340">
        <v>161.9</v>
      </c>
      <c r="N94" s="340">
        <v>152.65</v>
      </c>
      <c r="O94" s="340">
        <v>30771800</v>
      </c>
      <c r="P94" s="343">
        <v>-0.14441497200117889</v>
      </c>
    </row>
    <row r="95" spans="1:16" ht="12.75" customHeight="1">
      <c r="A95" s="375">
        <v>85</v>
      </c>
      <c r="B95" s="376" t="s">
        <v>84</v>
      </c>
      <c r="C95" s="339" t="s">
        <v>135</v>
      </c>
      <c r="D95" s="367">
        <v>45197</v>
      </c>
      <c r="E95" s="342">
        <v>256.5</v>
      </c>
      <c r="F95" s="339">
        <v>257.3</v>
      </c>
      <c r="G95" s="338">
        <v>252.60000000000002</v>
      </c>
      <c r="H95" s="338">
        <v>248.70000000000002</v>
      </c>
      <c r="I95" s="338">
        <v>244.00000000000003</v>
      </c>
      <c r="J95" s="338">
        <v>261.20000000000005</v>
      </c>
      <c r="K95" s="338">
        <v>265.89999999999998</v>
      </c>
      <c r="L95" s="338">
        <v>269.8</v>
      </c>
      <c r="M95" s="340">
        <v>262</v>
      </c>
      <c r="N95" s="340">
        <v>253.4</v>
      </c>
      <c r="O95" s="340">
        <v>54062100</v>
      </c>
      <c r="P95" s="343">
        <v>1.366880980104288E-2</v>
      </c>
    </row>
    <row r="96" spans="1:16" ht="12.75" customHeight="1">
      <c r="A96" s="375">
        <v>86</v>
      </c>
      <c r="B96" s="376" t="s">
        <v>59</v>
      </c>
      <c r="C96" s="339" t="s">
        <v>136</v>
      </c>
      <c r="D96" s="367">
        <v>45197</v>
      </c>
      <c r="E96" s="342">
        <v>2495.9</v>
      </c>
      <c r="F96" s="339">
        <v>2486.9833333333336</v>
      </c>
      <c r="G96" s="338">
        <v>2475.0666666666671</v>
      </c>
      <c r="H96" s="338">
        <v>2454.2333333333336</v>
      </c>
      <c r="I96" s="338">
        <v>2442.3166666666671</v>
      </c>
      <c r="J96" s="338">
        <v>2507.8166666666671</v>
      </c>
      <c r="K96" s="338">
        <v>2519.7333333333331</v>
      </c>
      <c r="L96" s="338">
        <v>2540.5666666666671</v>
      </c>
      <c r="M96" s="340">
        <v>2498.9</v>
      </c>
      <c r="N96" s="340">
        <v>2466.15</v>
      </c>
      <c r="O96" s="340">
        <v>10153200</v>
      </c>
      <c r="P96" s="343">
        <v>3.0823947836395968E-3</v>
      </c>
    </row>
    <row r="97" spans="1:16" ht="12.75" customHeight="1">
      <c r="A97" s="375">
        <v>87</v>
      </c>
      <c r="B97" s="376" t="s">
        <v>68</v>
      </c>
      <c r="C97" s="339" t="s">
        <v>137</v>
      </c>
      <c r="D97" s="367">
        <v>45197</v>
      </c>
      <c r="E97" s="342">
        <v>188.4</v>
      </c>
      <c r="F97" s="339">
        <v>187.15</v>
      </c>
      <c r="G97" s="338">
        <v>184.65</v>
      </c>
      <c r="H97" s="338">
        <v>180.9</v>
      </c>
      <c r="I97" s="338">
        <v>178.4</v>
      </c>
      <c r="J97" s="338">
        <v>190.9</v>
      </c>
      <c r="K97" s="338">
        <v>193.4</v>
      </c>
      <c r="L97" s="338">
        <v>197.15</v>
      </c>
      <c r="M97" s="340">
        <v>189.65</v>
      </c>
      <c r="N97" s="340">
        <v>183.4</v>
      </c>
      <c r="O97" s="340">
        <v>53101200</v>
      </c>
      <c r="P97" s="343">
        <v>-2.691588785046729E-2</v>
      </c>
    </row>
    <row r="98" spans="1:16" ht="12.75" customHeight="1">
      <c r="A98" s="375">
        <v>88</v>
      </c>
      <c r="B98" s="376" t="s">
        <v>63</v>
      </c>
      <c r="C98" s="339" t="s">
        <v>138</v>
      </c>
      <c r="D98" s="367">
        <v>45197</v>
      </c>
      <c r="E98" s="342">
        <v>942.25</v>
      </c>
      <c r="F98" s="339">
        <v>940.78333333333342</v>
      </c>
      <c r="G98" s="338">
        <v>934.91666666666686</v>
      </c>
      <c r="H98" s="338">
        <v>927.58333333333348</v>
      </c>
      <c r="I98" s="338">
        <v>921.71666666666692</v>
      </c>
      <c r="J98" s="338">
        <v>948.11666666666679</v>
      </c>
      <c r="K98" s="338">
        <v>953.98333333333335</v>
      </c>
      <c r="L98" s="338">
        <v>961.31666666666672</v>
      </c>
      <c r="M98" s="340">
        <v>946.65</v>
      </c>
      <c r="N98" s="340">
        <v>933.45</v>
      </c>
      <c r="O98" s="340">
        <v>84725900</v>
      </c>
      <c r="P98" s="343">
        <v>6.6099860364044987E-5</v>
      </c>
    </row>
    <row r="99" spans="1:16" ht="12.75" customHeight="1">
      <c r="A99" s="375">
        <v>89</v>
      </c>
      <c r="B99" s="376" t="s">
        <v>68</v>
      </c>
      <c r="C99" s="339" t="s">
        <v>139</v>
      </c>
      <c r="D99" s="367">
        <v>45197</v>
      </c>
      <c r="E99" s="342">
        <v>1306.45</v>
      </c>
      <c r="F99" s="339">
        <v>1303.9333333333334</v>
      </c>
      <c r="G99" s="338">
        <v>1297.8166666666668</v>
      </c>
      <c r="H99" s="338">
        <v>1289.1833333333334</v>
      </c>
      <c r="I99" s="338">
        <v>1283.0666666666668</v>
      </c>
      <c r="J99" s="338">
        <v>1312.5666666666668</v>
      </c>
      <c r="K99" s="338">
        <v>1318.6833333333336</v>
      </c>
      <c r="L99" s="338">
        <v>1327.3166666666668</v>
      </c>
      <c r="M99" s="340">
        <v>1310.05</v>
      </c>
      <c r="N99" s="340">
        <v>1295.3</v>
      </c>
      <c r="O99" s="340">
        <v>3092000</v>
      </c>
      <c r="P99" s="343">
        <v>4.3360890838535518E-2</v>
      </c>
    </row>
    <row r="100" spans="1:16" ht="12.75" customHeight="1">
      <c r="A100" s="375">
        <v>90</v>
      </c>
      <c r="B100" s="376" t="s">
        <v>68</v>
      </c>
      <c r="C100" s="339" t="s">
        <v>140</v>
      </c>
      <c r="D100" s="367">
        <v>45197</v>
      </c>
      <c r="E100" s="342">
        <v>581.85</v>
      </c>
      <c r="F100" s="339">
        <v>579.5</v>
      </c>
      <c r="G100" s="338">
        <v>576.65</v>
      </c>
      <c r="H100" s="338">
        <v>571.44999999999993</v>
      </c>
      <c r="I100" s="338">
        <v>568.59999999999991</v>
      </c>
      <c r="J100" s="338">
        <v>584.70000000000005</v>
      </c>
      <c r="K100" s="338">
        <v>587.54999999999995</v>
      </c>
      <c r="L100" s="338">
        <v>592.75000000000011</v>
      </c>
      <c r="M100" s="340">
        <v>582.35</v>
      </c>
      <c r="N100" s="340">
        <v>574.29999999999995</v>
      </c>
      <c r="O100" s="340">
        <v>6900000</v>
      </c>
      <c r="P100" s="343">
        <v>1.5901060070671377E-2</v>
      </c>
    </row>
    <row r="101" spans="1:16" ht="12.75" customHeight="1">
      <c r="A101" s="375">
        <v>91</v>
      </c>
      <c r="B101" s="376" t="s">
        <v>79</v>
      </c>
      <c r="C101" s="339" t="s">
        <v>141</v>
      </c>
      <c r="D101" s="367">
        <v>45197</v>
      </c>
      <c r="E101" s="342">
        <v>12.05</v>
      </c>
      <c r="F101" s="339">
        <v>12.1</v>
      </c>
      <c r="G101" s="338">
        <v>11.75</v>
      </c>
      <c r="H101" s="338">
        <v>11.450000000000001</v>
      </c>
      <c r="I101" s="338">
        <v>11.100000000000001</v>
      </c>
      <c r="J101" s="338">
        <v>12.399999999999999</v>
      </c>
      <c r="K101" s="338">
        <v>12.749999999999996</v>
      </c>
      <c r="L101" s="338">
        <v>13.049999999999997</v>
      </c>
      <c r="M101" s="340">
        <v>12.45</v>
      </c>
      <c r="N101" s="340">
        <v>11.8</v>
      </c>
      <c r="O101" s="340">
        <v>1526080000</v>
      </c>
      <c r="P101" s="343">
        <v>1.7929562433297758E-2</v>
      </c>
    </row>
    <row r="102" spans="1:16" ht="12.75" customHeight="1">
      <c r="A102" s="375">
        <v>92</v>
      </c>
      <c r="B102" s="376" t="s">
        <v>68</v>
      </c>
      <c r="C102" s="345" t="s">
        <v>142</v>
      </c>
      <c r="D102" s="367">
        <v>45197</v>
      </c>
      <c r="E102" s="342">
        <v>130.5</v>
      </c>
      <c r="F102" s="339">
        <v>129.66666666666666</v>
      </c>
      <c r="G102" s="338">
        <v>128.33333333333331</v>
      </c>
      <c r="H102" s="338">
        <v>126.16666666666666</v>
      </c>
      <c r="I102" s="338">
        <v>124.83333333333331</v>
      </c>
      <c r="J102" s="338">
        <v>131.83333333333331</v>
      </c>
      <c r="K102" s="338">
        <v>133.16666666666663</v>
      </c>
      <c r="L102" s="338">
        <v>135.33333333333331</v>
      </c>
      <c r="M102" s="340">
        <v>131</v>
      </c>
      <c r="N102" s="340">
        <v>127.5</v>
      </c>
      <c r="O102" s="340">
        <v>99700000</v>
      </c>
      <c r="P102" s="343">
        <v>4.8921620199894794E-2</v>
      </c>
    </row>
    <row r="103" spans="1:16" ht="12.75" customHeight="1">
      <c r="A103" s="375">
        <v>93</v>
      </c>
      <c r="B103" s="376" t="s">
        <v>63</v>
      </c>
      <c r="C103" s="339" t="s">
        <v>143</v>
      </c>
      <c r="D103" s="367">
        <v>45197</v>
      </c>
      <c r="E103" s="342">
        <v>97.75</v>
      </c>
      <c r="F103" s="339">
        <v>96.916666666666671</v>
      </c>
      <c r="G103" s="338">
        <v>95.933333333333337</v>
      </c>
      <c r="H103" s="338">
        <v>94.11666666666666</v>
      </c>
      <c r="I103" s="338">
        <v>93.133333333333326</v>
      </c>
      <c r="J103" s="338">
        <v>98.733333333333348</v>
      </c>
      <c r="K103" s="338">
        <v>99.716666666666669</v>
      </c>
      <c r="L103" s="338">
        <v>101.53333333333336</v>
      </c>
      <c r="M103" s="340">
        <v>97.9</v>
      </c>
      <c r="N103" s="340">
        <v>95.1</v>
      </c>
      <c r="O103" s="340">
        <v>283950000</v>
      </c>
      <c r="P103" s="343">
        <v>1.1650277896536982E-2</v>
      </c>
    </row>
    <row r="104" spans="1:16" ht="12.75" customHeight="1">
      <c r="A104" s="375">
        <v>94</v>
      </c>
      <c r="B104" s="376" t="s">
        <v>45</v>
      </c>
      <c r="C104" s="336" t="s">
        <v>144</v>
      </c>
      <c r="D104" s="367">
        <v>45197</v>
      </c>
      <c r="E104" s="342">
        <v>132.35</v>
      </c>
      <c r="F104" s="339">
        <v>131.66666666666666</v>
      </c>
      <c r="G104" s="338">
        <v>130.68333333333331</v>
      </c>
      <c r="H104" s="338">
        <v>129.01666666666665</v>
      </c>
      <c r="I104" s="338">
        <v>128.0333333333333</v>
      </c>
      <c r="J104" s="338">
        <v>133.33333333333331</v>
      </c>
      <c r="K104" s="338">
        <v>134.31666666666666</v>
      </c>
      <c r="L104" s="338">
        <v>135.98333333333332</v>
      </c>
      <c r="M104" s="340">
        <v>132.65</v>
      </c>
      <c r="N104" s="340">
        <v>130</v>
      </c>
      <c r="O104" s="340">
        <v>64087500</v>
      </c>
      <c r="P104" s="343">
        <v>-1.7523364485981308E-3</v>
      </c>
    </row>
    <row r="105" spans="1:16" ht="12.75" customHeight="1">
      <c r="A105" s="375">
        <v>95</v>
      </c>
      <c r="B105" s="376" t="s">
        <v>84</v>
      </c>
      <c r="C105" s="339" t="s">
        <v>145</v>
      </c>
      <c r="D105" s="367">
        <v>45197</v>
      </c>
      <c r="E105" s="342">
        <v>455</v>
      </c>
      <c r="F105" s="339">
        <v>455.5</v>
      </c>
      <c r="G105" s="338">
        <v>452.65</v>
      </c>
      <c r="H105" s="338">
        <v>450.29999999999995</v>
      </c>
      <c r="I105" s="338">
        <v>447.44999999999993</v>
      </c>
      <c r="J105" s="338">
        <v>457.85</v>
      </c>
      <c r="K105" s="338">
        <v>460.70000000000005</v>
      </c>
      <c r="L105" s="338">
        <v>463.05000000000007</v>
      </c>
      <c r="M105" s="340">
        <v>458.35</v>
      </c>
      <c r="N105" s="340">
        <v>453.15</v>
      </c>
      <c r="O105" s="340">
        <v>12853500</v>
      </c>
      <c r="P105" s="343">
        <v>-2.9787234042553193E-2</v>
      </c>
    </row>
    <row r="106" spans="1:16" ht="12.75" customHeight="1">
      <c r="A106" s="375">
        <v>96</v>
      </c>
      <c r="B106" s="376" t="s">
        <v>117</v>
      </c>
      <c r="C106" s="336" t="s">
        <v>146</v>
      </c>
      <c r="D106" s="367">
        <v>45197</v>
      </c>
      <c r="E106" s="342">
        <v>413.55</v>
      </c>
      <c r="F106" s="339">
        <v>412.95</v>
      </c>
      <c r="G106" s="338">
        <v>411.4</v>
      </c>
      <c r="H106" s="338">
        <v>409.25</v>
      </c>
      <c r="I106" s="338">
        <v>407.7</v>
      </c>
      <c r="J106" s="338">
        <v>415.09999999999997</v>
      </c>
      <c r="K106" s="338">
        <v>416.65000000000003</v>
      </c>
      <c r="L106" s="338">
        <v>418.79999999999995</v>
      </c>
      <c r="M106" s="340">
        <v>414.5</v>
      </c>
      <c r="N106" s="340">
        <v>410.8</v>
      </c>
      <c r="O106" s="340">
        <v>19600000</v>
      </c>
      <c r="P106" s="343">
        <v>-2.0783373301358914E-2</v>
      </c>
    </row>
    <row r="107" spans="1:16" ht="12.75" customHeight="1">
      <c r="A107" s="375">
        <v>97</v>
      </c>
      <c r="B107" s="376" t="s">
        <v>49</v>
      </c>
      <c r="C107" s="344" t="s">
        <v>147</v>
      </c>
      <c r="D107" s="367">
        <v>45197</v>
      </c>
      <c r="E107" s="342">
        <v>231.8</v>
      </c>
      <c r="F107" s="339">
        <v>231.78333333333333</v>
      </c>
      <c r="G107" s="338">
        <v>227.81666666666666</v>
      </c>
      <c r="H107" s="338">
        <v>223.83333333333334</v>
      </c>
      <c r="I107" s="338">
        <v>219.86666666666667</v>
      </c>
      <c r="J107" s="338">
        <v>235.76666666666665</v>
      </c>
      <c r="K107" s="338">
        <v>239.73333333333329</v>
      </c>
      <c r="L107" s="338">
        <v>243.71666666666664</v>
      </c>
      <c r="M107" s="340">
        <v>235.75</v>
      </c>
      <c r="N107" s="340">
        <v>227.8</v>
      </c>
      <c r="O107" s="340">
        <v>21567300</v>
      </c>
      <c r="P107" s="343">
        <v>-4.4210255751188796E-2</v>
      </c>
    </row>
    <row r="108" spans="1:16" ht="12.75" customHeight="1">
      <c r="A108" s="375">
        <v>98</v>
      </c>
      <c r="B108" s="376" t="s">
        <v>45</v>
      </c>
      <c r="C108" s="336" t="s">
        <v>148</v>
      </c>
      <c r="D108" s="367">
        <v>45197</v>
      </c>
      <c r="E108" s="342">
        <v>2917.9</v>
      </c>
      <c r="F108" s="339">
        <v>2903.85</v>
      </c>
      <c r="G108" s="338">
        <v>2883.0499999999997</v>
      </c>
      <c r="H108" s="338">
        <v>2848.2</v>
      </c>
      <c r="I108" s="338">
        <v>2827.3999999999996</v>
      </c>
      <c r="J108" s="338">
        <v>2938.7</v>
      </c>
      <c r="K108" s="338">
        <v>2959.5</v>
      </c>
      <c r="L108" s="338">
        <v>2994.35</v>
      </c>
      <c r="M108" s="340">
        <v>2924.65</v>
      </c>
      <c r="N108" s="340">
        <v>2869</v>
      </c>
      <c r="O108" s="340">
        <v>601800</v>
      </c>
      <c r="P108" s="343">
        <v>-7.0866141732283464E-2</v>
      </c>
    </row>
    <row r="109" spans="1:16" ht="12.75" customHeight="1">
      <c r="A109" s="375">
        <v>99</v>
      </c>
      <c r="B109" s="376" t="s">
        <v>45</v>
      </c>
      <c r="C109" s="339" t="s">
        <v>149</v>
      </c>
      <c r="D109" s="367">
        <v>45197</v>
      </c>
      <c r="E109" s="342">
        <v>2384.1999999999998</v>
      </c>
      <c r="F109" s="339">
        <v>2389.3166666666666</v>
      </c>
      <c r="G109" s="338">
        <v>2372.6833333333334</v>
      </c>
      <c r="H109" s="338">
        <v>2361.166666666667</v>
      </c>
      <c r="I109" s="338">
        <v>2344.5333333333338</v>
      </c>
      <c r="J109" s="338">
        <v>2400.833333333333</v>
      </c>
      <c r="K109" s="338">
        <v>2417.4666666666662</v>
      </c>
      <c r="L109" s="338">
        <v>2428.9833333333327</v>
      </c>
      <c r="M109" s="340">
        <v>2405.9499999999998</v>
      </c>
      <c r="N109" s="340">
        <v>2377.8000000000002</v>
      </c>
      <c r="O109" s="340">
        <v>4899900</v>
      </c>
      <c r="P109" s="343">
        <v>-2.382115807476179E-3</v>
      </c>
    </row>
    <row r="110" spans="1:16" ht="12.75" customHeight="1">
      <c r="A110" s="375">
        <v>100</v>
      </c>
      <c r="B110" s="376" t="s">
        <v>63</v>
      </c>
      <c r="C110" s="339" t="s">
        <v>150</v>
      </c>
      <c r="D110" s="367">
        <v>45197</v>
      </c>
      <c r="E110" s="342">
        <v>1438.05</v>
      </c>
      <c r="F110" s="339">
        <v>1432.8</v>
      </c>
      <c r="G110" s="338">
        <v>1424.5</v>
      </c>
      <c r="H110" s="338">
        <v>1410.95</v>
      </c>
      <c r="I110" s="338">
        <v>1402.65</v>
      </c>
      <c r="J110" s="338">
        <v>1446.35</v>
      </c>
      <c r="K110" s="338">
        <v>1454.6499999999996</v>
      </c>
      <c r="L110" s="338">
        <v>1468.1999999999998</v>
      </c>
      <c r="M110" s="340">
        <v>1441.1</v>
      </c>
      <c r="N110" s="340">
        <v>1419.25</v>
      </c>
      <c r="O110" s="340">
        <v>22101500</v>
      </c>
      <c r="P110" s="343">
        <v>2.0383194829178209E-2</v>
      </c>
    </row>
    <row r="111" spans="1:16" ht="12.75" customHeight="1">
      <c r="A111" s="375">
        <v>101</v>
      </c>
      <c r="B111" s="376" t="s">
        <v>79</v>
      </c>
      <c r="C111" s="339" t="s">
        <v>151</v>
      </c>
      <c r="D111" s="367">
        <v>45197</v>
      </c>
      <c r="E111" s="342">
        <v>191.15</v>
      </c>
      <c r="F111" s="339">
        <v>190.73333333333335</v>
      </c>
      <c r="G111" s="338">
        <v>188.56666666666669</v>
      </c>
      <c r="H111" s="338">
        <v>185.98333333333335</v>
      </c>
      <c r="I111" s="338">
        <v>183.81666666666669</v>
      </c>
      <c r="J111" s="338">
        <v>193.31666666666669</v>
      </c>
      <c r="K111" s="338">
        <v>195.48333333333332</v>
      </c>
      <c r="L111" s="338">
        <v>198.06666666666669</v>
      </c>
      <c r="M111" s="340">
        <v>192.9</v>
      </c>
      <c r="N111" s="340">
        <v>188.15</v>
      </c>
      <c r="O111" s="340">
        <v>95342800</v>
      </c>
      <c r="P111" s="343">
        <v>-3.7680164722031569E-2</v>
      </c>
    </row>
    <row r="112" spans="1:16" ht="12.75" customHeight="1">
      <c r="A112" s="375">
        <v>102</v>
      </c>
      <c r="B112" s="376" t="s">
        <v>87</v>
      </c>
      <c r="C112" s="339" t="s">
        <v>152</v>
      </c>
      <c r="D112" s="367">
        <v>45197</v>
      </c>
      <c r="E112" s="342">
        <v>1465.5</v>
      </c>
      <c r="F112" s="339">
        <v>1461.5166666666667</v>
      </c>
      <c r="G112" s="338">
        <v>1454.5333333333333</v>
      </c>
      <c r="H112" s="338">
        <v>1443.5666666666666</v>
      </c>
      <c r="I112" s="338">
        <v>1436.5833333333333</v>
      </c>
      <c r="J112" s="338">
        <v>1472.4833333333333</v>
      </c>
      <c r="K112" s="338">
        <v>1479.4666666666665</v>
      </c>
      <c r="L112" s="338">
        <v>1490.4333333333334</v>
      </c>
      <c r="M112" s="340">
        <v>1468.5</v>
      </c>
      <c r="N112" s="340">
        <v>1450.55</v>
      </c>
      <c r="O112" s="340">
        <v>21972000</v>
      </c>
      <c r="P112" s="343">
        <v>-3.3467060810810814E-2</v>
      </c>
    </row>
    <row r="113" spans="1:16" ht="12.75" customHeight="1">
      <c r="A113" s="375">
        <v>103</v>
      </c>
      <c r="B113" s="376" t="s">
        <v>84</v>
      </c>
      <c r="C113" s="339" t="s">
        <v>154</v>
      </c>
      <c r="D113" s="367">
        <v>45197</v>
      </c>
      <c r="E113" s="342">
        <v>90.55</v>
      </c>
      <c r="F113" s="339">
        <v>90.90000000000002</v>
      </c>
      <c r="G113" s="338">
        <v>89.55000000000004</v>
      </c>
      <c r="H113" s="338">
        <v>88.550000000000026</v>
      </c>
      <c r="I113" s="338">
        <v>87.200000000000045</v>
      </c>
      <c r="J113" s="338">
        <v>91.900000000000034</v>
      </c>
      <c r="K113" s="338">
        <v>93.250000000000028</v>
      </c>
      <c r="L113" s="338">
        <v>94.250000000000028</v>
      </c>
      <c r="M113" s="340">
        <v>92.25</v>
      </c>
      <c r="N113" s="340">
        <v>89.9</v>
      </c>
      <c r="O113" s="340">
        <v>124917000</v>
      </c>
      <c r="P113" s="343">
        <v>1.8199157593578638E-2</v>
      </c>
    </row>
    <row r="114" spans="1:16" ht="12.75" customHeight="1">
      <c r="A114" s="375">
        <v>104</v>
      </c>
      <c r="B114" s="376" t="s">
        <v>43</v>
      </c>
      <c r="C114" s="336" t="s">
        <v>155</v>
      </c>
      <c r="D114" s="367">
        <v>45197</v>
      </c>
      <c r="E114" s="342">
        <v>917.85</v>
      </c>
      <c r="F114" s="339">
        <v>912.0333333333333</v>
      </c>
      <c r="G114" s="338">
        <v>902.81666666666661</v>
      </c>
      <c r="H114" s="338">
        <v>887.7833333333333</v>
      </c>
      <c r="I114" s="338">
        <v>878.56666666666661</v>
      </c>
      <c r="J114" s="338">
        <v>927.06666666666661</v>
      </c>
      <c r="K114" s="338">
        <v>936.2833333333333</v>
      </c>
      <c r="L114" s="338">
        <v>951.31666666666661</v>
      </c>
      <c r="M114" s="340">
        <v>921.25</v>
      </c>
      <c r="N114" s="340">
        <v>897</v>
      </c>
      <c r="O114" s="340">
        <v>2243150</v>
      </c>
      <c r="P114" s="343">
        <v>-3.1162268388545761E-2</v>
      </c>
    </row>
    <row r="115" spans="1:16" ht="12.75" customHeight="1">
      <c r="A115" s="375">
        <v>105</v>
      </c>
      <c r="B115" s="376" t="s">
        <v>45</v>
      </c>
      <c r="C115" s="339" t="s">
        <v>156</v>
      </c>
      <c r="D115" s="367">
        <v>45197</v>
      </c>
      <c r="E115" s="342">
        <v>683.2</v>
      </c>
      <c r="F115" s="339">
        <v>681.53333333333342</v>
      </c>
      <c r="G115" s="338">
        <v>675.96666666666681</v>
      </c>
      <c r="H115" s="338">
        <v>668.73333333333335</v>
      </c>
      <c r="I115" s="338">
        <v>663.16666666666674</v>
      </c>
      <c r="J115" s="338">
        <v>688.76666666666688</v>
      </c>
      <c r="K115" s="338">
        <v>694.33333333333348</v>
      </c>
      <c r="L115" s="338">
        <v>701.56666666666695</v>
      </c>
      <c r="M115" s="340">
        <v>687.1</v>
      </c>
      <c r="N115" s="340">
        <v>674.3</v>
      </c>
      <c r="O115" s="340">
        <v>15277500</v>
      </c>
      <c r="P115" s="343">
        <v>-4.9537289058247141E-2</v>
      </c>
    </row>
    <row r="116" spans="1:16" ht="12.75" customHeight="1">
      <c r="A116" s="375">
        <v>106</v>
      </c>
      <c r="B116" s="376" t="s">
        <v>59</v>
      </c>
      <c r="C116" s="339" t="s">
        <v>157</v>
      </c>
      <c r="D116" s="367">
        <v>45197</v>
      </c>
      <c r="E116" s="342">
        <v>448.45</v>
      </c>
      <c r="F116" s="339">
        <v>445.3</v>
      </c>
      <c r="G116" s="338">
        <v>441.65000000000003</v>
      </c>
      <c r="H116" s="338">
        <v>434.85</v>
      </c>
      <c r="I116" s="338">
        <v>431.20000000000005</v>
      </c>
      <c r="J116" s="338">
        <v>452.1</v>
      </c>
      <c r="K116" s="338">
        <v>455.75</v>
      </c>
      <c r="L116" s="338">
        <v>462.55</v>
      </c>
      <c r="M116" s="340">
        <v>448.95</v>
      </c>
      <c r="N116" s="340">
        <v>438.5</v>
      </c>
      <c r="O116" s="340">
        <v>70232000</v>
      </c>
      <c r="P116" s="343">
        <v>-3.3405267330221089E-2</v>
      </c>
    </row>
    <row r="117" spans="1:16" ht="12.75" customHeight="1">
      <c r="A117" s="375">
        <v>107</v>
      </c>
      <c r="B117" s="376" t="s">
        <v>132</v>
      </c>
      <c r="C117" s="339" t="s">
        <v>158</v>
      </c>
      <c r="D117" s="367">
        <v>45197</v>
      </c>
      <c r="E117" s="342">
        <v>691.7</v>
      </c>
      <c r="F117" s="339">
        <v>690.5</v>
      </c>
      <c r="G117" s="338">
        <v>683.7</v>
      </c>
      <c r="H117" s="338">
        <v>675.7</v>
      </c>
      <c r="I117" s="338">
        <v>668.90000000000009</v>
      </c>
      <c r="J117" s="338">
        <v>698.5</v>
      </c>
      <c r="K117" s="338">
        <v>705.3</v>
      </c>
      <c r="L117" s="338">
        <v>713.3</v>
      </c>
      <c r="M117" s="340">
        <v>697.3</v>
      </c>
      <c r="N117" s="340">
        <v>682.5</v>
      </c>
      <c r="O117" s="340">
        <v>25166250</v>
      </c>
      <c r="P117" s="343">
        <v>-3.169488264717199E-2</v>
      </c>
    </row>
    <row r="118" spans="1:16" ht="12.75" customHeight="1">
      <c r="A118" s="375">
        <v>108</v>
      </c>
      <c r="B118" s="376" t="s">
        <v>49</v>
      </c>
      <c r="C118" s="344" t="s">
        <v>159</v>
      </c>
      <c r="D118" s="367">
        <v>45197</v>
      </c>
      <c r="E118" s="342">
        <v>3210.85</v>
      </c>
      <c r="F118" s="339">
        <v>3192.6</v>
      </c>
      <c r="G118" s="338">
        <v>3170.3999999999996</v>
      </c>
      <c r="H118" s="338">
        <v>3129.95</v>
      </c>
      <c r="I118" s="338">
        <v>3107.7499999999995</v>
      </c>
      <c r="J118" s="338">
        <v>3233.0499999999997</v>
      </c>
      <c r="K118" s="338">
        <v>3255.2499999999995</v>
      </c>
      <c r="L118" s="338">
        <v>3295.7</v>
      </c>
      <c r="M118" s="340">
        <v>3214.8</v>
      </c>
      <c r="N118" s="340">
        <v>3152.15</v>
      </c>
      <c r="O118" s="340">
        <v>841250</v>
      </c>
      <c r="P118" s="343">
        <v>1.7538554581191412E-2</v>
      </c>
    </row>
    <row r="119" spans="1:16" ht="12.75" customHeight="1">
      <c r="A119" s="375">
        <v>109</v>
      </c>
      <c r="B119" s="376" t="s">
        <v>132</v>
      </c>
      <c r="C119" s="339" t="s">
        <v>160</v>
      </c>
      <c r="D119" s="367">
        <v>45197</v>
      </c>
      <c r="E119" s="342">
        <v>780.4</v>
      </c>
      <c r="F119" s="339">
        <v>779.31666666666661</v>
      </c>
      <c r="G119" s="338">
        <v>774.33333333333326</v>
      </c>
      <c r="H119" s="338">
        <v>768.26666666666665</v>
      </c>
      <c r="I119" s="338">
        <v>763.2833333333333</v>
      </c>
      <c r="J119" s="338">
        <v>785.38333333333321</v>
      </c>
      <c r="K119" s="338">
        <v>790.36666666666656</v>
      </c>
      <c r="L119" s="338">
        <v>796.43333333333317</v>
      </c>
      <c r="M119" s="340">
        <v>784.3</v>
      </c>
      <c r="N119" s="340">
        <v>773.25</v>
      </c>
      <c r="O119" s="340">
        <v>19449450</v>
      </c>
      <c r="P119" s="343">
        <v>-1.4501675901224434E-2</v>
      </c>
    </row>
    <row r="120" spans="1:16" ht="12.75" customHeight="1">
      <c r="A120" s="375">
        <v>110</v>
      </c>
      <c r="B120" s="376" t="s">
        <v>45</v>
      </c>
      <c r="C120" s="339" t="s">
        <v>161</v>
      </c>
      <c r="D120" s="367">
        <v>45197</v>
      </c>
      <c r="E120" s="342">
        <v>552.54999999999995</v>
      </c>
      <c r="F120" s="339">
        <v>551.53333333333342</v>
      </c>
      <c r="G120" s="338">
        <v>545.71666666666681</v>
      </c>
      <c r="H120" s="338">
        <v>538.88333333333344</v>
      </c>
      <c r="I120" s="338">
        <v>533.06666666666683</v>
      </c>
      <c r="J120" s="338">
        <v>558.36666666666679</v>
      </c>
      <c r="K120" s="338">
        <v>564.18333333333339</v>
      </c>
      <c r="L120" s="338">
        <v>571.01666666666677</v>
      </c>
      <c r="M120" s="340">
        <v>557.35</v>
      </c>
      <c r="N120" s="340">
        <v>544.70000000000005</v>
      </c>
      <c r="O120" s="340">
        <v>22231250</v>
      </c>
      <c r="P120" s="343">
        <v>4.0180138027839513E-2</v>
      </c>
    </row>
    <row r="121" spans="1:16" ht="12.75" customHeight="1">
      <c r="A121" s="375">
        <v>111</v>
      </c>
      <c r="B121" s="376" t="s">
        <v>63</v>
      </c>
      <c r="C121" s="339" t="s">
        <v>162</v>
      </c>
      <c r="D121" s="367">
        <v>45197</v>
      </c>
      <c r="E121" s="342">
        <v>1767.8</v>
      </c>
      <c r="F121" s="339">
        <v>1763.1333333333332</v>
      </c>
      <c r="G121" s="338">
        <v>1753.3166666666664</v>
      </c>
      <c r="H121" s="338">
        <v>1738.8333333333333</v>
      </c>
      <c r="I121" s="338">
        <v>1729.0166666666664</v>
      </c>
      <c r="J121" s="338">
        <v>1777.6166666666663</v>
      </c>
      <c r="K121" s="338">
        <v>1787.4333333333329</v>
      </c>
      <c r="L121" s="338">
        <v>1801.9166666666663</v>
      </c>
      <c r="M121" s="340">
        <v>1772.95</v>
      </c>
      <c r="N121" s="340">
        <v>1748.65</v>
      </c>
      <c r="O121" s="340">
        <v>28292400</v>
      </c>
      <c r="P121" s="343">
        <v>-4.7419372994878146E-3</v>
      </c>
    </row>
    <row r="122" spans="1:16" ht="12.75" customHeight="1">
      <c r="A122" s="375">
        <v>112</v>
      </c>
      <c r="B122" s="376" t="s">
        <v>68</v>
      </c>
      <c r="C122" s="339" t="s">
        <v>163</v>
      </c>
      <c r="D122" s="367">
        <v>45197</v>
      </c>
      <c r="E122" s="342">
        <v>125.9</v>
      </c>
      <c r="F122" s="339">
        <v>125.10000000000001</v>
      </c>
      <c r="G122" s="338">
        <v>123.80000000000001</v>
      </c>
      <c r="H122" s="338">
        <v>121.7</v>
      </c>
      <c r="I122" s="338">
        <v>120.4</v>
      </c>
      <c r="J122" s="338">
        <v>127.20000000000002</v>
      </c>
      <c r="K122" s="338">
        <v>128.5</v>
      </c>
      <c r="L122" s="338">
        <v>130.60000000000002</v>
      </c>
      <c r="M122" s="340">
        <v>126.4</v>
      </c>
      <c r="N122" s="340">
        <v>123</v>
      </c>
      <c r="O122" s="340">
        <v>70553144</v>
      </c>
      <c r="P122" s="343">
        <v>-2.4191557640088866E-2</v>
      </c>
    </row>
    <row r="123" spans="1:16" ht="12.75" customHeight="1">
      <c r="A123" s="375">
        <v>113</v>
      </c>
      <c r="B123" s="376" t="s">
        <v>45</v>
      </c>
      <c r="C123" s="339" t="s">
        <v>164</v>
      </c>
      <c r="D123" s="367">
        <v>45197</v>
      </c>
      <c r="E123" s="342">
        <v>2450.65</v>
      </c>
      <c r="F123" s="339">
        <v>2443.5333333333333</v>
      </c>
      <c r="G123" s="338">
        <v>2412.0666666666666</v>
      </c>
      <c r="H123" s="338">
        <v>2373.4833333333331</v>
      </c>
      <c r="I123" s="338">
        <v>2342.0166666666664</v>
      </c>
      <c r="J123" s="338">
        <v>2482.1166666666668</v>
      </c>
      <c r="K123" s="338">
        <v>2513.583333333333</v>
      </c>
      <c r="L123" s="338">
        <v>2552.166666666667</v>
      </c>
      <c r="M123" s="340">
        <v>2475</v>
      </c>
      <c r="N123" s="340">
        <v>2404.9499999999998</v>
      </c>
      <c r="O123" s="340">
        <v>910200</v>
      </c>
      <c r="P123" s="343">
        <v>-2.6315789473684209E-2</v>
      </c>
    </row>
    <row r="124" spans="1:16" ht="12.75" customHeight="1">
      <c r="A124" s="375">
        <v>114</v>
      </c>
      <c r="B124" s="376" t="s">
        <v>43</v>
      </c>
      <c r="C124" s="344" t="s">
        <v>165</v>
      </c>
      <c r="D124" s="367">
        <v>45197</v>
      </c>
      <c r="E124" s="342">
        <v>394.8</v>
      </c>
      <c r="F124" s="339">
        <v>390.55</v>
      </c>
      <c r="G124" s="338">
        <v>384.35</v>
      </c>
      <c r="H124" s="338">
        <v>373.90000000000003</v>
      </c>
      <c r="I124" s="338">
        <v>367.70000000000005</v>
      </c>
      <c r="J124" s="338">
        <v>401</v>
      </c>
      <c r="K124" s="338">
        <v>407.19999999999993</v>
      </c>
      <c r="L124" s="338">
        <v>417.65</v>
      </c>
      <c r="M124" s="340">
        <v>396.75</v>
      </c>
      <c r="N124" s="340">
        <v>380.1</v>
      </c>
      <c r="O124" s="340">
        <v>13474200</v>
      </c>
      <c r="P124" s="343">
        <v>4.7027741083223253E-2</v>
      </c>
    </row>
    <row r="125" spans="1:16" ht="12.75" customHeight="1">
      <c r="A125" s="375">
        <v>115</v>
      </c>
      <c r="B125" s="376" t="s">
        <v>68</v>
      </c>
      <c r="C125" s="339" t="s">
        <v>166</v>
      </c>
      <c r="D125" s="367">
        <v>45197</v>
      </c>
      <c r="E125" s="342">
        <v>466.2</v>
      </c>
      <c r="F125" s="339">
        <v>464.7166666666667</v>
      </c>
      <c r="G125" s="338">
        <v>462.73333333333341</v>
      </c>
      <c r="H125" s="338">
        <v>459.26666666666671</v>
      </c>
      <c r="I125" s="338">
        <v>457.28333333333342</v>
      </c>
      <c r="J125" s="338">
        <v>468.18333333333339</v>
      </c>
      <c r="K125" s="338">
        <v>470.16666666666674</v>
      </c>
      <c r="L125" s="338">
        <v>473.63333333333338</v>
      </c>
      <c r="M125" s="340">
        <v>466.7</v>
      </c>
      <c r="N125" s="340">
        <v>461.25</v>
      </c>
      <c r="O125" s="340">
        <v>23362000</v>
      </c>
      <c r="P125" s="343">
        <v>-2.6745542409598401E-2</v>
      </c>
    </row>
    <row r="126" spans="1:16" ht="12.75" customHeight="1">
      <c r="A126" s="375">
        <v>116</v>
      </c>
      <c r="B126" s="376" t="s">
        <v>41</v>
      </c>
      <c r="C126" s="339" t="s">
        <v>167</v>
      </c>
      <c r="D126" s="367">
        <v>45197</v>
      </c>
      <c r="E126" s="342">
        <v>2963.35</v>
      </c>
      <c r="F126" s="339">
        <v>2949.9166666666665</v>
      </c>
      <c r="G126" s="338">
        <v>2914.8833333333332</v>
      </c>
      <c r="H126" s="338">
        <v>2866.4166666666665</v>
      </c>
      <c r="I126" s="338">
        <v>2831.3833333333332</v>
      </c>
      <c r="J126" s="338">
        <v>2998.3833333333332</v>
      </c>
      <c r="K126" s="338">
        <v>3033.416666666667</v>
      </c>
      <c r="L126" s="338">
        <v>3081.8833333333332</v>
      </c>
      <c r="M126" s="340">
        <v>2984.95</v>
      </c>
      <c r="N126" s="340">
        <v>2901.45</v>
      </c>
      <c r="O126" s="340">
        <v>9457500</v>
      </c>
      <c r="P126" s="343">
        <v>-9.0217527976864074E-3</v>
      </c>
    </row>
    <row r="127" spans="1:16" ht="12.75" customHeight="1">
      <c r="A127" s="375">
        <v>117</v>
      </c>
      <c r="B127" s="376" t="s">
        <v>87</v>
      </c>
      <c r="C127" s="339" t="s">
        <v>168</v>
      </c>
      <c r="D127" s="367">
        <v>45197</v>
      </c>
      <c r="E127" s="342">
        <v>5454.6</v>
      </c>
      <c r="F127" s="339">
        <v>5426.583333333333</v>
      </c>
      <c r="G127" s="338">
        <v>5389.2166666666662</v>
      </c>
      <c r="H127" s="338">
        <v>5323.833333333333</v>
      </c>
      <c r="I127" s="338">
        <v>5286.4666666666662</v>
      </c>
      <c r="J127" s="338">
        <v>5491.9666666666662</v>
      </c>
      <c r="K127" s="338">
        <v>5529.333333333333</v>
      </c>
      <c r="L127" s="338">
        <v>5594.7166666666662</v>
      </c>
      <c r="M127" s="340">
        <v>5463.95</v>
      </c>
      <c r="N127" s="340">
        <v>5361.2</v>
      </c>
      <c r="O127" s="340">
        <v>1545000</v>
      </c>
      <c r="P127" s="343">
        <v>1.4178810555336747E-2</v>
      </c>
    </row>
    <row r="128" spans="1:16" ht="12.75" customHeight="1">
      <c r="A128" s="375">
        <v>118</v>
      </c>
      <c r="B128" s="376" t="s">
        <v>87</v>
      </c>
      <c r="C128" s="339" t="s">
        <v>169</v>
      </c>
      <c r="D128" s="367">
        <v>45197</v>
      </c>
      <c r="E128" s="342">
        <v>4744.45</v>
      </c>
      <c r="F128" s="339">
        <v>4736.3833333333332</v>
      </c>
      <c r="G128" s="338">
        <v>4685.0666666666666</v>
      </c>
      <c r="H128" s="338">
        <v>4625.6833333333334</v>
      </c>
      <c r="I128" s="338">
        <v>4574.3666666666668</v>
      </c>
      <c r="J128" s="338">
        <v>4795.7666666666664</v>
      </c>
      <c r="K128" s="338">
        <v>4847.0833333333321</v>
      </c>
      <c r="L128" s="338">
        <v>4906.4666666666662</v>
      </c>
      <c r="M128" s="340">
        <v>4787.7</v>
      </c>
      <c r="N128" s="340">
        <v>4677</v>
      </c>
      <c r="O128" s="340">
        <v>733800</v>
      </c>
      <c r="P128" s="343">
        <v>-8.3783783783783778E-3</v>
      </c>
    </row>
    <row r="129" spans="1:16" ht="12.75" customHeight="1">
      <c r="A129" s="375">
        <v>119</v>
      </c>
      <c r="B129" s="376" t="s">
        <v>43</v>
      </c>
      <c r="C129" s="339" t="s">
        <v>170</v>
      </c>
      <c r="D129" s="367">
        <v>45197</v>
      </c>
      <c r="E129" s="342">
        <v>1133.45</v>
      </c>
      <c r="F129" s="339">
        <v>1124.1166666666666</v>
      </c>
      <c r="G129" s="338">
        <v>1112.4833333333331</v>
      </c>
      <c r="H129" s="338">
        <v>1091.5166666666667</v>
      </c>
      <c r="I129" s="338">
        <v>1079.8833333333332</v>
      </c>
      <c r="J129" s="338">
        <v>1145.083333333333</v>
      </c>
      <c r="K129" s="338">
        <v>1156.7166666666667</v>
      </c>
      <c r="L129" s="338">
        <v>1177.6833333333329</v>
      </c>
      <c r="M129" s="340">
        <v>1135.75</v>
      </c>
      <c r="N129" s="340">
        <v>1103.1500000000001</v>
      </c>
      <c r="O129" s="340">
        <v>5850550</v>
      </c>
      <c r="P129" s="343">
        <v>-4.6015246015246015E-2</v>
      </c>
    </row>
    <row r="130" spans="1:16" ht="12.75" customHeight="1">
      <c r="A130" s="375">
        <v>120</v>
      </c>
      <c r="B130" s="376" t="s">
        <v>56</v>
      </c>
      <c r="C130" s="339" t="s">
        <v>171</v>
      </c>
      <c r="D130" s="367">
        <v>45197</v>
      </c>
      <c r="E130" s="342">
        <v>1589.6</v>
      </c>
      <c r="F130" s="339">
        <v>1591.3166666666666</v>
      </c>
      <c r="G130" s="338">
        <v>1583.6333333333332</v>
      </c>
      <c r="H130" s="338">
        <v>1577.6666666666665</v>
      </c>
      <c r="I130" s="338">
        <v>1569.9833333333331</v>
      </c>
      <c r="J130" s="338">
        <v>1597.2833333333333</v>
      </c>
      <c r="K130" s="338">
        <v>1604.9666666666667</v>
      </c>
      <c r="L130" s="338">
        <v>1610.9333333333334</v>
      </c>
      <c r="M130" s="340">
        <v>1599</v>
      </c>
      <c r="N130" s="340">
        <v>1585.35</v>
      </c>
      <c r="O130" s="340">
        <v>14445200</v>
      </c>
      <c r="P130" s="343">
        <v>-2.0794042265099861E-3</v>
      </c>
    </row>
    <row r="131" spans="1:16" ht="12.75" customHeight="1">
      <c r="A131" s="375">
        <v>121</v>
      </c>
      <c r="B131" s="376" t="s">
        <v>68</v>
      </c>
      <c r="C131" s="339" t="s">
        <v>172</v>
      </c>
      <c r="D131" s="367">
        <v>45197</v>
      </c>
      <c r="E131" s="342">
        <v>299.2</v>
      </c>
      <c r="F131" s="339">
        <v>297.5</v>
      </c>
      <c r="G131" s="338">
        <v>293.8</v>
      </c>
      <c r="H131" s="338">
        <v>288.40000000000003</v>
      </c>
      <c r="I131" s="338">
        <v>284.70000000000005</v>
      </c>
      <c r="J131" s="338">
        <v>302.89999999999998</v>
      </c>
      <c r="K131" s="338">
        <v>306.60000000000002</v>
      </c>
      <c r="L131" s="338">
        <v>311.99999999999994</v>
      </c>
      <c r="M131" s="340">
        <v>301.2</v>
      </c>
      <c r="N131" s="340">
        <v>292.10000000000002</v>
      </c>
      <c r="O131" s="340">
        <v>41876000</v>
      </c>
      <c r="P131" s="343">
        <v>-2.4869597615499256E-2</v>
      </c>
    </row>
    <row r="132" spans="1:16" ht="12.75" customHeight="1">
      <c r="A132" s="375">
        <v>122</v>
      </c>
      <c r="B132" s="376" t="s">
        <v>68</v>
      </c>
      <c r="C132" s="339" t="s">
        <v>173</v>
      </c>
      <c r="D132" s="367">
        <v>45197</v>
      </c>
      <c r="E132" s="342">
        <v>147.25</v>
      </c>
      <c r="F132" s="339">
        <v>145.53333333333333</v>
      </c>
      <c r="G132" s="338">
        <v>142.61666666666667</v>
      </c>
      <c r="H132" s="338">
        <v>137.98333333333335</v>
      </c>
      <c r="I132" s="338">
        <v>135.06666666666669</v>
      </c>
      <c r="J132" s="338">
        <v>150.16666666666666</v>
      </c>
      <c r="K132" s="338">
        <v>153.08333333333334</v>
      </c>
      <c r="L132" s="338">
        <v>157.71666666666664</v>
      </c>
      <c r="M132" s="340">
        <v>148.44999999999999</v>
      </c>
      <c r="N132" s="340">
        <v>140.9</v>
      </c>
      <c r="O132" s="340">
        <v>73998000</v>
      </c>
      <c r="P132" s="343">
        <v>4.7744456715657121E-2</v>
      </c>
    </row>
    <row r="133" spans="1:16" ht="12.75" customHeight="1">
      <c r="A133" s="375">
        <v>123</v>
      </c>
      <c r="B133" s="376" t="s">
        <v>59</v>
      </c>
      <c r="C133" s="339" t="s">
        <v>174</v>
      </c>
      <c r="D133" s="367">
        <v>45197</v>
      </c>
      <c r="E133" s="342">
        <v>583.35</v>
      </c>
      <c r="F133" s="339">
        <v>583.11666666666667</v>
      </c>
      <c r="G133" s="338">
        <v>581.33333333333337</v>
      </c>
      <c r="H133" s="338">
        <v>579.31666666666672</v>
      </c>
      <c r="I133" s="338">
        <v>577.53333333333342</v>
      </c>
      <c r="J133" s="338">
        <v>585.13333333333333</v>
      </c>
      <c r="K133" s="338">
        <v>586.91666666666663</v>
      </c>
      <c r="L133" s="338">
        <v>588.93333333333328</v>
      </c>
      <c r="M133" s="340">
        <v>584.9</v>
      </c>
      <c r="N133" s="340">
        <v>581.1</v>
      </c>
      <c r="O133" s="340">
        <v>10488000</v>
      </c>
      <c r="P133" s="343">
        <v>-1.6208914903196758E-2</v>
      </c>
    </row>
    <row r="134" spans="1:16" ht="12.75" customHeight="1">
      <c r="A134" s="375">
        <v>124</v>
      </c>
      <c r="B134" s="376" t="s">
        <v>56</v>
      </c>
      <c r="C134" s="339" t="s">
        <v>175</v>
      </c>
      <c r="D134" s="367">
        <v>45197</v>
      </c>
      <c r="E134" s="342">
        <v>10653.25</v>
      </c>
      <c r="F134" s="339">
        <v>10616.983333333334</v>
      </c>
      <c r="G134" s="338">
        <v>10564.066666666668</v>
      </c>
      <c r="H134" s="338">
        <v>10474.883333333333</v>
      </c>
      <c r="I134" s="338">
        <v>10421.966666666667</v>
      </c>
      <c r="J134" s="338">
        <v>10706.166666666668</v>
      </c>
      <c r="K134" s="338">
        <v>10759.083333333332</v>
      </c>
      <c r="L134" s="338">
        <v>10848.266666666668</v>
      </c>
      <c r="M134" s="340">
        <v>10669.9</v>
      </c>
      <c r="N134" s="340">
        <v>10527.8</v>
      </c>
      <c r="O134" s="340">
        <v>3483700</v>
      </c>
      <c r="P134" s="343">
        <v>1.8595947486915586E-2</v>
      </c>
    </row>
    <row r="135" spans="1:16" ht="12.75" customHeight="1">
      <c r="A135" s="375">
        <v>125</v>
      </c>
      <c r="B135" s="376" t="s">
        <v>59</v>
      </c>
      <c r="C135" s="339" t="s">
        <v>176</v>
      </c>
      <c r="D135" s="367">
        <v>45197</v>
      </c>
      <c r="E135" s="342">
        <v>1018.3</v>
      </c>
      <c r="F135" s="339">
        <v>1014.9166666666666</v>
      </c>
      <c r="G135" s="338">
        <v>1009.8833333333332</v>
      </c>
      <c r="H135" s="338">
        <v>1001.4666666666666</v>
      </c>
      <c r="I135" s="338">
        <v>996.43333333333317</v>
      </c>
      <c r="J135" s="338">
        <v>1023.3333333333333</v>
      </c>
      <c r="K135" s="338">
        <v>1028.3666666666668</v>
      </c>
      <c r="L135" s="338">
        <v>1036.7833333333333</v>
      </c>
      <c r="M135" s="340">
        <v>1019.95</v>
      </c>
      <c r="N135" s="340">
        <v>1006.5</v>
      </c>
      <c r="O135" s="340">
        <v>10273200</v>
      </c>
      <c r="P135" s="343">
        <v>-2.31629392971246E-2</v>
      </c>
    </row>
    <row r="136" spans="1:16" ht="12.75" customHeight="1">
      <c r="A136" s="375">
        <v>126</v>
      </c>
      <c r="B136" s="376" t="s">
        <v>45</v>
      </c>
      <c r="C136" s="336" t="s">
        <v>177</v>
      </c>
      <c r="D136" s="367">
        <v>45197</v>
      </c>
      <c r="E136" s="342">
        <v>1934.3</v>
      </c>
      <c r="F136" s="339">
        <v>1929.8500000000001</v>
      </c>
      <c r="G136" s="338">
        <v>1898.7000000000003</v>
      </c>
      <c r="H136" s="338">
        <v>1863.1000000000001</v>
      </c>
      <c r="I136" s="338">
        <v>1831.9500000000003</v>
      </c>
      <c r="J136" s="338">
        <v>1965.4500000000003</v>
      </c>
      <c r="K136" s="338">
        <v>1996.6000000000004</v>
      </c>
      <c r="L136" s="338">
        <v>2032.2000000000003</v>
      </c>
      <c r="M136" s="340">
        <v>1961</v>
      </c>
      <c r="N136" s="340">
        <v>1894.25</v>
      </c>
      <c r="O136" s="340">
        <v>3231200</v>
      </c>
      <c r="P136" s="343">
        <v>-1.4156700024408104E-2</v>
      </c>
    </row>
    <row r="137" spans="1:16" ht="12.75" customHeight="1">
      <c r="A137" s="375">
        <v>127</v>
      </c>
      <c r="B137" s="376" t="s">
        <v>43</v>
      </c>
      <c r="C137" s="336" t="s">
        <v>178</v>
      </c>
      <c r="D137" s="367">
        <v>45197</v>
      </c>
      <c r="E137" s="342">
        <v>1454.15</v>
      </c>
      <c r="F137" s="339">
        <v>1443.4333333333334</v>
      </c>
      <c r="G137" s="338">
        <v>1431.3666666666668</v>
      </c>
      <c r="H137" s="338">
        <v>1408.5833333333335</v>
      </c>
      <c r="I137" s="338">
        <v>1396.5166666666669</v>
      </c>
      <c r="J137" s="338">
        <v>1466.2166666666667</v>
      </c>
      <c r="K137" s="338">
        <v>1478.2833333333333</v>
      </c>
      <c r="L137" s="338">
        <v>1501.0666666666666</v>
      </c>
      <c r="M137" s="340">
        <v>1455.5</v>
      </c>
      <c r="N137" s="340">
        <v>1420.65</v>
      </c>
      <c r="O137" s="340">
        <v>1874800</v>
      </c>
      <c r="P137" s="343">
        <v>-5.1022474185057703E-2</v>
      </c>
    </row>
    <row r="138" spans="1:16" ht="12.75" customHeight="1">
      <c r="A138" s="375">
        <v>128</v>
      </c>
      <c r="B138" s="376" t="s">
        <v>68</v>
      </c>
      <c r="C138" s="339" t="s">
        <v>179</v>
      </c>
      <c r="D138" s="367">
        <v>45197</v>
      </c>
      <c r="E138" s="342">
        <v>919.5</v>
      </c>
      <c r="F138" s="339">
        <v>916.55000000000007</v>
      </c>
      <c r="G138" s="338">
        <v>910.95000000000016</v>
      </c>
      <c r="H138" s="338">
        <v>902.40000000000009</v>
      </c>
      <c r="I138" s="338">
        <v>896.80000000000018</v>
      </c>
      <c r="J138" s="338">
        <v>925.10000000000014</v>
      </c>
      <c r="K138" s="338">
        <v>930.7</v>
      </c>
      <c r="L138" s="338">
        <v>939.25000000000011</v>
      </c>
      <c r="M138" s="340">
        <v>922.15</v>
      </c>
      <c r="N138" s="340">
        <v>908</v>
      </c>
      <c r="O138" s="340">
        <v>8224000</v>
      </c>
      <c r="P138" s="343">
        <v>0.11787733797303175</v>
      </c>
    </row>
    <row r="139" spans="1:16" ht="12.75" customHeight="1">
      <c r="A139" s="375">
        <v>129</v>
      </c>
      <c r="B139" s="376" t="s">
        <v>84</v>
      </c>
      <c r="C139" s="339" t="s">
        <v>180</v>
      </c>
      <c r="D139" s="367">
        <v>45197</v>
      </c>
      <c r="E139" s="342">
        <v>1021.25</v>
      </c>
      <c r="F139" s="339">
        <v>1020.4166666666666</v>
      </c>
      <c r="G139" s="338">
        <v>1013.8333333333333</v>
      </c>
      <c r="H139" s="338">
        <v>1006.4166666666666</v>
      </c>
      <c r="I139" s="338">
        <v>999.83333333333326</v>
      </c>
      <c r="J139" s="338">
        <v>1027.8333333333333</v>
      </c>
      <c r="K139" s="338">
        <v>1034.4166666666665</v>
      </c>
      <c r="L139" s="338">
        <v>1041.8333333333333</v>
      </c>
      <c r="M139" s="340">
        <v>1027</v>
      </c>
      <c r="N139" s="340">
        <v>1013</v>
      </c>
      <c r="O139" s="340">
        <v>2138400</v>
      </c>
      <c r="P139" s="343">
        <v>3.7425149700598805E-4</v>
      </c>
    </row>
    <row r="140" spans="1:16" ht="12.75" customHeight="1">
      <c r="A140" s="375">
        <v>130</v>
      </c>
      <c r="B140" s="376" t="s">
        <v>56</v>
      </c>
      <c r="C140" s="344" t="s">
        <v>181</v>
      </c>
      <c r="D140" s="367">
        <v>45197</v>
      </c>
      <c r="E140" s="342">
        <v>97.3</v>
      </c>
      <c r="F140" s="339">
        <v>96.816666666666663</v>
      </c>
      <c r="G140" s="338">
        <v>96.183333333333323</v>
      </c>
      <c r="H140" s="338">
        <v>95.066666666666663</v>
      </c>
      <c r="I140" s="338">
        <v>94.433333333333323</v>
      </c>
      <c r="J140" s="338">
        <v>97.933333333333323</v>
      </c>
      <c r="K140" s="338">
        <v>98.566666666666649</v>
      </c>
      <c r="L140" s="338">
        <v>99.683333333333323</v>
      </c>
      <c r="M140" s="340">
        <v>97.45</v>
      </c>
      <c r="N140" s="340">
        <v>95.7</v>
      </c>
      <c r="O140" s="340">
        <v>92491700</v>
      </c>
      <c r="P140" s="343">
        <v>3.1106537913566566E-2</v>
      </c>
    </row>
    <row r="141" spans="1:16" ht="12.75" customHeight="1">
      <c r="A141" s="375">
        <v>131</v>
      </c>
      <c r="B141" s="376" t="s">
        <v>87</v>
      </c>
      <c r="C141" s="339" t="s">
        <v>182</v>
      </c>
      <c r="D141" s="367">
        <v>45197</v>
      </c>
      <c r="E141" s="342">
        <v>2477.4</v>
      </c>
      <c r="F141" s="339">
        <v>2464.3833333333337</v>
      </c>
      <c r="G141" s="338">
        <v>2447.5666666666675</v>
      </c>
      <c r="H141" s="338">
        <v>2417.733333333334</v>
      </c>
      <c r="I141" s="338">
        <v>2400.9166666666679</v>
      </c>
      <c r="J141" s="338">
        <v>2494.2166666666672</v>
      </c>
      <c r="K141" s="338">
        <v>2511.0333333333338</v>
      </c>
      <c r="L141" s="338">
        <v>2540.8666666666668</v>
      </c>
      <c r="M141" s="340">
        <v>2481.1999999999998</v>
      </c>
      <c r="N141" s="340">
        <v>2434.5500000000002</v>
      </c>
      <c r="O141" s="340">
        <v>2405700</v>
      </c>
      <c r="P141" s="343">
        <v>-8.1632653061224497E-3</v>
      </c>
    </row>
    <row r="142" spans="1:16" ht="12.75" customHeight="1">
      <c r="A142" s="375">
        <v>132</v>
      </c>
      <c r="B142" s="376" t="s">
        <v>56</v>
      </c>
      <c r="C142" s="339" t="s">
        <v>183</v>
      </c>
      <c r="D142" s="367">
        <v>45197</v>
      </c>
      <c r="E142" s="342">
        <v>110202.35</v>
      </c>
      <c r="F142" s="339">
        <v>109896.63333333335</v>
      </c>
      <c r="G142" s="338">
        <v>109436.81666666669</v>
      </c>
      <c r="H142" s="338">
        <v>108671.28333333335</v>
      </c>
      <c r="I142" s="338">
        <v>108211.4666666667</v>
      </c>
      <c r="J142" s="338">
        <v>110662.16666666669</v>
      </c>
      <c r="K142" s="338">
        <v>111121.98333333334</v>
      </c>
      <c r="L142" s="338">
        <v>111887.51666666668</v>
      </c>
      <c r="M142" s="340">
        <v>110356.45</v>
      </c>
      <c r="N142" s="340">
        <v>109131.1</v>
      </c>
      <c r="O142" s="340">
        <v>46920</v>
      </c>
      <c r="P142" s="343">
        <v>1.3609850939727802E-2</v>
      </c>
    </row>
    <row r="143" spans="1:16" ht="12.75" customHeight="1">
      <c r="A143" s="375">
        <v>133</v>
      </c>
      <c r="B143" s="376" t="s">
        <v>68</v>
      </c>
      <c r="C143" s="339" t="s">
        <v>184</v>
      </c>
      <c r="D143" s="367">
        <v>45197</v>
      </c>
      <c r="E143" s="342">
        <v>1262.8499999999999</v>
      </c>
      <c r="F143" s="339">
        <v>1251.8500000000001</v>
      </c>
      <c r="G143" s="338">
        <v>1236.9500000000003</v>
      </c>
      <c r="H143" s="338">
        <v>1211.0500000000002</v>
      </c>
      <c r="I143" s="338">
        <v>1196.1500000000003</v>
      </c>
      <c r="J143" s="338">
        <v>1277.7500000000002</v>
      </c>
      <c r="K143" s="338">
        <v>1292.6500000000003</v>
      </c>
      <c r="L143" s="338">
        <v>1318.5500000000002</v>
      </c>
      <c r="M143" s="340">
        <v>1266.75</v>
      </c>
      <c r="N143" s="340">
        <v>1225.95</v>
      </c>
      <c r="O143" s="340">
        <v>7291900</v>
      </c>
      <c r="P143" s="343">
        <v>-1.2365911799761622E-2</v>
      </c>
    </row>
    <row r="144" spans="1:16" ht="12.75" customHeight="1">
      <c r="A144" s="375">
        <v>134</v>
      </c>
      <c r="B144" s="376" t="s">
        <v>132</v>
      </c>
      <c r="C144" s="339" t="s">
        <v>185</v>
      </c>
      <c r="D144" s="367">
        <v>45197</v>
      </c>
      <c r="E144" s="342">
        <v>92.9</v>
      </c>
      <c r="F144" s="339">
        <v>92.633333333333326</v>
      </c>
      <c r="G144" s="338">
        <v>91.966666666666654</v>
      </c>
      <c r="H144" s="338">
        <v>91.033333333333331</v>
      </c>
      <c r="I144" s="338">
        <v>90.36666666666666</v>
      </c>
      <c r="J144" s="338">
        <v>93.566666666666649</v>
      </c>
      <c r="K144" s="338">
        <v>94.233333333333334</v>
      </c>
      <c r="L144" s="338">
        <v>95.166666666666643</v>
      </c>
      <c r="M144" s="340">
        <v>93.3</v>
      </c>
      <c r="N144" s="340">
        <v>91.7</v>
      </c>
      <c r="O144" s="340">
        <v>72772500</v>
      </c>
      <c r="P144" s="343">
        <v>-4.4120664888159244E-3</v>
      </c>
    </row>
    <row r="145" spans="1:16" ht="12.75" customHeight="1">
      <c r="A145" s="375">
        <v>135</v>
      </c>
      <c r="B145" s="376" t="s">
        <v>45</v>
      </c>
      <c r="C145" s="339" t="s">
        <v>186</v>
      </c>
      <c r="D145" s="367">
        <v>45197</v>
      </c>
      <c r="E145" s="342">
        <v>4255.95</v>
      </c>
      <c r="F145" s="339">
        <v>4260.666666666667</v>
      </c>
      <c r="G145" s="338">
        <v>4237.1333333333341</v>
      </c>
      <c r="H145" s="338">
        <v>4218.3166666666675</v>
      </c>
      <c r="I145" s="338">
        <v>4194.7833333333347</v>
      </c>
      <c r="J145" s="338">
        <v>4279.4833333333336</v>
      </c>
      <c r="K145" s="338">
        <v>4303.0166666666664</v>
      </c>
      <c r="L145" s="338">
        <v>4321.833333333333</v>
      </c>
      <c r="M145" s="340">
        <v>4284.2</v>
      </c>
      <c r="N145" s="340">
        <v>4241.8500000000004</v>
      </c>
      <c r="O145" s="340">
        <v>1623300</v>
      </c>
      <c r="P145" s="343">
        <v>4.1578440808469681E-2</v>
      </c>
    </row>
    <row r="146" spans="1:16" ht="12.75" customHeight="1">
      <c r="A146" s="375">
        <v>136</v>
      </c>
      <c r="B146" s="376" t="s">
        <v>39</v>
      </c>
      <c r="C146" s="339" t="s">
        <v>187</v>
      </c>
      <c r="D146" s="367">
        <v>45197</v>
      </c>
      <c r="E146" s="342">
        <v>4462.5</v>
      </c>
      <c r="F146" s="339">
        <v>4454.5333333333338</v>
      </c>
      <c r="G146" s="338">
        <v>4440.7166666666672</v>
      </c>
      <c r="H146" s="338">
        <v>4418.9333333333334</v>
      </c>
      <c r="I146" s="338">
        <v>4405.1166666666668</v>
      </c>
      <c r="J146" s="338">
        <v>4476.3166666666675</v>
      </c>
      <c r="K146" s="338">
        <v>4490.133333333335</v>
      </c>
      <c r="L146" s="338">
        <v>4511.9166666666679</v>
      </c>
      <c r="M146" s="340">
        <v>4468.3500000000004</v>
      </c>
      <c r="N146" s="340">
        <v>4432.75</v>
      </c>
      <c r="O146" s="340">
        <v>599400</v>
      </c>
      <c r="P146" s="343">
        <v>-0.10883140053523639</v>
      </c>
    </row>
    <row r="147" spans="1:16" ht="12.75" customHeight="1">
      <c r="A147" s="375">
        <v>137</v>
      </c>
      <c r="B147" s="376" t="s">
        <v>59</v>
      </c>
      <c r="C147" s="339" t="s">
        <v>188</v>
      </c>
      <c r="D147" s="367">
        <v>45197</v>
      </c>
      <c r="E147" s="342">
        <v>22883.4</v>
      </c>
      <c r="F147" s="339">
        <v>22867.133333333335</v>
      </c>
      <c r="G147" s="338">
        <v>22738.816666666669</v>
      </c>
      <c r="H147" s="338">
        <v>22594.233333333334</v>
      </c>
      <c r="I147" s="338">
        <v>22465.916666666668</v>
      </c>
      <c r="J147" s="338">
        <v>23011.716666666671</v>
      </c>
      <c r="K147" s="338">
        <v>23140.033333333336</v>
      </c>
      <c r="L147" s="338">
        <v>23284.616666666672</v>
      </c>
      <c r="M147" s="340">
        <v>22995.45</v>
      </c>
      <c r="N147" s="340">
        <v>22722.55</v>
      </c>
      <c r="O147" s="340">
        <v>340320</v>
      </c>
      <c r="P147" s="343">
        <v>5.4360671236114389E-3</v>
      </c>
    </row>
    <row r="148" spans="1:16" ht="12.75" customHeight="1">
      <c r="A148" s="375">
        <v>138</v>
      </c>
      <c r="B148" s="376" t="s">
        <v>132</v>
      </c>
      <c r="C148" s="339" t="s">
        <v>189</v>
      </c>
      <c r="D148" s="367">
        <v>45197</v>
      </c>
      <c r="E148" s="342">
        <v>142.6</v>
      </c>
      <c r="F148" s="339">
        <v>142.6</v>
      </c>
      <c r="G148" s="338">
        <v>141.54999999999998</v>
      </c>
      <c r="H148" s="338">
        <v>140.5</v>
      </c>
      <c r="I148" s="338">
        <v>139.44999999999999</v>
      </c>
      <c r="J148" s="338">
        <v>143.64999999999998</v>
      </c>
      <c r="K148" s="338">
        <v>144.69999999999999</v>
      </c>
      <c r="L148" s="338">
        <v>145.74999999999997</v>
      </c>
      <c r="M148" s="340">
        <v>143.65</v>
      </c>
      <c r="N148" s="340">
        <v>141.55000000000001</v>
      </c>
      <c r="O148" s="340">
        <v>120343500</v>
      </c>
      <c r="P148" s="343">
        <v>1.6264487934638038E-2</v>
      </c>
    </row>
    <row r="149" spans="1:16" ht="12.75" customHeight="1">
      <c r="A149" s="375">
        <v>139</v>
      </c>
      <c r="B149" s="376" t="s">
        <v>190</v>
      </c>
      <c r="C149" s="339" t="s">
        <v>191</v>
      </c>
      <c r="D149" s="367">
        <v>45197</v>
      </c>
      <c r="E149" s="342">
        <v>238.7</v>
      </c>
      <c r="F149" s="339">
        <v>238.58333333333334</v>
      </c>
      <c r="G149" s="338">
        <v>237.36666666666667</v>
      </c>
      <c r="H149" s="338">
        <v>236.03333333333333</v>
      </c>
      <c r="I149" s="338">
        <v>234.81666666666666</v>
      </c>
      <c r="J149" s="338">
        <v>239.91666666666669</v>
      </c>
      <c r="K149" s="338">
        <v>241.13333333333333</v>
      </c>
      <c r="L149" s="338">
        <v>242.4666666666667</v>
      </c>
      <c r="M149" s="340">
        <v>239.8</v>
      </c>
      <c r="N149" s="340">
        <v>237.25</v>
      </c>
      <c r="O149" s="340">
        <v>90801000</v>
      </c>
      <c r="P149" s="343">
        <v>1.4615668264557005E-2</v>
      </c>
    </row>
    <row r="150" spans="1:16" ht="12.75" customHeight="1">
      <c r="A150" s="375">
        <v>140</v>
      </c>
      <c r="B150" s="376" t="s">
        <v>108</v>
      </c>
      <c r="C150" s="344" t="s">
        <v>192</v>
      </c>
      <c r="D150" s="367">
        <v>45197</v>
      </c>
      <c r="E150" s="342">
        <v>1138.95</v>
      </c>
      <c r="F150" s="339">
        <v>1136.45</v>
      </c>
      <c r="G150" s="338">
        <v>1128.45</v>
      </c>
      <c r="H150" s="338">
        <v>1117.95</v>
      </c>
      <c r="I150" s="338">
        <v>1109.95</v>
      </c>
      <c r="J150" s="338">
        <v>1146.95</v>
      </c>
      <c r="K150" s="338">
        <v>1154.95</v>
      </c>
      <c r="L150" s="338">
        <v>1165.45</v>
      </c>
      <c r="M150" s="340">
        <v>1144.45</v>
      </c>
      <c r="N150" s="340">
        <v>1125.95</v>
      </c>
      <c r="O150" s="340">
        <v>7216300</v>
      </c>
      <c r="P150" s="343">
        <v>-3.2836100947556054E-2</v>
      </c>
    </row>
    <row r="151" spans="1:16" ht="12.75" customHeight="1">
      <c r="A151" s="375">
        <v>141</v>
      </c>
      <c r="B151" s="376" t="s">
        <v>87</v>
      </c>
      <c r="C151" s="336" t="s">
        <v>193</v>
      </c>
      <c r="D151" s="367">
        <v>45197</v>
      </c>
      <c r="E151" s="342">
        <v>4170.75</v>
      </c>
      <c r="F151" s="339">
        <v>4160.9666666666662</v>
      </c>
      <c r="G151" s="338">
        <v>4139.1333333333323</v>
      </c>
      <c r="H151" s="338">
        <v>4107.5166666666664</v>
      </c>
      <c r="I151" s="338">
        <v>4085.6833333333325</v>
      </c>
      <c r="J151" s="338">
        <v>4192.5833333333321</v>
      </c>
      <c r="K151" s="338">
        <v>4214.4166666666661</v>
      </c>
      <c r="L151" s="338">
        <v>4246.0333333333319</v>
      </c>
      <c r="M151" s="340">
        <v>4182.8</v>
      </c>
      <c r="N151" s="340">
        <v>4129.3500000000004</v>
      </c>
      <c r="O151" s="340">
        <v>348600</v>
      </c>
      <c r="P151" s="343">
        <v>-5.5796316359696639E-2</v>
      </c>
    </row>
    <row r="152" spans="1:16" ht="12.75" customHeight="1">
      <c r="A152" s="375">
        <v>142</v>
      </c>
      <c r="B152" s="376" t="s">
        <v>84</v>
      </c>
      <c r="C152" s="339" t="s">
        <v>194</v>
      </c>
      <c r="D152" s="367">
        <v>45197</v>
      </c>
      <c r="E152" s="342">
        <v>186.7</v>
      </c>
      <c r="F152" s="339">
        <v>187</v>
      </c>
      <c r="G152" s="338">
        <v>185.4</v>
      </c>
      <c r="H152" s="338">
        <v>184.1</v>
      </c>
      <c r="I152" s="338">
        <v>182.5</v>
      </c>
      <c r="J152" s="338">
        <v>188.3</v>
      </c>
      <c r="K152" s="338">
        <v>189.90000000000003</v>
      </c>
      <c r="L152" s="338">
        <v>191.20000000000002</v>
      </c>
      <c r="M152" s="340">
        <v>188.6</v>
      </c>
      <c r="N152" s="340">
        <v>185.7</v>
      </c>
      <c r="O152" s="340">
        <v>76203050</v>
      </c>
      <c r="P152" s="343">
        <v>6.7650050864699902E-3</v>
      </c>
    </row>
    <row r="153" spans="1:16" ht="12.75" customHeight="1">
      <c r="A153" s="375">
        <v>143</v>
      </c>
      <c r="B153" s="376" t="s">
        <v>47</v>
      </c>
      <c r="C153" s="339" t="s">
        <v>195</v>
      </c>
      <c r="D153" s="367">
        <v>45197</v>
      </c>
      <c r="E153" s="342">
        <v>38715.550000000003</v>
      </c>
      <c r="F153" s="339">
        <v>38721.983333333337</v>
      </c>
      <c r="G153" s="338">
        <v>38194.066666666673</v>
      </c>
      <c r="H153" s="338">
        <v>37672.583333333336</v>
      </c>
      <c r="I153" s="338">
        <v>37144.666666666672</v>
      </c>
      <c r="J153" s="338">
        <v>39243.466666666674</v>
      </c>
      <c r="K153" s="338">
        <v>39771.383333333331</v>
      </c>
      <c r="L153" s="338">
        <v>40292.866666666676</v>
      </c>
      <c r="M153" s="340">
        <v>39249.9</v>
      </c>
      <c r="N153" s="340">
        <v>38200.5</v>
      </c>
      <c r="O153" s="340">
        <v>181335</v>
      </c>
      <c r="P153" s="343">
        <v>-1.7793305167370817E-2</v>
      </c>
    </row>
    <row r="154" spans="1:16" ht="12.75" customHeight="1">
      <c r="A154" s="375">
        <v>144</v>
      </c>
      <c r="B154" s="376" t="s">
        <v>43</v>
      </c>
      <c r="C154" s="339" t="s">
        <v>196</v>
      </c>
      <c r="D154" s="367">
        <v>45197</v>
      </c>
      <c r="E154" s="342">
        <v>1045.45</v>
      </c>
      <c r="F154" s="339">
        <v>1044.4666666666667</v>
      </c>
      <c r="G154" s="338">
        <v>1036.3833333333334</v>
      </c>
      <c r="H154" s="338">
        <v>1027.3166666666668</v>
      </c>
      <c r="I154" s="338">
        <v>1019.2333333333336</v>
      </c>
      <c r="J154" s="338">
        <v>1053.5333333333333</v>
      </c>
      <c r="K154" s="338">
        <v>1061.6166666666663</v>
      </c>
      <c r="L154" s="338">
        <v>1070.6833333333332</v>
      </c>
      <c r="M154" s="340">
        <v>1052.55</v>
      </c>
      <c r="N154" s="340">
        <v>1035.4000000000001</v>
      </c>
      <c r="O154" s="340">
        <v>10601250</v>
      </c>
      <c r="P154" s="343">
        <v>-2.9322895206702376E-2</v>
      </c>
    </row>
    <row r="155" spans="1:16" ht="12.75" customHeight="1">
      <c r="A155" s="375">
        <v>145</v>
      </c>
      <c r="B155" s="376" t="s">
        <v>87</v>
      </c>
      <c r="C155" s="344" t="s">
        <v>197</v>
      </c>
      <c r="D155" s="367">
        <v>45197</v>
      </c>
      <c r="E155" s="342">
        <v>5851.95</v>
      </c>
      <c r="F155" s="339">
        <v>5861.1166666666659</v>
      </c>
      <c r="G155" s="338">
        <v>5823.9833333333318</v>
      </c>
      <c r="H155" s="338">
        <v>5796.0166666666655</v>
      </c>
      <c r="I155" s="338">
        <v>5758.8833333333314</v>
      </c>
      <c r="J155" s="338">
        <v>5889.0833333333321</v>
      </c>
      <c r="K155" s="338">
        <v>5926.2166666666653</v>
      </c>
      <c r="L155" s="338">
        <v>5954.1833333333325</v>
      </c>
      <c r="M155" s="340">
        <v>5898.25</v>
      </c>
      <c r="N155" s="340">
        <v>5833.15</v>
      </c>
      <c r="O155" s="340">
        <v>1167950</v>
      </c>
      <c r="P155" s="343">
        <v>-3.8882488479262671E-2</v>
      </c>
    </row>
    <row r="156" spans="1:16" ht="12.75" customHeight="1">
      <c r="A156" s="375">
        <v>146</v>
      </c>
      <c r="B156" s="376" t="s">
        <v>84</v>
      </c>
      <c r="C156" s="339" t="s">
        <v>198</v>
      </c>
      <c r="D156" s="367">
        <v>45197</v>
      </c>
      <c r="E156" s="342">
        <v>238.95</v>
      </c>
      <c r="F156" s="339">
        <v>239.15</v>
      </c>
      <c r="G156" s="338">
        <v>237.15</v>
      </c>
      <c r="H156" s="338">
        <v>235.35</v>
      </c>
      <c r="I156" s="338">
        <v>233.35</v>
      </c>
      <c r="J156" s="338">
        <v>240.95000000000002</v>
      </c>
      <c r="K156" s="338">
        <v>242.95000000000002</v>
      </c>
      <c r="L156" s="338">
        <v>244.75000000000003</v>
      </c>
      <c r="M156" s="340">
        <v>241.15</v>
      </c>
      <c r="N156" s="340">
        <v>237.35</v>
      </c>
      <c r="O156" s="340">
        <v>22809000</v>
      </c>
      <c r="P156" s="343">
        <v>-2.6255122950819672E-2</v>
      </c>
    </row>
    <row r="157" spans="1:16" ht="12.75" customHeight="1">
      <c r="A157" s="375">
        <v>147</v>
      </c>
      <c r="B157" s="376" t="s">
        <v>68</v>
      </c>
      <c r="C157" s="339" t="s">
        <v>199</v>
      </c>
      <c r="D157" s="367">
        <v>45197</v>
      </c>
      <c r="E157" s="342">
        <v>250</v>
      </c>
      <c r="F157" s="339">
        <v>246.33333333333334</v>
      </c>
      <c r="G157" s="338">
        <v>238.86666666666667</v>
      </c>
      <c r="H157" s="338">
        <v>227.73333333333332</v>
      </c>
      <c r="I157" s="338">
        <v>220.26666666666665</v>
      </c>
      <c r="J157" s="338">
        <v>257.4666666666667</v>
      </c>
      <c r="K157" s="338">
        <v>264.93333333333334</v>
      </c>
      <c r="L157" s="338">
        <v>276.06666666666672</v>
      </c>
      <c r="M157" s="340">
        <v>253.8</v>
      </c>
      <c r="N157" s="340">
        <v>235.2</v>
      </c>
      <c r="O157" s="340">
        <v>71858000</v>
      </c>
      <c r="P157" s="343">
        <v>1.9573345062678688E-2</v>
      </c>
    </row>
    <row r="158" spans="1:16" ht="12.75" customHeight="1">
      <c r="A158" s="375">
        <v>148</v>
      </c>
      <c r="B158" s="376" t="s">
        <v>59</v>
      </c>
      <c r="C158" s="339" t="s">
        <v>200</v>
      </c>
      <c r="D158" s="367">
        <v>45197</v>
      </c>
      <c r="E158" s="342">
        <v>2497</v>
      </c>
      <c r="F158" s="339">
        <v>2496.15</v>
      </c>
      <c r="G158" s="338">
        <v>2481.9500000000003</v>
      </c>
      <c r="H158" s="338">
        <v>2466.9</v>
      </c>
      <c r="I158" s="338">
        <v>2452.7000000000003</v>
      </c>
      <c r="J158" s="338">
        <v>2511.2000000000003</v>
      </c>
      <c r="K158" s="338">
        <v>2525.4</v>
      </c>
      <c r="L158" s="338">
        <v>2540.4500000000003</v>
      </c>
      <c r="M158" s="340">
        <v>2510.35</v>
      </c>
      <c r="N158" s="340">
        <v>2481.1</v>
      </c>
      <c r="O158" s="340">
        <v>2279750</v>
      </c>
      <c r="P158" s="343">
        <v>-4.2585717405547062E-3</v>
      </c>
    </row>
    <row r="159" spans="1:16" ht="12.75" customHeight="1">
      <c r="A159" s="375">
        <v>149</v>
      </c>
      <c r="B159" s="376" t="s">
        <v>39</v>
      </c>
      <c r="C159" s="339" t="s">
        <v>201</v>
      </c>
      <c r="D159" s="367">
        <v>45197</v>
      </c>
      <c r="E159" s="342">
        <v>3449.95</v>
      </c>
      <c r="F159" s="339">
        <v>3430.0166666666664</v>
      </c>
      <c r="G159" s="338">
        <v>3396.2333333333327</v>
      </c>
      <c r="H159" s="338">
        <v>3342.5166666666664</v>
      </c>
      <c r="I159" s="338">
        <v>3308.7333333333327</v>
      </c>
      <c r="J159" s="338">
        <v>3483.7333333333327</v>
      </c>
      <c r="K159" s="338">
        <v>3517.5166666666664</v>
      </c>
      <c r="L159" s="338">
        <v>3571.2333333333327</v>
      </c>
      <c r="M159" s="340">
        <v>3463.8</v>
      </c>
      <c r="N159" s="340">
        <v>3376.3</v>
      </c>
      <c r="O159" s="340">
        <v>2858750</v>
      </c>
      <c r="P159" s="343">
        <v>-3.6809299191374663E-2</v>
      </c>
    </row>
    <row r="160" spans="1:16" ht="12.75" customHeight="1">
      <c r="A160" s="375">
        <v>150</v>
      </c>
      <c r="B160" s="376" t="s">
        <v>63</v>
      </c>
      <c r="C160" s="339" t="s">
        <v>202</v>
      </c>
      <c r="D160" s="367">
        <v>45197</v>
      </c>
      <c r="E160" s="342">
        <v>81.55</v>
      </c>
      <c r="F160" s="339">
        <v>80.95</v>
      </c>
      <c r="G160" s="338">
        <v>79.95</v>
      </c>
      <c r="H160" s="338">
        <v>78.349999999999994</v>
      </c>
      <c r="I160" s="338">
        <v>77.349999999999994</v>
      </c>
      <c r="J160" s="338">
        <v>82.550000000000011</v>
      </c>
      <c r="K160" s="338">
        <v>83.550000000000011</v>
      </c>
      <c r="L160" s="338">
        <v>85.15000000000002</v>
      </c>
      <c r="M160" s="340">
        <v>81.95</v>
      </c>
      <c r="N160" s="340">
        <v>79.349999999999994</v>
      </c>
      <c r="O160" s="340">
        <v>272432000</v>
      </c>
      <c r="P160" s="343">
        <v>4.3129326716902533E-2</v>
      </c>
    </row>
    <row r="161" spans="1:16" ht="12.75" customHeight="1">
      <c r="A161" s="375">
        <v>151</v>
      </c>
      <c r="B161" s="376" t="s">
        <v>45</v>
      </c>
      <c r="C161" s="336" t="s">
        <v>203</v>
      </c>
      <c r="D161" s="367">
        <v>45197</v>
      </c>
      <c r="E161" s="342">
        <v>5370.65</v>
      </c>
      <c r="F161" s="339">
        <v>5291.0333333333328</v>
      </c>
      <c r="G161" s="338">
        <v>5202.0666666666657</v>
      </c>
      <c r="H161" s="338">
        <v>5033.4833333333327</v>
      </c>
      <c r="I161" s="338">
        <v>4944.5166666666655</v>
      </c>
      <c r="J161" s="338">
        <v>5459.6166666666659</v>
      </c>
      <c r="K161" s="338">
        <v>5548.583333333333</v>
      </c>
      <c r="L161" s="338">
        <v>5717.1666666666661</v>
      </c>
      <c r="M161" s="340">
        <v>5380</v>
      </c>
      <c r="N161" s="340">
        <v>5122.45</v>
      </c>
      <c r="O161" s="340">
        <v>2444700</v>
      </c>
      <c r="P161" s="343">
        <v>5.9963579604578564E-2</v>
      </c>
    </row>
    <row r="162" spans="1:16" ht="12.75" customHeight="1">
      <c r="A162" s="375">
        <v>152</v>
      </c>
      <c r="B162" s="376" t="s">
        <v>190</v>
      </c>
      <c r="C162" s="339" t="s">
        <v>204</v>
      </c>
      <c r="D162" s="367">
        <v>45197</v>
      </c>
      <c r="E162" s="342">
        <v>199.3</v>
      </c>
      <c r="F162" s="339">
        <v>198.08333333333334</v>
      </c>
      <c r="G162" s="338">
        <v>196.4666666666667</v>
      </c>
      <c r="H162" s="338">
        <v>193.63333333333335</v>
      </c>
      <c r="I162" s="338">
        <v>192.01666666666671</v>
      </c>
      <c r="J162" s="338">
        <v>200.91666666666669</v>
      </c>
      <c r="K162" s="338">
        <v>202.5333333333333</v>
      </c>
      <c r="L162" s="338">
        <v>205.36666666666667</v>
      </c>
      <c r="M162" s="340">
        <v>199.7</v>
      </c>
      <c r="N162" s="340">
        <v>195.25</v>
      </c>
      <c r="O162" s="340">
        <v>74804400</v>
      </c>
      <c r="P162" s="343">
        <v>4.1074707644727943E-3</v>
      </c>
    </row>
    <row r="163" spans="1:16" ht="12.75" customHeight="1">
      <c r="A163" s="375">
        <v>153</v>
      </c>
      <c r="B163" s="376" t="s">
        <v>205</v>
      </c>
      <c r="C163" s="339" t="s">
        <v>206</v>
      </c>
      <c r="D163" s="367">
        <v>45197</v>
      </c>
      <c r="E163" s="342">
        <v>1712.6</v>
      </c>
      <c r="F163" s="339">
        <v>1705</v>
      </c>
      <c r="G163" s="338">
        <v>1693.1</v>
      </c>
      <c r="H163" s="338">
        <v>1673.6</v>
      </c>
      <c r="I163" s="338">
        <v>1661.6999999999998</v>
      </c>
      <c r="J163" s="338">
        <v>1724.5</v>
      </c>
      <c r="K163" s="338">
        <v>1736.4</v>
      </c>
      <c r="L163" s="338">
        <v>1755.9</v>
      </c>
      <c r="M163" s="340">
        <v>1716.9</v>
      </c>
      <c r="N163" s="340">
        <v>1685.5</v>
      </c>
      <c r="O163" s="340">
        <v>5532351</v>
      </c>
      <c r="P163" s="343">
        <v>7.4859175807886159E-3</v>
      </c>
    </row>
    <row r="164" spans="1:16" ht="12.75" customHeight="1">
      <c r="A164" s="375">
        <v>154</v>
      </c>
      <c r="B164" s="376" t="s">
        <v>49</v>
      </c>
      <c r="C164" s="339" t="s">
        <v>208</v>
      </c>
      <c r="D164" s="367">
        <v>45197</v>
      </c>
      <c r="E164" s="342">
        <v>926.4</v>
      </c>
      <c r="F164" s="339">
        <v>926.43333333333339</v>
      </c>
      <c r="G164" s="338">
        <v>917.86666666666679</v>
      </c>
      <c r="H164" s="338">
        <v>909.33333333333337</v>
      </c>
      <c r="I164" s="338">
        <v>900.76666666666677</v>
      </c>
      <c r="J164" s="338">
        <v>934.96666666666681</v>
      </c>
      <c r="K164" s="338">
        <v>943.53333333333342</v>
      </c>
      <c r="L164" s="338">
        <v>952.06666666666683</v>
      </c>
      <c r="M164" s="340">
        <v>935</v>
      </c>
      <c r="N164" s="340">
        <v>917.9</v>
      </c>
      <c r="O164" s="340">
        <v>3459500</v>
      </c>
      <c r="P164" s="343">
        <v>-6.1779621945597052E-2</v>
      </c>
    </row>
    <row r="165" spans="1:16" ht="12.75" customHeight="1">
      <c r="A165" s="375">
        <v>155</v>
      </c>
      <c r="B165" s="376" t="s">
        <v>63</v>
      </c>
      <c r="C165" s="339" t="s">
        <v>209</v>
      </c>
      <c r="D165" s="367">
        <v>45197</v>
      </c>
      <c r="E165" s="342">
        <v>245.3</v>
      </c>
      <c r="F165" s="339">
        <v>243.11666666666667</v>
      </c>
      <c r="G165" s="338">
        <v>239.43333333333334</v>
      </c>
      <c r="H165" s="338">
        <v>233.56666666666666</v>
      </c>
      <c r="I165" s="338">
        <v>229.88333333333333</v>
      </c>
      <c r="J165" s="338">
        <v>248.98333333333335</v>
      </c>
      <c r="K165" s="338">
        <v>252.66666666666669</v>
      </c>
      <c r="L165" s="338">
        <v>258.53333333333336</v>
      </c>
      <c r="M165" s="340">
        <v>246.8</v>
      </c>
      <c r="N165" s="340">
        <v>237.25</v>
      </c>
      <c r="O165" s="340">
        <v>61850000</v>
      </c>
      <c r="P165" s="343">
        <v>-1.7005721551176096E-2</v>
      </c>
    </row>
    <row r="166" spans="1:16" ht="12.75" customHeight="1">
      <c r="A166" s="375">
        <v>156</v>
      </c>
      <c r="B166" s="376" t="s">
        <v>190</v>
      </c>
      <c r="C166" s="339" t="s">
        <v>210</v>
      </c>
      <c r="D166" s="367">
        <v>45197</v>
      </c>
      <c r="E166" s="342">
        <v>284.3</v>
      </c>
      <c r="F166" s="339">
        <v>279.56666666666666</v>
      </c>
      <c r="G166" s="338">
        <v>272.7833333333333</v>
      </c>
      <c r="H166" s="338">
        <v>261.26666666666665</v>
      </c>
      <c r="I166" s="338">
        <v>254.48333333333329</v>
      </c>
      <c r="J166" s="338">
        <v>291.08333333333331</v>
      </c>
      <c r="K166" s="338">
        <v>297.86666666666673</v>
      </c>
      <c r="L166" s="338">
        <v>309.38333333333333</v>
      </c>
      <c r="M166" s="340">
        <v>286.35000000000002</v>
      </c>
      <c r="N166" s="340">
        <v>268.05</v>
      </c>
      <c r="O166" s="340">
        <v>67296000</v>
      </c>
      <c r="P166" s="343">
        <v>9.5169899752636372E-2</v>
      </c>
    </row>
    <row r="167" spans="1:16" ht="12.75" customHeight="1">
      <c r="A167" s="375">
        <v>157</v>
      </c>
      <c r="B167" s="376" t="s">
        <v>84</v>
      </c>
      <c r="C167" s="339" t="s">
        <v>211</v>
      </c>
      <c r="D167" s="367">
        <v>45197</v>
      </c>
      <c r="E167" s="342">
        <v>2368.5</v>
      </c>
      <c r="F167" s="339">
        <v>2359.3833333333337</v>
      </c>
      <c r="G167" s="338">
        <v>2347.6666666666674</v>
      </c>
      <c r="H167" s="338">
        <v>2326.8333333333339</v>
      </c>
      <c r="I167" s="338">
        <v>2315.1166666666677</v>
      </c>
      <c r="J167" s="338">
        <v>2380.2166666666672</v>
      </c>
      <c r="K167" s="338">
        <v>2391.9333333333334</v>
      </c>
      <c r="L167" s="338">
        <v>2412.7666666666669</v>
      </c>
      <c r="M167" s="340">
        <v>2371.1</v>
      </c>
      <c r="N167" s="340">
        <v>2338.5500000000002</v>
      </c>
      <c r="O167" s="340">
        <v>52944500</v>
      </c>
      <c r="P167" s="343">
        <v>-1.9873005294531454E-2</v>
      </c>
    </row>
    <row r="168" spans="1:16" ht="12.75" customHeight="1">
      <c r="A168" s="375">
        <v>158</v>
      </c>
      <c r="B168" s="376" t="s">
        <v>132</v>
      </c>
      <c r="C168" s="339" t="s">
        <v>212</v>
      </c>
      <c r="D168" s="367">
        <v>45197</v>
      </c>
      <c r="E168" s="342">
        <v>92.85</v>
      </c>
      <c r="F168" s="339">
        <v>92.75</v>
      </c>
      <c r="G168" s="338">
        <v>92.3</v>
      </c>
      <c r="H168" s="338">
        <v>91.75</v>
      </c>
      <c r="I168" s="338">
        <v>91.3</v>
      </c>
      <c r="J168" s="338">
        <v>93.3</v>
      </c>
      <c r="K168" s="338">
        <v>93.749999999999986</v>
      </c>
      <c r="L168" s="338">
        <v>94.3</v>
      </c>
      <c r="M168" s="340">
        <v>93.2</v>
      </c>
      <c r="N168" s="340">
        <v>92.2</v>
      </c>
      <c r="O168" s="340">
        <v>135952000</v>
      </c>
      <c r="P168" s="343">
        <v>-1.1114343904567937E-2</v>
      </c>
    </row>
    <row r="169" spans="1:16" ht="12.75" customHeight="1">
      <c r="A169" s="375">
        <v>159</v>
      </c>
      <c r="B169" s="376" t="s">
        <v>63</v>
      </c>
      <c r="C169" s="344" t="s">
        <v>213</v>
      </c>
      <c r="D169" s="367">
        <v>45197</v>
      </c>
      <c r="E169" s="342">
        <v>791.4</v>
      </c>
      <c r="F169" s="339">
        <v>792.83333333333337</v>
      </c>
      <c r="G169" s="338">
        <v>786.56666666666672</v>
      </c>
      <c r="H169" s="338">
        <v>781.73333333333335</v>
      </c>
      <c r="I169" s="338">
        <v>775.4666666666667</v>
      </c>
      <c r="J169" s="338">
        <v>797.66666666666674</v>
      </c>
      <c r="K169" s="338">
        <v>803.93333333333339</v>
      </c>
      <c r="L169" s="338">
        <v>808.76666666666677</v>
      </c>
      <c r="M169" s="340">
        <v>799.1</v>
      </c>
      <c r="N169" s="340">
        <v>788</v>
      </c>
      <c r="O169" s="340">
        <v>10331200</v>
      </c>
      <c r="P169" s="343">
        <v>-3.8063314711359403E-2</v>
      </c>
    </row>
    <row r="170" spans="1:16" ht="12.75" customHeight="1">
      <c r="A170" s="375">
        <v>160</v>
      </c>
      <c r="B170" s="376" t="s">
        <v>68</v>
      </c>
      <c r="C170" s="339" t="s">
        <v>214</v>
      </c>
      <c r="D170" s="367">
        <v>45197</v>
      </c>
      <c r="E170" s="342">
        <v>1302.5999999999999</v>
      </c>
      <c r="F170" s="339">
        <v>1293.6666666666665</v>
      </c>
      <c r="G170" s="338">
        <v>1283.2833333333331</v>
      </c>
      <c r="H170" s="338">
        <v>1263.9666666666665</v>
      </c>
      <c r="I170" s="338">
        <v>1253.583333333333</v>
      </c>
      <c r="J170" s="338">
        <v>1312.9833333333331</v>
      </c>
      <c r="K170" s="338">
        <v>1323.3666666666663</v>
      </c>
      <c r="L170" s="338">
        <v>1342.6833333333332</v>
      </c>
      <c r="M170" s="340">
        <v>1304.05</v>
      </c>
      <c r="N170" s="340">
        <v>1274.3499999999999</v>
      </c>
      <c r="O170" s="340">
        <v>8028750</v>
      </c>
      <c r="P170" s="343">
        <v>6.5432791175920732E-4</v>
      </c>
    </row>
    <row r="171" spans="1:16" ht="12.75" customHeight="1">
      <c r="A171" s="375">
        <v>161</v>
      </c>
      <c r="B171" s="376" t="s">
        <v>63</v>
      </c>
      <c r="C171" s="339" t="s">
        <v>215</v>
      </c>
      <c r="D171" s="367">
        <v>45197</v>
      </c>
      <c r="E171" s="342">
        <v>590.75</v>
      </c>
      <c r="F171" s="339">
        <v>590.70000000000005</v>
      </c>
      <c r="G171" s="338">
        <v>587.75000000000011</v>
      </c>
      <c r="H171" s="338">
        <v>584.75000000000011</v>
      </c>
      <c r="I171" s="338">
        <v>581.80000000000018</v>
      </c>
      <c r="J171" s="338">
        <v>593.70000000000005</v>
      </c>
      <c r="K171" s="338">
        <v>596.64999999999986</v>
      </c>
      <c r="L171" s="338">
        <v>599.65</v>
      </c>
      <c r="M171" s="340">
        <v>593.65</v>
      </c>
      <c r="N171" s="340">
        <v>587.70000000000005</v>
      </c>
      <c r="O171" s="340">
        <v>86545500</v>
      </c>
      <c r="P171" s="343">
        <v>-3.0583681791478039E-3</v>
      </c>
    </row>
    <row r="172" spans="1:16" ht="12.75" customHeight="1">
      <c r="A172" s="375">
        <v>162</v>
      </c>
      <c r="B172" s="376" t="s">
        <v>49</v>
      </c>
      <c r="C172" s="339" t="s">
        <v>216</v>
      </c>
      <c r="D172" s="367">
        <v>45197</v>
      </c>
      <c r="E172" s="342">
        <v>26387.65</v>
      </c>
      <c r="F172" s="339">
        <v>26275.8</v>
      </c>
      <c r="G172" s="338">
        <v>26073.699999999997</v>
      </c>
      <c r="H172" s="338">
        <v>25759.749999999996</v>
      </c>
      <c r="I172" s="338">
        <v>25557.649999999994</v>
      </c>
      <c r="J172" s="338">
        <v>26589.75</v>
      </c>
      <c r="K172" s="338">
        <v>26791.85</v>
      </c>
      <c r="L172" s="338">
        <v>27105.800000000003</v>
      </c>
      <c r="M172" s="340">
        <v>26477.9</v>
      </c>
      <c r="N172" s="340">
        <v>25961.85</v>
      </c>
      <c r="O172" s="340">
        <v>194125</v>
      </c>
      <c r="P172" s="343">
        <v>-2.0930525784894717E-2</v>
      </c>
    </row>
    <row r="173" spans="1:16" ht="12.75" customHeight="1">
      <c r="A173" s="375">
        <v>163</v>
      </c>
      <c r="B173" s="376" t="s">
        <v>41</v>
      </c>
      <c r="C173" s="339" t="s">
        <v>217</v>
      </c>
      <c r="D173" s="367">
        <v>45197</v>
      </c>
      <c r="E173" s="342">
        <v>3718.35</v>
      </c>
      <c r="F173" s="339">
        <v>3694.5166666666664</v>
      </c>
      <c r="G173" s="338">
        <v>3664.583333333333</v>
      </c>
      <c r="H173" s="338">
        <v>3610.8166666666666</v>
      </c>
      <c r="I173" s="338">
        <v>3580.8833333333332</v>
      </c>
      <c r="J173" s="338">
        <v>3748.2833333333328</v>
      </c>
      <c r="K173" s="338">
        <v>3778.2166666666662</v>
      </c>
      <c r="L173" s="338">
        <v>3831.9833333333327</v>
      </c>
      <c r="M173" s="340">
        <v>3724.45</v>
      </c>
      <c r="N173" s="340">
        <v>3640.75</v>
      </c>
      <c r="O173" s="340">
        <v>1835350</v>
      </c>
      <c r="P173" s="343">
        <v>-6.6573426573426575E-2</v>
      </c>
    </row>
    <row r="174" spans="1:16" ht="12.75" customHeight="1">
      <c r="A174" s="375">
        <v>164</v>
      </c>
      <c r="B174" s="376" t="s">
        <v>47</v>
      </c>
      <c r="C174" s="339" t="s">
        <v>218</v>
      </c>
      <c r="D174" s="367">
        <v>45197</v>
      </c>
      <c r="E174" s="342">
        <v>2260.25</v>
      </c>
      <c r="F174" s="339">
        <v>2254.7666666666669</v>
      </c>
      <c r="G174" s="338">
        <v>2234.5333333333338</v>
      </c>
      <c r="H174" s="338">
        <v>2208.8166666666671</v>
      </c>
      <c r="I174" s="338">
        <v>2188.5833333333339</v>
      </c>
      <c r="J174" s="338">
        <v>2280.4833333333336</v>
      </c>
      <c r="K174" s="338">
        <v>2300.7166666666662</v>
      </c>
      <c r="L174" s="338">
        <v>2326.4333333333334</v>
      </c>
      <c r="M174" s="340">
        <v>2275</v>
      </c>
      <c r="N174" s="340">
        <v>2229.0500000000002</v>
      </c>
      <c r="O174" s="340">
        <v>3850500</v>
      </c>
      <c r="P174" s="343">
        <v>-4.3591654247391955E-2</v>
      </c>
    </row>
    <row r="175" spans="1:16" ht="12.75" customHeight="1">
      <c r="A175" s="375">
        <v>165</v>
      </c>
      <c r="B175" s="376" t="s">
        <v>68</v>
      </c>
      <c r="C175" s="339" t="s">
        <v>219</v>
      </c>
      <c r="D175" s="367">
        <v>45197</v>
      </c>
      <c r="E175" s="342">
        <v>1895.9</v>
      </c>
      <c r="F175" s="339">
        <v>1894.6500000000003</v>
      </c>
      <c r="G175" s="338">
        <v>1874.3500000000006</v>
      </c>
      <c r="H175" s="338">
        <v>1852.8000000000002</v>
      </c>
      <c r="I175" s="338">
        <v>1832.5000000000005</v>
      </c>
      <c r="J175" s="338">
        <v>1916.2000000000007</v>
      </c>
      <c r="K175" s="338">
        <v>1936.5000000000005</v>
      </c>
      <c r="L175" s="338">
        <v>1958.0500000000009</v>
      </c>
      <c r="M175" s="340">
        <v>1914.95</v>
      </c>
      <c r="N175" s="340">
        <v>1873.1</v>
      </c>
      <c r="O175" s="340">
        <v>7733400</v>
      </c>
      <c r="P175" s="343">
        <v>-3.1557592606506875E-2</v>
      </c>
    </row>
    <row r="176" spans="1:16" ht="12.75" customHeight="1">
      <c r="A176" s="375">
        <v>166</v>
      </c>
      <c r="B176" s="376" t="s">
        <v>43</v>
      </c>
      <c r="C176" s="339" t="s">
        <v>220</v>
      </c>
      <c r="D176" s="367">
        <v>45197</v>
      </c>
      <c r="E176" s="342">
        <v>1140.8499999999999</v>
      </c>
      <c r="F176" s="339">
        <v>1136.4000000000001</v>
      </c>
      <c r="G176" s="338">
        <v>1128.8500000000001</v>
      </c>
      <c r="H176" s="338">
        <v>1116.8500000000001</v>
      </c>
      <c r="I176" s="338">
        <v>1109.3000000000002</v>
      </c>
      <c r="J176" s="338">
        <v>1148.4000000000001</v>
      </c>
      <c r="K176" s="338">
        <v>1155.9500000000003</v>
      </c>
      <c r="L176" s="338">
        <v>1167.95</v>
      </c>
      <c r="M176" s="340">
        <v>1143.95</v>
      </c>
      <c r="N176" s="340">
        <v>1124.4000000000001</v>
      </c>
      <c r="O176" s="340">
        <v>24184300</v>
      </c>
      <c r="P176" s="343">
        <v>-7.2982214176938766E-3</v>
      </c>
    </row>
    <row r="177" spans="1:16" ht="12.75" customHeight="1">
      <c r="A177" s="375">
        <v>167</v>
      </c>
      <c r="B177" s="376" t="s">
        <v>205</v>
      </c>
      <c r="C177" s="339" t="s">
        <v>221</v>
      </c>
      <c r="D177" s="367">
        <v>45197</v>
      </c>
      <c r="E177" s="342">
        <v>590.4</v>
      </c>
      <c r="F177" s="339">
        <v>590.29999999999995</v>
      </c>
      <c r="G177" s="338">
        <v>586.04999999999995</v>
      </c>
      <c r="H177" s="338">
        <v>581.70000000000005</v>
      </c>
      <c r="I177" s="338">
        <v>577.45000000000005</v>
      </c>
      <c r="J177" s="338">
        <v>594.64999999999986</v>
      </c>
      <c r="K177" s="338">
        <v>598.89999999999986</v>
      </c>
      <c r="L177" s="338">
        <v>603.24999999999977</v>
      </c>
      <c r="M177" s="340">
        <v>594.54999999999995</v>
      </c>
      <c r="N177" s="340">
        <v>585.95000000000005</v>
      </c>
      <c r="O177" s="340">
        <v>8301000</v>
      </c>
      <c r="P177" s="343">
        <v>-9.026900162484203E-4</v>
      </c>
    </row>
    <row r="178" spans="1:16" ht="12.75" customHeight="1">
      <c r="A178" s="375">
        <v>168</v>
      </c>
      <c r="B178" s="376" t="s">
        <v>43</v>
      </c>
      <c r="C178" s="336" t="s">
        <v>222</v>
      </c>
      <c r="D178" s="367">
        <v>45197</v>
      </c>
      <c r="E178" s="342">
        <v>771.5</v>
      </c>
      <c r="F178" s="339">
        <v>768.9</v>
      </c>
      <c r="G178" s="338">
        <v>762.8</v>
      </c>
      <c r="H178" s="338">
        <v>754.1</v>
      </c>
      <c r="I178" s="338">
        <v>748</v>
      </c>
      <c r="J178" s="338">
        <v>777.59999999999991</v>
      </c>
      <c r="K178" s="338">
        <v>783.7</v>
      </c>
      <c r="L178" s="338">
        <v>792.39999999999986</v>
      </c>
      <c r="M178" s="340">
        <v>775</v>
      </c>
      <c r="N178" s="340">
        <v>760.2</v>
      </c>
      <c r="O178" s="340">
        <v>4109000</v>
      </c>
      <c r="P178" s="343">
        <v>-1.0356454720616571E-2</v>
      </c>
    </row>
    <row r="179" spans="1:16" ht="12.75" customHeight="1">
      <c r="A179" s="375">
        <v>169</v>
      </c>
      <c r="B179" s="376" t="s">
        <v>39</v>
      </c>
      <c r="C179" s="339" t="s">
        <v>223</v>
      </c>
      <c r="D179" s="367">
        <v>45197</v>
      </c>
      <c r="E179" s="342">
        <v>1047.1500000000001</v>
      </c>
      <c r="F179" s="339">
        <v>1044.45</v>
      </c>
      <c r="G179" s="338">
        <v>1037.4000000000001</v>
      </c>
      <c r="H179" s="338">
        <v>1027.6500000000001</v>
      </c>
      <c r="I179" s="338">
        <v>1020.6000000000001</v>
      </c>
      <c r="J179" s="338">
        <v>1054.2</v>
      </c>
      <c r="K179" s="338">
        <v>1061.2499999999998</v>
      </c>
      <c r="L179" s="338">
        <v>1071</v>
      </c>
      <c r="M179" s="340">
        <v>1051.5</v>
      </c>
      <c r="N179" s="340">
        <v>1034.7</v>
      </c>
      <c r="O179" s="340">
        <v>8327000</v>
      </c>
      <c r="P179" s="343">
        <v>-9.6160136063321768E-3</v>
      </c>
    </row>
    <row r="180" spans="1:16" ht="12.75" customHeight="1">
      <c r="A180" s="375">
        <v>170</v>
      </c>
      <c r="B180" s="376" t="s">
        <v>79</v>
      </c>
      <c r="C180" s="345" t="s">
        <v>224</v>
      </c>
      <c r="D180" s="367">
        <v>45197</v>
      </c>
      <c r="E180" s="342">
        <v>1875.5</v>
      </c>
      <c r="F180" s="339">
        <v>1877.6833333333334</v>
      </c>
      <c r="G180" s="338">
        <v>1866.0166666666669</v>
      </c>
      <c r="H180" s="338">
        <v>1856.5333333333335</v>
      </c>
      <c r="I180" s="338">
        <v>1844.866666666667</v>
      </c>
      <c r="J180" s="338">
        <v>1887.1666666666667</v>
      </c>
      <c r="K180" s="338">
        <v>1898.8333333333333</v>
      </c>
      <c r="L180" s="338">
        <v>1908.3166666666666</v>
      </c>
      <c r="M180" s="340">
        <v>1889.35</v>
      </c>
      <c r="N180" s="340">
        <v>1868.2</v>
      </c>
      <c r="O180" s="340">
        <v>6522500</v>
      </c>
      <c r="P180" s="343">
        <v>4.9055086449537592E-2</v>
      </c>
    </row>
    <row r="181" spans="1:16" ht="12.75" customHeight="1">
      <c r="A181" s="375">
        <v>171</v>
      </c>
      <c r="B181" s="376" t="s">
        <v>59</v>
      </c>
      <c r="C181" s="339" t="s">
        <v>225</v>
      </c>
      <c r="D181" s="367">
        <v>45197</v>
      </c>
      <c r="E181" s="342">
        <v>890.65</v>
      </c>
      <c r="F181" s="339">
        <v>893.13333333333333</v>
      </c>
      <c r="G181" s="338">
        <v>884.26666666666665</v>
      </c>
      <c r="H181" s="338">
        <v>877.88333333333333</v>
      </c>
      <c r="I181" s="338">
        <v>869.01666666666665</v>
      </c>
      <c r="J181" s="338">
        <v>899.51666666666665</v>
      </c>
      <c r="K181" s="338">
        <v>908.38333333333321</v>
      </c>
      <c r="L181" s="338">
        <v>914.76666666666665</v>
      </c>
      <c r="M181" s="340">
        <v>902</v>
      </c>
      <c r="N181" s="340">
        <v>886.75</v>
      </c>
      <c r="O181" s="340">
        <v>10635300</v>
      </c>
      <c r="P181" s="343">
        <v>-7.4752225768520073E-3</v>
      </c>
    </row>
    <row r="182" spans="1:16" ht="12.75" customHeight="1">
      <c r="A182" s="375">
        <v>172</v>
      </c>
      <c r="B182" s="376" t="s">
        <v>56</v>
      </c>
      <c r="C182" s="339" t="s">
        <v>226</v>
      </c>
      <c r="D182" s="367">
        <v>45197</v>
      </c>
      <c r="E182" s="342">
        <v>620.25</v>
      </c>
      <c r="F182" s="339">
        <v>619.0333333333333</v>
      </c>
      <c r="G182" s="338">
        <v>616.86666666666656</v>
      </c>
      <c r="H182" s="338">
        <v>613.48333333333323</v>
      </c>
      <c r="I182" s="338">
        <v>611.31666666666649</v>
      </c>
      <c r="J182" s="338">
        <v>622.41666666666663</v>
      </c>
      <c r="K182" s="338">
        <v>624.58333333333337</v>
      </c>
      <c r="L182" s="338">
        <v>627.9666666666667</v>
      </c>
      <c r="M182" s="340">
        <v>621.20000000000005</v>
      </c>
      <c r="N182" s="340">
        <v>615.65</v>
      </c>
      <c r="O182" s="340">
        <v>74212575</v>
      </c>
      <c r="P182" s="343">
        <v>1.7505812476798936E-2</v>
      </c>
    </row>
    <row r="183" spans="1:16" ht="12.75" customHeight="1">
      <c r="A183" s="375">
        <v>173</v>
      </c>
      <c r="B183" s="376" t="s">
        <v>190</v>
      </c>
      <c r="C183" s="339" t="s">
        <v>227</v>
      </c>
      <c r="D183" s="367">
        <v>45197</v>
      </c>
      <c r="E183" s="342">
        <v>260</v>
      </c>
      <c r="F183" s="339">
        <v>259.05</v>
      </c>
      <c r="G183" s="338">
        <v>257.15000000000003</v>
      </c>
      <c r="H183" s="338">
        <v>254.3</v>
      </c>
      <c r="I183" s="338">
        <v>252.40000000000003</v>
      </c>
      <c r="J183" s="338">
        <v>261.90000000000003</v>
      </c>
      <c r="K183" s="338">
        <v>263.8</v>
      </c>
      <c r="L183" s="338">
        <v>266.65000000000003</v>
      </c>
      <c r="M183" s="340">
        <v>260.95</v>
      </c>
      <c r="N183" s="340">
        <v>256.2</v>
      </c>
      <c r="O183" s="340">
        <v>90433125</v>
      </c>
      <c r="P183" s="343">
        <v>2.4156251194434888E-2</v>
      </c>
    </row>
    <row r="184" spans="1:16" ht="12.75" customHeight="1">
      <c r="A184" s="375">
        <v>174</v>
      </c>
      <c r="B184" s="376" t="s">
        <v>132</v>
      </c>
      <c r="C184" s="339" t="s">
        <v>228</v>
      </c>
      <c r="D184" s="367">
        <v>45197</v>
      </c>
      <c r="E184" s="342">
        <v>127.95</v>
      </c>
      <c r="F184" s="339">
        <v>127.68333333333332</v>
      </c>
      <c r="G184" s="338">
        <v>126.66666666666666</v>
      </c>
      <c r="H184" s="338">
        <v>125.38333333333334</v>
      </c>
      <c r="I184" s="338">
        <v>124.36666666666667</v>
      </c>
      <c r="J184" s="338">
        <v>128.96666666666664</v>
      </c>
      <c r="K184" s="338">
        <v>129.98333333333332</v>
      </c>
      <c r="L184" s="338">
        <v>131.26666666666662</v>
      </c>
      <c r="M184" s="340">
        <v>128.69999999999999</v>
      </c>
      <c r="N184" s="340">
        <v>126.4</v>
      </c>
      <c r="O184" s="340">
        <v>215737500</v>
      </c>
      <c r="P184" s="343">
        <v>-1.603543066585217E-3</v>
      </c>
    </row>
    <row r="185" spans="1:16" ht="12.75" customHeight="1">
      <c r="A185" s="375">
        <v>175</v>
      </c>
      <c r="B185" s="376" t="s">
        <v>87</v>
      </c>
      <c r="C185" s="339" t="s">
        <v>229</v>
      </c>
      <c r="D185" s="367">
        <v>45197</v>
      </c>
      <c r="E185" s="342">
        <v>3588.8</v>
      </c>
      <c r="F185" s="339">
        <v>3586.4333333333329</v>
      </c>
      <c r="G185" s="338">
        <v>3559.9166666666661</v>
      </c>
      <c r="H185" s="338">
        <v>3531.0333333333333</v>
      </c>
      <c r="I185" s="338">
        <v>3504.5166666666664</v>
      </c>
      <c r="J185" s="338">
        <v>3615.3166666666657</v>
      </c>
      <c r="K185" s="338">
        <v>3641.833333333333</v>
      </c>
      <c r="L185" s="338">
        <v>3670.7166666666653</v>
      </c>
      <c r="M185" s="340">
        <v>3612.95</v>
      </c>
      <c r="N185" s="340">
        <v>3557.55</v>
      </c>
      <c r="O185" s="340">
        <v>10351250</v>
      </c>
      <c r="P185" s="343">
        <v>3.3386327503974564E-2</v>
      </c>
    </row>
    <row r="186" spans="1:16" ht="12.75" customHeight="1">
      <c r="A186" s="375">
        <v>176</v>
      </c>
      <c r="B186" s="376" t="s">
        <v>87</v>
      </c>
      <c r="C186" s="339" t="s">
        <v>230</v>
      </c>
      <c r="D186" s="367">
        <v>45197</v>
      </c>
      <c r="E186" s="342">
        <v>1283.6500000000001</v>
      </c>
      <c r="F186" s="339">
        <v>1279.8833333333334</v>
      </c>
      <c r="G186" s="338">
        <v>1271.0666666666668</v>
      </c>
      <c r="H186" s="338">
        <v>1258.4833333333333</v>
      </c>
      <c r="I186" s="338">
        <v>1249.6666666666667</v>
      </c>
      <c r="J186" s="338">
        <v>1292.4666666666669</v>
      </c>
      <c r="K186" s="338">
        <v>1301.2833333333335</v>
      </c>
      <c r="L186" s="338">
        <v>1313.866666666667</v>
      </c>
      <c r="M186" s="340">
        <v>1288.7</v>
      </c>
      <c r="N186" s="340">
        <v>1267.3</v>
      </c>
      <c r="O186" s="340">
        <v>11954400</v>
      </c>
      <c r="P186" s="343">
        <v>-8.0240722166499494E-4</v>
      </c>
    </row>
    <row r="187" spans="1:16" ht="12.75" customHeight="1">
      <c r="A187" s="375">
        <v>177</v>
      </c>
      <c r="B187" s="376" t="s">
        <v>59</v>
      </c>
      <c r="C187" s="339" t="s">
        <v>231</v>
      </c>
      <c r="D187" s="367">
        <v>45197</v>
      </c>
      <c r="E187" s="342">
        <v>3218.25</v>
      </c>
      <c r="F187" s="339">
        <v>3225</v>
      </c>
      <c r="G187" s="338">
        <v>3181.25</v>
      </c>
      <c r="H187" s="338">
        <v>3144.25</v>
      </c>
      <c r="I187" s="338">
        <v>3100.5</v>
      </c>
      <c r="J187" s="338">
        <v>3262</v>
      </c>
      <c r="K187" s="338">
        <v>3305.75</v>
      </c>
      <c r="L187" s="338">
        <v>3342.75</v>
      </c>
      <c r="M187" s="340">
        <v>3268.75</v>
      </c>
      <c r="N187" s="340">
        <v>3188</v>
      </c>
      <c r="O187" s="340">
        <v>5913000</v>
      </c>
      <c r="P187" s="343">
        <v>-5.7839388145315487E-2</v>
      </c>
    </row>
    <row r="188" spans="1:16" ht="12.75" customHeight="1">
      <c r="A188" s="375">
        <v>178</v>
      </c>
      <c r="B188" s="376" t="s">
        <v>43</v>
      </c>
      <c r="C188" s="339" t="s">
        <v>232</v>
      </c>
      <c r="D188" s="367">
        <v>45197</v>
      </c>
      <c r="E188" s="342">
        <v>1848.85</v>
      </c>
      <c r="F188" s="339">
        <v>1845.8</v>
      </c>
      <c r="G188" s="338">
        <v>1837.6</v>
      </c>
      <c r="H188" s="338">
        <v>1826.35</v>
      </c>
      <c r="I188" s="338">
        <v>1818.1499999999999</v>
      </c>
      <c r="J188" s="338">
        <v>1857.05</v>
      </c>
      <c r="K188" s="338">
        <v>1865.2500000000002</v>
      </c>
      <c r="L188" s="338">
        <v>1876.5</v>
      </c>
      <c r="M188" s="340">
        <v>1854</v>
      </c>
      <c r="N188" s="340">
        <v>1834.55</v>
      </c>
      <c r="O188" s="340">
        <v>2448000</v>
      </c>
      <c r="P188" s="343">
        <v>2.4696525742988699E-2</v>
      </c>
    </row>
    <row r="189" spans="1:16" ht="12.75" customHeight="1">
      <c r="A189" s="375">
        <v>179</v>
      </c>
      <c r="B189" s="376" t="s">
        <v>45</v>
      </c>
      <c r="C189" s="339" t="s">
        <v>233</v>
      </c>
      <c r="D189" s="367">
        <v>45197</v>
      </c>
      <c r="E189" s="342">
        <v>2120.1999999999998</v>
      </c>
      <c r="F189" s="339">
        <v>2118.6</v>
      </c>
      <c r="G189" s="338">
        <v>2088.6499999999996</v>
      </c>
      <c r="H189" s="338">
        <v>2057.1</v>
      </c>
      <c r="I189" s="338">
        <v>2027.1499999999996</v>
      </c>
      <c r="J189" s="338">
        <v>2150.1499999999996</v>
      </c>
      <c r="K189" s="338">
        <v>2180.0999999999995</v>
      </c>
      <c r="L189" s="338">
        <v>2211.6499999999996</v>
      </c>
      <c r="M189" s="340">
        <v>2148.5500000000002</v>
      </c>
      <c r="N189" s="340">
        <v>2087.0500000000002</v>
      </c>
      <c r="O189" s="340">
        <v>3588800</v>
      </c>
      <c r="P189" s="343">
        <v>-3.9503265175034795E-2</v>
      </c>
    </row>
    <row r="190" spans="1:16" ht="12.75" customHeight="1">
      <c r="A190" s="375">
        <v>180</v>
      </c>
      <c r="B190" s="376" t="s">
        <v>56</v>
      </c>
      <c r="C190" s="339" t="s">
        <v>234</v>
      </c>
      <c r="D190" s="367">
        <v>45197</v>
      </c>
      <c r="E190" s="342">
        <v>1528.9</v>
      </c>
      <c r="F190" s="339">
        <v>1524.7666666666667</v>
      </c>
      <c r="G190" s="338">
        <v>1518.0333333333333</v>
      </c>
      <c r="H190" s="338">
        <v>1507.1666666666667</v>
      </c>
      <c r="I190" s="338">
        <v>1500.4333333333334</v>
      </c>
      <c r="J190" s="338">
        <v>1535.6333333333332</v>
      </c>
      <c r="K190" s="338">
        <v>1542.3666666666663</v>
      </c>
      <c r="L190" s="338">
        <v>1553.2333333333331</v>
      </c>
      <c r="M190" s="340">
        <v>1531.5</v>
      </c>
      <c r="N190" s="340">
        <v>1513.9</v>
      </c>
      <c r="O190" s="340">
        <v>9110500</v>
      </c>
      <c r="P190" s="343">
        <v>1.2210297091305024E-2</v>
      </c>
    </row>
    <row r="191" spans="1:16" ht="12.75" customHeight="1">
      <c r="A191" s="375">
        <v>181</v>
      </c>
      <c r="B191" s="376" t="s">
        <v>59</v>
      </c>
      <c r="C191" s="339" t="s">
        <v>235</v>
      </c>
      <c r="D191" s="367">
        <v>45197</v>
      </c>
      <c r="E191" s="342">
        <v>1578.45</v>
      </c>
      <c r="F191" s="339">
        <v>1574.5666666666668</v>
      </c>
      <c r="G191" s="338">
        <v>1565.9833333333336</v>
      </c>
      <c r="H191" s="338">
        <v>1553.5166666666667</v>
      </c>
      <c r="I191" s="338">
        <v>1544.9333333333334</v>
      </c>
      <c r="J191" s="338">
        <v>1587.0333333333338</v>
      </c>
      <c r="K191" s="338">
        <v>1595.6166666666672</v>
      </c>
      <c r="L191" s="338">
        <v>1608.0833333333339</v>
      </c>
      <c r="M191" s="340">
        <v>1583.15</v>
      </c>
      <c r="N191" s="340">
        <v>1562.1</v>
      </c>
      <c r="O191" s="340">
        <v>2250400</v>
      </c>
      <c r="P191" s="343">
        <v>-1.124780316344464E-2</v>
      </c>
    </row>
    <row r="192" spans="1:16" ht="12.75" customHeight="1">
      <c r="A192" s="375">
        <v>182</v>
      </c>
      <c r="B192" s="376" t="s">
        <v>49</v>
      </c>
      <c r="C192" s="339" t="s">
        <v>236</v>
      </c>
      <c r="D192" s="367">
        <v>45197</v>
      </c>
      <c r="E192" s="342">
        <v>8276.0499999999993</v>
      </c>
      <c r="F192" s="339">
        <v>8261.6833333333325</v>
      </c>
      <c r="G192" s="338">
        <v>8234.366666666665</v>
      </c>
      <c r="H192" s="338">
        <v>8192.6833333333325</v>
      </c>
      <c r="I192" s="338">
        <v>8165.366666666665</v>
      </c>
      <c r="J192" s="338">
        <v>8303.366666666665</v>
      </c>
      <c r="K192" s="338">
        <v>8330.6833333333343</v>
      </c>
      <c r="L192" s="338">
        <v>8372.366666666665</v>
      </c>
      <c r="M192" s="340">
        <v>8289</v>
      </c>
      <c r="N192" s="340">
        <v>8220</v>
      </c>
      <c r="O192" s="340">
        <v>1722700</v>
      </c>
      <c r="P192" s="343">
        <v>1.2578616352201259E-2</v>
      </c>
    </row>
    <row r="193" spans="1:16" ht="12.75" customHeight="1">
      <c r="A193" s="375">
        <v>183</v>
      </c>
      <c r="B193" s="376" t="s">
        <v>39</v>
      </c>
      <c r="C193" s="339" t="s">
        <v>237</v>
      </c>
      <c r="D193" s="367">
        <v>45197</v>
      </c>
      <c r="E193" s="342">
        <v>615.04999999999995</v>
      </c>
      <c r="F193" s="339">
        <v>613.25</v>
      </c>
      <c r="G193" s="338">
        <v>609.75</v>
      </c>
      <c r="H193" s="338">
        <v>604.45000000000005</v>
      </c>
      <c r="I193" s="338">
        <v>600.95000000000005</v>
      </c>
      <c r="J193" s="338">
        <v>618.54999999999995</v>
      </c>
      <c r="K193" s="338">
        <v>622.04999999999995</v>
      </c>
      <c r="L193" s="338">
        <v>627.34999999999991</v>
      </c>
      <c r="M193" s="340">
        <v>616.75</v>
      </c>
      <c r="N193" s="340">
        <v>607.95000000000005</v>
      </c>
      <c r="O193" s="340">
        <v>34221200</v>
      </c>
      <c r="P193" s="343">
        <v>-3.3130096231543379E-2</v>
      </c>
    </row>
    <row r="194" spans="1:16" ht="12.75" customHeight="1">
      <c r="A194" s="375">
        <v>184</v>
      </c>
      <c r="B194" s="376" t="s">
        <v>132</v>
      </c>
      <c r="C194" s="339" t="s">
        <v>238</v>
      </c>
      <c r="D194" s="367">
        <v>45197</v>
      </c>
      <c r="E194" s="342">
        <v>209.2</v>
      </c>
      <c r="F194" s="339">
        <v>212.36666666666665</v>
      </c>
      <c r="G194" s="338">
        <v>204.6333333333333</v>
      </c>
      <c r="H194" s="338">
        <v>200.06666666666666</v>
      </c>
      <c r="I194" s="338">
        <v>192.33333333333331</v>
      </c>
      <c r="J194" s="338">
        <v>216.93333333333328</v>
      </c>
      <c r="K194" s="338">
        <v>224.66666666666663</v>
      </c>
      <c r="L194" s="338">
        <v>229.23333333333326</v>
      </c>
      <c r="M194" s="340">
        <v>220.1</v>
      </c>
      <c r="N194" s="340">
        <v>207.8</v>
      </c>
      <c r="O194" s="340">
        <v>75830000</v>
      </c>
      <c r="P194" s="343">
        <v>4.679734953064605E-2</v>
      </c>
    </row>
    <row r="195" spans="1:16" ht="12.75" customHeight="1">
      <c r="A195" s="375">
        <v>185</v>
      </c>
      <c r="B195" s="376" t="s">
        <v>41</v>
      </c>
      <c r="C195" s="339" t="s">
        <v>239</v>
      </c>
      <c r="D195" s="367">
        <v>45197</v>
      </c>
      <c r="E195" s="342">
        <v>870.65</v>
      </c>
      <c r="F195" s="339">
        <v>866.18333333333339</v>
      </c>
      <c r="G195" s="338">
        <v>860.46666666666681</v>
      </c>
      <c r="H195" s="338">
        <v>850.28333333333342</v>
      </c>
      <c r="I195" s="338">
        <v>844.56666666666683</v>
      </c>
      <c r="J195" s="338">
        <v>876.36666666666679</v>
      </c>
      <c r="K195" s="338">
        <v>882.08333333333348</v>
      </c>
      <c r="L195" s="338">
        <v>892.26666666666677</v>
      </c>
      <c r="M195" s="340">
        <v>871.9</v>
      </c>
      <c r="N195" s="340">
        <v>856</v>
      </c>
      <c r="O195" s="340">
        <v>7800600</v>
      </c>
      <c r="P195" s="343">
        <v>-3.1943410275502605E-2</v>
      </c>
    </row>
    <row r="196" spans="1:16" ht="12.75" customHeight="1">
      <c r="A196" s="375">
        <v>186</v>
      </c>
      <c r="B196" s="376" t="s">
        <v>87</v>
      </c>
      <c r="C196" s="339" t="s">
        <v>240</v>
      </c>
      <c r="D196" s="367">
        <v>45197</v>
      </c>
      <c r="E196" s="342">
        <v>415.55</v>
      </c>
      <c r="F196" s="339">
        <v>414.2</v>
      </c>
      <c r="G196" s="338">
        <v>411.59999999999997</v>
      </c>
      <c r="H196" s="338">
        <v>407.65</v>
      </c>
      <c r="I196" s="338">
        <v>405.04999999999995</v>
      </c>
      <c r="J196" s="338">
        <v>418.15</v>
      </c>
      <c r="K196" s="338">
        <v>420.75</v>
      </c>
      <c r="L196" s="338">
        <v>424.7</v>
      </c>
      <c r="M196" s="340">
        <v>416.8</v>
      </c>
      <c r="N196" s="340">
        <v>410.25</v>
      </c>
      <c r="O196" s="340">
        <v>42946500</v>
      </c>
      <c r="P196" s="343">
        <v>1.7556953477627323E-2</v>
      </c>
    </row>
    <row r="197" spans="1:16" ht="12.75" customHeight="1">
      <c r="A197" s="375">
        <v>187</v>
      </c>
      <c r="B197" s="376" t="s">
        <v>205</v>
      </c>
      <c r="C197" s="339" t="s">
        <v>241</v>
      </c>
      <c r="D197" s="367">
        <v>45197</v>
      </c>
      <c r="E197" s="342">
        <v>261.55</v>
      </c>
      <c r="F197" s="339">
        <v>260.40000000000003</v>
      </c>
      <c r="G197" s="338">
        <v>256.70000000000005</v>
      </c>
      <c r="H197" s="338">
        <v>251.85000000000002</v>
      </c>
      <c r="I197" s="338">
        <v>248.15000000000003</v>
      </c>
      <c r="J197" s="338">
        <v>265.25000000000006</v>
      </c>
      <c r="K197" s="338">
        <v>268.95</v>
      </c>
      <c r="L197" s="338">
        <v>273.80000000000007</v>
      </c>
      <c r="M197" s="340">
        <v>264.10000000000002</v>
      </c>
      <c r="N197" s="340">
        <v>255.55</v>
      </c>
      <c r="O197" s="340">
        <v>93042000</v>
      </c>
      <c r="P197" s="343">
        <v>-1.1474469305794608E-2</v>
      </c>
    </row>
    <row r="198" spans="1:16" ht="12.75" customHeight="1">
      <c r="A198" s="375">
        <v>188</v>
      </c>
      <c r="B198" s="376" t="s">
        <v>43</v>
      </c>
      <c r="C198" s="339" t="s">
        <v>242</v>
      </c>
      <c r="D198" s="367">
        <v>45197</v>
      </c>
      <c r="E198" s="342">
        <v>606.6</v>
      </c>
      <c r="F198" s="339">
        <v>603.16666666666663</v>
      </c>
      <c r="G198" s="338">
        <v>597.83333333333326</v>
      </c>
      <c r="H198" s="338">
        <v>589.06666666666661</v>
      </c>
      <c r="I198" s="338">
        <v>583.73333333333323</v>
      </c>
      <c r="J198" s="338">
        <v>611.93333333333328</v>
      </c>
      <c r="K198" s="338">
        <v>617.26666666666654</v>
      </c>
      <c r="L198" s="338">
        <v>626.0333333333333</v>
      </c>
      <c r="M198" s="340">
        <v>608.5</v>
      </c>
      <c r="N198" s="340">
        <v>594.4</v>
      </c>
      <c r="O198" s="340">
        <v>8348400</v>
      </c>
      <c r="P198" s="343">
        <v>2.7697762020828718E-2</v>
      </c>
    </row>
    <row r="199" spans="1:16" ht="12.75" customHeight="1">
      <c r="A199" s="377">
        <v>189</v>
      </c>
      <c r="B199" s="378"/>
      <c r="C199" s="369"/>
      <c r="D199" s="370"/>
      <c r="E199" s="371"/>
      <c r="F199" s="371"/>
      <c r="G199" s="372"/>
      <c r="H199" s="372"/>
      <c r="I199" s="372"/>
      <c r="J199" s="372"/>
      <c r="K199" s="372"/>
      <c r="L199" s="372"/>
      <c r="M199" s="369"/>
      <c r="N199" s="369"/>
      <c r="O199" s="373"/>
      <c r="P199" s="374"/>
    </row>
    <row r="200" spans="1:16" ht="12.75" customHeight="1">
      <c r="A200" s="33">
        <v>190</v>
      </c>
      <c r="B200" s="378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45197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94" t="s">
        <v>16</v>
      </c>
      <c r="B8" s="396"/>
      <c r="C8" s="399" t="s">
        <v>20</v>
      </c>
      <c r="D8" s="399" t="s">
        <v>21</v>
      </c>
      <c r="E8" s="391" t="s">
        <v>22</v>
      </c>
      <c r="F8" s="392"/>
      <c r="G8" s="393"/>
      <c r="H8" s="391" t="s">
        <v>23</v>
      </c>
      <c r="I8" s="392"/>
      <c r="J8" s="393"/>
      <c r="K8" s="26"/>
      <c r="L8" s="48"/>
      <c r="M8" s="48"/>
      <c r="N8" s="1"/>
      <c r="O8" s="1"/>
    </row>
    <row r="9" spans="1:15" ht="36" customHeight="1">
      <c r="A9" s="395"/>
      <c r="B9" s="398"/>
      <c r="C9" s="398"/>
      <c r="D9" s="39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19716.45</v>
      </c>
      <c r="D10" s="34">
        <v>19667.05</v>
      </c>
      <c r="E10" s="34">
        <v>19603.399999999998</v>
      </c>
      <c r="F10" s="34">
        <v>19490.349999999999</v>
      </c>
      <c r="G10" s="34">
        <v>19426.699999999997</v>
      </c>
      <c r="H10" s="34">
        <v>19780.099999999999</v>
      </c>
      <c r="I10" s="34">
        <v>19843.75</v>
      </c>
      <c r="J10" s="34">
        <v>19956.8</v>
      </c>
      <c r="K10" s="34">
        <v>19730.7</v>
      </c>
      <c r="L10" s="34">
        <v>19554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44588.3</v>
      </c>
      <c r="D11" s="34">
        <v>44479.6</v>
      </c>
      <c r="E11" s="34">
        <v>44291.199999999997</v>
      </c>
      <c r="F11" s="34">
        <v>43994.1</v>
      </c>
      <c r="G11" s="34">
        <v>43805.7</v>
      </c>
      <c r="H11" s="34">
        <v>44776.7</v>
      </c>
      <c r="I11" s="34">
        <v>44965.100000000006</v>
      </c>
      <c r="J11" s="34">
        <v>45262.2</v>
      </c>
      <c r="K11" s="34">
        <v>44668</v>
      </c>
      <c r="L11" s="34">
        <v>44182.5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3848.25</v>
      </c>
      <c r="D12" s="36">
        <v>3837.8833333333337</v>
      </c>
      <c r="E12" s="36">
        <v>3823.9166666666674</v>
      </c>
      <c r="F12" s="36">
        <v>3799.5833333333339</v>
      </c>
      <c r="G12" s="36">
        <v>3785.6166666666677</v>
      </c>
      <c r="H12" s="36">
        <v>3862.2166666666672</v>
      </c>
      <c r="I12" s="36">
        <v>3876.1833333333334</v>
      </c>
      <c r="J12" s="36">
        <v>3900.5166666666669</v>
      </c>
      <c r="K12" s="36">
        <v>3851.85</v>
      </c>
      <c r="L12" s="36">
        <v>3813.55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6220.1</v>
      </c>
      <c r="D13" s="36">
        <v>6204.6333333333341</v>
      </c>
      <c r="E13" s="36">
        <v>6183.1666666666679</v>
      </c>
      <c r="F13" s="36">
        <v>6146.2333333333336</v>
      </c>
      <c r="G13" s="36">
        <v>6124.7666666666673</v>
      </c>
      <c r="H13" s="36">
        <v>6241.5666666666684</v>
      </c>
      <c r="I13" s="36">
        <v>6263.0333333333338</v>
      </c>
      <c r="J13" s="36">
        <v>6299.966666666669</v>
      </c>
      <c r="K13" s="36">
        <v>6226.1</v>
      </c>
      <c r="L13" s="36">
        <v>6167.7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32594.65</v>
      </c>
      <c r="D14" s="36">
        <v>32528.533333333336</v>
      </c>
      <c r="E14" s="36">
        <v>32406.066666666673</v>
      </c>
      <c r="F14" s="36">
        <v>32217.483333333337</v>
      </c>
      <c r="G14" s="36">
        <v>32095.016666666674</v>
      </c>
      <c r="H14" s="36">
        <v>32717.116666666672</v>
      </c>
      <c r="I14" s="36">
        <v>32839.583333333343</v>
      </c>
      <c r="J14" s="36">
        <v>33028.166666666672</v>
      </c>
      <c r="K14" s="36">
        <v>32651</v>
      </c>
      <c r="L14" s="36">
        <v>32339.95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5914.1</v>
      </c>
      <c r="D15" s="36">
        <v>5899.4333333333343</v>
      </c>
      <c r="E15" s="36">
        <v>5880.3166666666684</v>
      </c>
      <c r="F15" s="36">
        <v>5846.5333333333338</v>
      </c>
      <c r="G15" s="36">
        <v>5827.4166666666679</v>
      </c>
      <c r="H15" s="36">
        <v>5933.216666666669</v>
      </c>
      <c r="I15" s="36">
        <v>5952.3333333333339</v>
      </c>
      <c r="J15" s="36">
        <v>5986.1166666666695</v>
      </c>
      <c r="K15" s="36">
        <v>5918.55</v>
      </c>
      <c r="L15" s="36">
        <v>5865.65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11655</v>
      </c>
      <c r="D16" s="36">
        <v>11623.933333333334</v>
      </c>
      <c r="E16" s="36">
        <v>11575.466666666669</v>
      </c>
      <c r="F16" s="36">
        <v>11495.933333333334</v>
      </c>
      <c r="G16" s="36">
        <v>11447.466666666669</v>
      </c>
      <c r="H16" s="36">
        <v>11703.466666666669</v>
      </c>
      <c r="I16" s="36">
        <v>11751.933333333336</v>
      </c>
      <c r="J16" s="36">
        <v>11831.466666666669</v>
      </c>
      <c r="K16" s="36">
        <v>11672.4</v>
      </c>
      <c r="L16" s="36">
        <v>11544.4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4233.3500000000004</v>
      </c>
      <c r="D17" s="36">
        <v>4214.1333333333341</v>
      </c>
      <c r="E17" s="36">
        <v>4188.0166666666682</v>
      </c>
      <c r="F17" s="36">
        <v>4142.6833333333343</v>
      </c>
      <c r="G17" s="36">
        <v>4116.5666666666684</v>
      </c>
      <c r="H17" s="36">
        <v>4259.4666666666681</v>
      </c>
      <c r="I17" s="36">
        <v>4285.5833333333348</v>
      </c>
      <c r="J17" s="36">
        <v>4330.9166666666679</v>
      </c>
      <c r="K17" s="31">
        <v>4240.25</v>
      </c>
      <c r="L17" s="31">
        <v>4168.8</v>
      </c>
      <c r="M17" s="31">
        <v>2.1783399999999999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22743.3</v>
      </c>
      <c r="D18" s="36">
        <v>22642.116666666665</v>
      </c>
      <c r="E18" s="36">
        <v>22480.883333333331</v>
      </c>
      <c r="F18" s="36">
        <v>22218.466666666667</v>
      </c>
      <c r="G18" s="36">
        <v>22057.233333333334</v>
      </c>
      <c r="H18" s="36">
        <v>22904.533333333329</v>
      </c>
      <c r="I18" s="36">
        <v>23065.766666666659</v>
      </c>
      <c r="J18" s="36">
        <v>23328.183333333327</v>
      </c>
      <c r="K18" s="31">
        <v>22803.35</v>
      </c>
      <c r="L18" s="31">
        <v>22379.7</v>
      </c>
      <c r="M18" s="31">
        <v>9.7860000000000003E-2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180.5</v>
      </c>
      <c r="D19" s="36">
        <v>179.61666666666667</v>
      </c>
      <c r="E19" s="36">
        <v>177.93333333333334</v>
      </c>
      <c r="F19" s="36">
        <v>175.36666666666667</v>
      </c>
      <c r="G19" s="36">
        <v>173.68333333333334</v>
      </c>
      <c r="H19" s="36">
        <v>182.18333333333334</v>
      </c>
      <c r="I19" s="36">
        <v>183.86666666666667</v>
      </c>
      <c r="J19" s="36">
        <v>186.43333333333334</v>
      </c>
      <c r="K19" s="31">
        <v>181.3</v>
      </c>
      <c r="L19" s="31">
        <v>177.05</v>
      </c>
      <c r="M19" s="31">
        <v>85.748949999999994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215.6</v>
      </c>
      <c r="D20" s="36">
        <v>215.89999999999998</v>
      </c>
      <c r="E20" s="36">
        <v>214.59999999999997</v>
      </c>
      <c r="F20" s="36">
        <v>213.6</v>
      </c>
      <c r="G20" s="36">
        <v>212.29999999999998</v>
      </c>
      <c r="H20" s="36">
        <v>216.89999999999995</v>
      </c>
      <c r="I20" s="36">
        <v>218.19999999999996</v>
      </c>
      <c r="J20" s="36">
        <v>219.19999999999993</v>
      </c>
      <c r="K20" s="31">
        <v>217.2</v>
      </c>
      <c r="L20" s="31">
        <v>214.9</v>
      </c>
      <c r="M20" s="31">
        <v>21.326899999999998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2019.75</v>
      </c>
      <c r="D21" s="36">
        <v>2017.2666666666667</v>
      </c>
      <c r="E21" s="36">
        <v>2009.2833333333333</v>
      </c>
      <c r="F21" s="36">
        <v>1998.8166666666666</v>
      </c>
      <c r="G21" s="36">
        <v>1990.8333333333333</v>
      </c>
      <c r="H21" s="36">
        <v>2027.7333333333333</v>
      </c>
      <c r="I21" s="36">
        <v>2035.7166666666665</v>
      </c>
      <c r="J21" s="36">
        <v>2046.1833333333334</v>
      </c>
      <c r="K21" s="31">
        <v>2025.25</v>
      </c>
      <c r="L21" s="31">
        <v>2006.8</v>
      </c>
      <c r="M21" s="31">
        <v>2.1843699999999999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2483.3000000000002</v>
      </c>
      <c r="D22" s="36">
        <v>2475.4666666666667</v>
      </c>
      <c r="E22" s="36">
        <v>2452.9333333333334</v>
      </c>
      <c r="F22" s="36">
        <v>2422.5666666666666</v>
      </c>
      <c r="G22" s="36">
        <v>2400.0333333333333</v>
      </c>
      <c r="H22" s="36">
        <v>2505.8333333333335</v>
      </c>
      <c r="I22" s="36">
        <v>2528.3666666666672</v>
      </c>
      <c r="J22" s="36">
        <v>2558.7333333333336</v>
      </c>
      <c r="K22" s="31">
        <v>2498</v>
      </c>
      <c r="L22" s="31">
        <v>2445.1</v>
      </c>
      <c r="M22" s="31">
        <v>10.77373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1018.75</v>
      </c>
      <c r="D23" s="36">
        <v>1012.25</v>
      </c>
      <c r="E23" s="36">
        <v>1004.5</v>
      </c>
      <c r="F23" s="36">
        <v>990.25</v>
      </c>
      <c r="G23" s="36">
        <v>982.5</v>
      </c>
      <c r="H23" s="36">
        <v>1026.5</v>
      </c>
      <c r="I23" s="36">
        <v>1034.25</v>
      </c>
      <c r="J23" s="36">
        <v>1048.5</v>
      </c>
      <c r="K23" s="31">
        <v>1020</v>
      </c>
      <c r="L23" s="31">
        <v>998</v>
      </c>
      <c r="M23" s="31">
        <v>53.796120000000002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830.7</v>
      </c>
      <c r="D24" s="36">
        <v>828.4</v>
      </c>
      <c r="E24" s="36">
        <v>823.8</v>
      </c>
      <c r="F24" s="36">
        <v>816.9</v>
      </c>
      <c r="G24" s="36">
        <v>812.3</v>
      </c>
      <c r="H24" s="36">
        <v>835.3</v>
      </c>
      <c r="I24" s="36">
        <v>839.90000000000009</v>
      </c>
      <c r="J24" s="36">
        <v>846.8</v>
      </c>
      <c r="K24" s="31">
        <v>833</v>
      </c>
      <c r="L24" s="31">
        <v>821.5</v>
      </c>
      <c r="M24" s="31">
        <v>24.63842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375.35</v>
      </c>
      <c r="D25" s="36">
        <v>375.86666666666662</v>
      </c>
      <c r="E25" s="36">
        <v>372.73333333333323</v>
      </c>
      <c r="F25" s="36">
        <v>370.11666666666662</v>
      </c>
      <c r="G25" s="36">
        <v>366.98333333333323</v>
      </c>
      <c r="H25" s="36">
        <v>378.48333333333323</v>
      </c>
      <c r="I25" s="36">
        <v>381.61666666666656</v>
      </c>
      <c r="J25" s="36">
        <v>384.23333333333323</v>
      </c>
      <c r="K25" s="31">
        <v>379</v>
      </c>
      <c r="L25" s="31">
        <v>373.25</v>
      </c>
      <c r="M25" s="31">
        <v>164.73985999999999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3559.45</v>
      </c>
      <c r="D26" s="36">
        <v>3549.25</v>
      </c>
      <c r="E26" s="36">
        <v>3531.4</v>
      </c>
      <c r="F26" s="36">
        <v>3503.35</v>
      </c>
      <c r="G26" s="36">
        <v>3485.5</v>
      </c>
      <c r="H26" s="36">
        <v>3577.3</v>
      </c>
      <c r="I26" s="36">
        <v>3595.1500000000005</v>
      </c>
      <c r="J26" s="36">
        <v>3623.2000000000003</v>
      </c>
      <c r="K26" s="31">
        <v>3567.1</v>
      </c>
      <c r="L26" s="31">
        <v>3521.2</v>
      </c>
      <c r="M26" s="31">
        <v>1.0101100000000001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430.45</v>
      </c>
      <c r="D27" s="36">
        <v>429.43333333333334</v>
      </c>
      <c r="E27" s="36">
        <v>427.01666666666665</v>
      </c>
      <c r="F27" s="36">
        <v>423.58333333333331</v>
      </c>
      <c r="G27" s="36">
        <v>421.16666666666663</v>
      </c>
      <c r="H27" s="36">
        <v>432.86666666666667</v>
      </c>
      <c r="I27" s="36">
        <v>435.2833333333333</v>
      </c>
      <c r="J27" s="36">
        <v>438.7166666666667</v>
      </c>
      <c r="K27" s="31">
        <v>431.85</v>
      </c>
      <c r="L27" s="31">
        <v>426</v>
      </c>
      <c r="M27" s="31">
        <v>19.52178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5105.3500000000004</v>
      </c>
      <c r="D28" s="36">
        <v>5081.4000000000005</v>
      </c>
      <c r="E28" s="36">
        <v>5043.9500000000007</v>
      </c>
      <c r="F28" s="36">
        <v>4982.55</v>
      </c>
      <c r="G28" s="36">
        <v>4945.1000000000004</v>
      </c>
      <c r="H28" s="36">
        <v>5142.8000000000011</v>
      </c>
      <c r="I28" s="36">
        <v>5180.25</v>
      </c>
      <c r="J28" s="36">
        <v>5241.6500000000015</v>
      </c>
      <c r="K28" s="31">
        <v>5118.8500000000004</v>
      </c>
      <c r="L28" s="31">
        <v>5020</v>
      </c>
      <c r="M28" s="31">
        <v>4.6076800000000002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376.5</v>
      </c>
      <c r="D29" s="36">
        <v>374.83333333333331</v>
      </c>
      <c r="E29" s="36">
        <v>371.66666666666663</v>
      </c>
      <c r="F29" s="36">
        <v>366.83333333333331</v>
      </c>
      <c r="G29" s="36">
        <v>363.66666666666663</v>
      </c>
      <c r="H29" s="36">
        <v>379.66666666666663</v>
      </c>
      <c r="I29" s="36">
        <v>382.83333333333326</v>
      </c>
      <c r="J29" s="36">
        <v>387.66666666666663</v>
      </c>
      <c r="K29" s="31">
        <v>378</v>
      </c>
      <c r="L29" s="31">
        <v>370</v>
      </c>
      <c r="M29" s="31">
        <v>14.287000000000001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179.3</v>
      </c>
      <c r="D30" s="36">
        <v>179.33333333333334</v>
      </c>
      <c r="E30" s="36">
        <v>178.56666666666669</v>
      </c>
      <c r="F30" s="36">
        <v>177.83333333333334</v>
      </c>
      <c r="G30" s="36">
        <v>177.06666666666669</v>
      </c>
      <c r="H30" s="36">
        <v>180.06666666666669</v>
      </c>
      <c r="I30" s="36">
        <v>180.83333333333334</v>
      </c>
      <c r="J30" s="36">
        <v>181.56666666666669</v>
      </c>
      <c r="K30" s="31">
        <v>180.1</v>
      </c>
      <c r="L30" s="31">
        <v>178.6</v>
      </c>
      <c r="M30" s="31">
        <v>57.588500000000003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3301.8</v>
      </c>
      <c r="D31" s="36">
        <v>3294.1666666666665</v>
      </c>
      <c r="E31" s="36">
        <v>3279.333333333333</v>
      </c>
      <c r="F31" s="36">
        <v>3256.8666666666663</v>
      </c>
      <c r="G31" s="36">
        <v>3242.0333333333328</v>
      </c>
      <c r="H31" s="36">
        <v>3316.6333333333332</v>
      </c>
      <c r="I31" s="36">
        <v>3331.4666666666662</v>
      </c>
      <c r="J31" s="36">
        <v>3353.9333333333334</v>
      </c>
      <c r="K31" s="31">
        <v>3309</v>
      </c>
      <c r="L31" s="31">
        <v>3271.7</v>
      </c>
      <c r="M31" s="31">
        <v>5.1632600000000002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1928.15</v>
      </c>
      <c r="D32" s="36">
        <v>1926.3</v>
      </c>
      <c r="E32" s="36">
        <v>1912.9499999999998</v>
      </c>
      <c r="F32" s="36">
        <v>1897.7499999999998</v>
      </c>
      <c r="G32" s="36">
        <v>1884.3999999999996</v>
      </c>
      <c r="H32" s="36">
        <v>1941.5</v>
      </c>
      <c r="I32" s="36">
        <v>1954.85</v>
      </c>
      <c r="J32" s="36">
        <v>1970.0500000000002</v>
      </c>
      <c r="K32" s="31">
        <v>1939.65</v>
      </c>
      <c r="L32" s="31">
        <v>1911.1</v>
      </c>
      <c r="M32" s="31">
        <v>4.3839399999999999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627.65</v>
      </c>
      <c r="D33" s="36">
        <v>630</v>
      </c>
      <c r="E33" s="36">
        <v>624.1</v>
      </c>
      <c r="F33" s="36">
        <v>620.55000000000007</v>
      </c>
      <c r="G33" s="36">
        <v>614.65000000000009</v>
      </c>
      <c r="H33" s="36">
        <v>633.54999999999995</v>
      </c>
      <c r="I33" s="36">
        <v>639.45000000000005</v>
      </c>
      <c r="J33" s="36">
        <v>642.99999999999989</v>
      </c>
      <c r="K33" s="31">
        <v>635.9</v>
      </c>
      <c r="L33" s="31">
        <v>626.45000000000005</v>
      </c>
      <c r="M33" s="31">
        <v>5.0937799999999998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745.75</v>
      </c>
      <c r="D34" s="36">
        <v>748.28333333333342</v>
      </c>
      <c r="E34" s="36">
        <v>741.66666666666686</v>
      </c>
      <c r="F34" s="36">
        <v>737.58333333333348</v>
      </c>
      <c r="G34" s="36">
        <v>730.96666666666692</v>
      </c>
      <c r="H34" s="36">
        <v>752.36666666666679</v>
      </c>
      <c r="I34" s="36">
        <v>758.98333333333335</v>
      </c>
      <c r="J34" s="36">
        <v>763.06666666666672</v>
      </c>
      <c r="K34" s="31">
        <v>754.9</v>
      </c>
      <c r="L34" s="31">
        <v>744.2</v>
      </c>
      <c r="M34" s="31">
        <v>8.6963699999999999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880.25</v>
      </c>
      <c r="D35" s="36">
        <v>871.81666666666661</v>
      </c>
      <c r="E35" s="36">
        <v>861.33333333333326</v>
      </c>
      <c r="F35" s="36">
        <v>842.41666666666663</v>
      </c>
      <c r="G35" s="36">
        <v>831.93333333333328</v>
      </c>
      <c r="H35" s="36">
        <v>890.73333333333323</v>
      </c>
      <c r="I35" s="36">
        <v>901.21666666666658</v>
      </c>
      <c r="J35" s="36">
        <v>920.13333333333321</v>
      </c>
      <c r="K35" s="31">
        <v>882.3</v>
      </c>
      <c r="L35" s="31">
        <v>852.9</v>
      </c>
      <c r="M35" s="31">
        <v>16.698350000000001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341.55</v>
      </c>
      <c r="D36" s="36">
        <v>342.15000000000003</v>
      </c>
      <c r="E36" s="36">
        <v>339.65000000000009</v>
      </c>
      <c r="F36" s="36">
        <v>337.75000000000006</v>
      </c>
      <c r="G36" s="36">
        <v>335.25000000000011</v>
      </c>
      <c r="H36" s="36">
        <v>344.05000000000007</v>
      </c>
      <c r="I36" s="36">
        <v>346.54999999999995</v>
      </c>
      <c r="J36" s="36">
        <v>348.45000000000005</v>
      </c>
      <c r="K36" s="31">
        <v>344.65</v>
      </c>
      <c r="L36" s="31">
        <v>340.25</v>
      </c>
      <c r="M36" s="31">
        <v>5.5640200000000002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1025.2</v>
      </c>
      <c r="D37" s="36">
        <v>1019.0500000000001</v>
      </c>
      <c r="E37" s="36">
        <v>1010.1500000000001</v>
      </c>
      <c r="F37" s="36">
        <v>995.1</v>
      </c>
      <c r="G37" s="36">
        <v>986.2</v>
      </c>
      <c r="H37" s="36">
        <v>1034.1000000000001</v>
      </c>
      <c r="I37" s="36">
        <v>1043</v>
      </c>
      <c r="J37" s="36">
        <v>1058.0500000000002</v>
      </c>
      <c r="K37" s="31">
        <v>1027.95</v>
      </c>
      <c r="L37" s="31">
        <v>1004</v>
      </c>
      <c r="M37" s="31">
        <v>51.586860000000001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5032.95</v>
      </c>
      <c r="D38" s="36">
        <v>5039.5</v>
      </c>
      <c r="E38" s="36">
        <v>5011.45</v>
      </c>
      <c r="F38" s="36">
        <v>4989.95</v>
      </c>
      <c r="G38" s="36">
        <v>4961.8999999999996</v>
      </c>
      <c r="H38" s="36">
        <v>5061</v>
      </c>
      <c r="I38" s="36">
        <v>5089.0499999999993</v>
      </c>
      <c r="J38" s="36">
        <v>5110.55</v>
      </c>
      <c r="K38" s="31">
        <v>5067.55</v>
      </c>
      <c r="L38" s="31">
        <v>5018</v>
      </c>
      <c r="M38" s="31">
        <v>2.5740599999999998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1565.75</v>
      </c>
      <c r="D39" s="36">
        <v>1563.3166666666666</v>
      </c>
      <c r="E39" s="36">
        <v>1556.6333333333332</v>
      </c>
      <c r="F39" s="36">
        <v>1547.5166666666667</v>
      </c>
      <c r="G39" s="36">
        <v>1540.8333333333333</v>
      </c>
      <c r="H39" s="36">
        <v>1572.4333333333332</v>
      </c>
      <c r="I39" s="36">
        <v>1579.1166666666666</v>
      </c>
      <c r="J39" s="36">
        <v>1588.2333333333331</v>
      </c>
      <c r="K39" s="31">
        <v>1570</v>
      </c>
      <c r="L39" s="31">
        <v>1554.2</v>
      </c>
      <c r="M39" s="31">
        <v>9.6440000000000001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7303.9</v>
      </c>
      <c r="D40" s="36">
        <v>7300.3666666666659</v>
      </c>
      <c r="E40" s="36">
        <v>7195.5333333333319</v>
      </c>
      <c r="F40" s="36">
        <v>7087.1666666666661</v>
      </c>
      <c r="G40" s="36">
        <v>6982.3333333333321</v>
      </c>
      <c r="H40" s="36">
        <v>7408.7333333333318</v>
      </c>
      <c r="I40" s="36">
        <v>7513.5666666666657</v>
      </c>
      <c r="J40" s="36">
        <v>7621.9333333333316</v>
      </c>
      <c r="K40" s="31">
        <v>7405.2</v>
      </c>
      <c r="L40" s="31">
        <v>7192</v>
      </c>
      <c r="M40" s="31">
        <v>0.39278999999999997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7837.55</v>
      </c>
      <c r="D41" s="36">
        <v>7811.7666666666664</v>
      </c>
      <c r="E41" s="36">
        <v>7768.5333333333328</v>
      </c>
      <c r="F41" s="36">
        <v>7699.5166666666664</v>
      </c>
      <c r="G41" s="36">
        <v>7656.2833333333328</v>
      </c>
      <c r="H41" s="36">
        <v>7880.7833333333328</v>
      </c>
      <c r="I41" s="36">
        <v>7924.0166666666664</v>
      </c>
      <c r="J41" s="36">
        <v>7993.0333333333328</v>
      </c>
      <c r="K41" s="31">
        <v>7855</v>
      </c>
      <c r="L41" s="31">
        <v>7742.75</v>
      </c>
      <c r="M41" s="31">
        <v>7.4410999999999996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2555.8000000000002</v>
      </c>
      <c r="D42" s="36">
        <v>2544.5833333333335</v>
      </c>
      <c r="E42" s="36">
        <v>2524.1166666666668</v>
      </c>
      <c r="F42" s="36">
        <v>2492.4333333333334</v>
      </c>
      <c r="G42" s="36">
        <v>2471.9666666666667</v>
      </c>
      <c r="H42" s="36">
        <v>2576.2666666666669</v>
      </c>
      <c r="I42" s="36">
        <v>2596.7333333333331</v>
      </c>
      <c r="J42" s="36">
        <v>2628.416666666667</v>
      </c>
      <c r="K42" s="31">
        <v>2565.0500000000002</v>
      </c>
      <c r="L42" s="31">
        <v>2512.9</v>
      </c>
      <c r="M42" s="31">
        <v>1.5212600000000001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252.45</v>
      </c>
      <c r="D43" s="36">
        <v>252.69999999999996</v>
      </c>
      <c r="E43" s="36">
        <v>248.44999999999993</v>
      </c>
      <c r="F43" s="36">
        <v>244.44999999999996</v>
      </c>
      <c r="G43" s="36">
        <v>240.19999999999993</v>
      </c>
      <c r="H43" s="36">
        <v>256.69999999999993</v>
      </c>
      <c r="I43" s="36">
        <v>260.95</v>
      </c>
      <c r="J43" s="36">
        <v>264.94999999999993</v>
      </c>
      <c r="K43" s="31">
        <v>256.95</v>
      </c>
      <c r="L43" s="31">
        <v>248.7</v>
      </c>
      <c r="M43" s="31">
        <v>86.044300000000007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214.85</v>
      </c>
      <c r="D44" s="36">
        <v>214.26666666666665</v>
      </c>
      <c r="E44" s="36">
        <v>212.2833333333333</v>
      </c>
      <c r="F44" s="36">
        <v>209.71666666666664</v>
      </c>
      <c r="G44" s="36">
        <v>207.73333333333329</v>
      </c>
      <c r="H44" s="36">
        <v>216.83333333333331</v>
      </c>
      <c r="I44" s="36">
        <v>218.81666666666666</v>
      </c>
      <c r="J44" s="36">
        <v>221.38333333333333</v>
      </c>
      <c r="K44" s="31">
        <v>216.25</v>
      </c>
      <c r="L44" s="31">
        <v>211.7</v>
      </c>
      <c r="M44" s="31">
        <v>145.56599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108.35</v>
      </c>
      <c r="D45" s="36">
        <v>108.03333333333335</v>
      </c>
      <c r="E45" s="36">
        <v>106.61666666666669</v>
      </c>
      <c r="F45" s="36">
        <v>104.88333333333334</v>
      </c>
      <c r="G45" s="36">
        <v>103.46666666666668</v>
      </c>
      <c r="H45" s="36">
        <v>109.76666666666669</v>
      </c>
      <c r="I45" s="36">
        <v>111.18333333333335</v>
      </c>
      <c r="J45" s="36">
        <v>112.9166666666667</v>
      </c>
      <c r="K45" s="31">
        <v>109.45</v>
      </c>
      <c r="L45" s="31">
        <v>106.3</v>
      </c>
      <c r="M45" s="31">
        <v>144.79172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1607.8</v>
      </c>
      <c r="D46" s="36">
        <v>1607.55</v>
      </c>
      <c r="E46" s="36">
        <v>1597.8</v>
      </c>
      <c r="F46" s="36">
        <v>1587.8</v>
      </c>
      <c r="G46" s="36">
        <v>1578.05</v>
      </c>
      <c r="H46" s="36">
        <v>1617.55</v>
      </c>
      <c r="I46" s="36">
        <v>1627.3</v>
      </c>
      <c r="J46" s="36">
        <v>1637.3</v>
      </c>
      <c r="K46" s="31">
        <v>1617.3</v>
      </c>
      <c r="L46" s="31">
        <v>1597.55</v>
      </c>
      <c r="M46" s="31">
        <v>2.9696199999999999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136.6</v>
      </c>
      <c r="D47" s="36">
        <v>136.61666666666665</v>
      </c>
      <c r="E47" s="36">
        <v>135.68333333333328</v>
      </c>
      <c r="F47" s="36">
        <v>134.76666666666662</v>
      </c>
      <c r="G47" s="36">
        <v>133.83333333333326</v>
      </c>
      <c r="H47" s="36">
        <v>137.5333333333333</v>
      </c>
      <c r="I47" s="36">
        <v>138.46666666666664</v>
      </c>
      <c r="J47" s="36">
        <v>139.38333333333333</v>
      </c>
      <c r="K47" s="31">
        <v>137.55000000000001</v>
      </c>
      <c r="L47" s="31">
        <v>135.69999999999999</v>
      </c>
      <c r="M47" s="31">
        <v>87.133780000000002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603.70000000000005</v>
      </c>
      <c r="D48" s="36">
        <v>601.5333333333333</v>
      </c>
      <c r="E48" s="36">
        <v>596.16666666666663</v>
      </c>
      <c r="F48" s="36">
        <v>588.63333333333333</v>
      </c>
      <c r="G48" s="36">
        <v>583.26666666666665</v>
      </c>
      <c r="H48" s="36">
        <v>609.06666666666661</v>
      </c>
      <c r="I48" s="36">
        <v>614.43333333333339</v>
      </c>
      <c r="J48" s="36">
        <v>621.96666666666658</v>
      </c>
      <c r="K48" s="31">
        <v>606.9</v>
      </c>
      <c r="L48" s="31">
        <v>594</v>
      </c>
      <c r="M48" s="31">
        <v>13.55749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1089.7</v>
      </c>
      <c r="D49" s="36">
        <v>1088.2166666666667</v>
      </c>
      <c r="E49" s="36">
        <v>1081.7333333333333</v>
      </c>
      <c r="F49" s="36">
        <v>1073.7666666666667</v>
      </c>
      <c r="G49" s="36">
        <v>1067.2833333333333</v>
      </c>
      <c r="H49" s="36">
        <v>1096.1833333333334</v>
      </c>
      <c r="I49" s="36">
        <v>1102.666666666667</v>
      </c>
      <c r="J49" s="36">
        <v>1110.6333333333334</v>
      </c>
      <c r="K49" s="31">
        <v>1094.7</v>
      </c>
      <c r="L49" s="31">
        <v>1080.25</v>
      </c>
      <c r="M49" s="31">
        <v>8.0820100000000004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920.25</v>
      </c>
      <c r="D50" s="36">
        <v>916.25</v>
      </c>
      <c r="E50" s="36">
        <v>911.45</v>
      </c>
      <c r="F50" s="36">
        <v>902.65000000000009</v>
      </c>
      <c r="G50" s="36">
        <v>897.85000000000014</v>
      </c>
      <c r="H50" s="36">
        <v>925.05</v>
      </c>
      <c r="I50" s="36">
        <v>929.84999999999991</v>
      </c>
      <c r="J50" s="36">
        <v>938.64999999999986</v>
      </c>
      <c r="K50" s="31">
        <v>921.05</v>
      </c>
      <c r="L50" s="31">
        <v>907.45</v>
      </c>
      <c r="M50" s="31">
        <v>47.131450000000001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126.9</v>
      </c>
      <c r="D51" s="36">
        <v>125.78333333333335</v>
      </c>
      <c r="E51" s="36">
        <v>123.9666666666667</v>
      </c>
      <c r="F51" s="36">
        <v>121.03333333333335</v>
      </c>
      <c r="G51" s="36">
        <v>119.2166666666667</v>
      </c>
      <c r="H51" s="36">
        <v>128.7166666666667</v>
      </c>
      <c r="I51" s="36">
        <v>130.53333333333333</v>
      </c>
      <c r="J51" s="36">
        <v>133.4666666666667</v>
      </c>
      <c r="K51" s="31">
        <v>127.6</v>
      </c>
      <c r="L51" s="31">
        <v>122.85</v>
      </c>
      <c r="M51" s="31">
        <v>285.71024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264.64999999999998</v>
      </c>
      <c r="D52" s="36">
        <v>264.03333333333336</v>
      </c>
      <c r="E52" s="36">
        <v>262.26666666666671</v>
      </c>
      <c r="F52" s="36">
        <v>259.88333333333333</v>
      </c>
      <c r="G52" s="36">
        <v>258.11666666666667</v>
      </c>
      <c r="H52" s="36">
        <v>266.41666666666674</v>
      </c>
      <c r="I52" s="36">
        <v>268.18333333333339</v>
      </c>
      <c r="J52" s="36">
        <v>270.56666666666678</v>
      </c>
      <c r="K52" s="31">
        <v>265.8</v>
      </c>
      <c r="L52" s="31">
        <v>261.64999999999998</v>
      </c>
      <c r="M52" s="31">
        <v>15.848240000000001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19218.55</v>
      </c>
      <c r="D53" s="36">
        <v>19191.366666666669</v>
      </c>
      <c r="E53" s="36">
        <v>19042.733333333337</v>
      </c>
      <c r="F53" s="36">
        <v>18866.916666666668</v>
      </c>
      <c r="G53" s="36">
        <v>18718.283333333336</v>
      </c>
      <c r="H53" s="36">
        <v>19367.183333333338</v>
      </c>
      <c r="I53" s="36">
        <v>19515.816666666669</v>
      </c>
      <c r="J53" s="36">
        <v>19691.633333333339</v>
      </c>
      <c r="K53" s="31">
        <v>19340</v>
      </c>
      <c r="L53" s="31">
        <v>19015.55</v>
      </c>
      <c r="M53" s="31">
        <v>0.23854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349</v>
      </c>
      <c r="D54" s="36">
        <v>349.60000000000008</v>
      </c>
      <c r="E54" s="36">
        <v>346.00000000000017</v>
      </c>
      <c r="F54" s="36">
        <v>343.00000000000011</v>
      </c>
      <c r="G54" s="36">
        <v>339.4000000000002</v>
      </c>
      <c r="H54" s="36">
        <v>352.60000000000014</v>
      </c>
      <c r="I54" s="36">
        <v>356.20000000000005</v>
      </c>
      <c r="J54" s="36">
        <v>359.2000000000001</v>
      </c>
      <c r="K54" s="31">
        <v>353.2</v>
      </c>
      <c r="L54" s="31">
        <v>346.6</v>
      </c>
      <c r="M54" s="31">
        <v>29.845230000000001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4627.3500000000004</v>
      </c>
      <c r="D55" s="36">
        <v>4610.1333333333341</v>
      </c>
      <c r="E55" s="36">
        <v>4586.2166666666681</v>
      </c>
      <c r="F55" s="36">
        <v>4545.0833333333339</v>
      </c>
      <c r="G55" s="36">
        <v>4521.1666666666679</v>
      </c>
      <c r="H55" s="36">
        <v>4651.2666666666682</v>
      </c>
      <c r="I55" s="36">
        <v>4675.1833333333343</v>
      </c>
      <c r="J55" s="36">
        <v>4716.3166666666684</v>
      </c>
      <c r="K55" s="31">
        <v>4634.05</v>
      </c>
      <c r="L55" s="31">
        <v>4569</v>
      </c>
      <c r="M55" s="31">
        <v>3.5815600000000001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374.25</v>
      </c>
      <c r="D56" s="36">
        <v>371.58333333333331</v>
      </c>
      <c r="E56" s="36">
        <v>368.26666666666665</v>
      </c>
      <c r="F56" s="36">
        <v>362.28333333333336</v>
      </c>
      <c r="G56" s="36">
        <v>358.9666666666667</v>
      </c>
      <c r="H56" s="36">
        <v>377.56666666666661</v>
      </c>
      <c r="I56" s="36">
        <v>380.88333333333333</v>
      </c>
      <c r="J56" s="36">
        <v>386.86666666666656</v>
      </c>
      <c r="K56" s="31">
        <v>374.9</v>
      </c>
      <c r="L56" s="31">
        <v>365.6</v>
      </c>
      <c r="M56" s="31">
        <v>106.80414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438.05</v>
      </c>
      <c r="D57" s="36">
        <v>438.58333333333331</v>
      </c>
      <c r="E57" s="36">
        <v>433.26666666666665</v>
      </c>
      <c r="F57" s="36">
        <v>428.48333333333335</v>
      </c>
      <c r="G57" s="36">
        <v>423.16666666666669</v>
      </c>
      <c r="H57" s="36">
        <v>443.36666666666662</v>
      </c>
      <c r="I57" s="36">
        <v>448.68333333333334</v>
      </c>
      <c r="J57" s="36">
        <v>453.46666666666658</v>
      </c>
      <c r="K57" s="31">
        <v>443.9</v>
      </c>
      <c r="L57" s="31">
        <v>433.8</v>
      </c>
      <c r="M57" s="31">
        <v>9.0606899999999992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1198.3</v>
      </c>
      <c r="D58" s="36">
        <v>1197.4666666666665</v>
      </c>
      <c r="E58" s="36">
        <v>1189.5333333333328</v>
      </c>
      <c r="F58" s="36">
        <v>1180.7666666666664</v>
      </c>
      <c r="G58" s="36">
        <v>1172.8333333333328</v>
      </c>
      <c r="H58" s="36">
        <v>1206.2333333333329</v>
      </c>
      <c r="I58" s="36">
        <v>1214.1666666666667</v>
      </c>
      <c r="J58" s="36">
        <v>1222.9333333333329</v>
      </c>
      <c r="K58" s="31">
        <v>1205.4000000000001</v>
      </c>
      <c r="L58" s="31">
        <v>1188.7</v>
      </c>
      <c r="M58" s="31">
        <v>7.91892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1180.5</v>
      </c>
      <c r="D59" s="36">
        <v>1179.8666666666666</v>
      </c>
      <c r="E59" s="36">
        <v>1170.7333333333331</v>
      </c>
      <c r="F59" s="36">
        <v>1160.9666666666665</v>
      </c>
      <c r="G59" s="36">
        <v>1151.833333333333</v>
      </c>
      <c r="H59" s="36">
        <v>1189.6333333333332</v>
      </c>
      <c r="I59" s="36">
        <v>1198.7666666666669</v>
      </c>
      <c r="J59" s="36">
        <v>1208.5333333333333</v>
      </c>
      <c r="K59" s="31">
        <v>1189</v>
      </c>
      <c r="L59" s="31">
        <v>1170.0999999999999</v>
      </c>
      <c r="M59" s="31">
        <v>21.65043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291.55</v>
      </c>
      <c r="D60" s="36">
        <v>289.81666666666666</v>
      </c>
      <c r="E60" s="36">
        <v>286.23333333333335</v>
      </c>
      <c r="F60" s="36">
        <v>280.91666666666669</v>
      </c>
      <c r="G60" s="36">
        <v>277.33333333333337</v>
      </c>
      <c r="H60" s="36">
        <v>295.13333333333333</v>
      </c>
      <c r="I60" s="36">
        <v>298.7166666666667</v>
      </c>
      <c r="J60" s="36">
        <v>304.0333333333333</v>
      </c>
      <c r="K60" s="31">
        <v>293.39999999999998</v>
      </c>
      <c r="L60" s="31">
        <v>284.5</v>
      </c>
      <c r="M60" s="31">
        <v>128.05340000000001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5204.95</v>
      </c>
      <c r="D61" s="36">
        <v>5219.9000000000005</v>
      </c>
      <c r="E61" s="36">
        <v>5174.1000000000013</v>
      </c>
      <c r="F61" s="36">
        <v>5143.2500000000009</v>
      </c>
      <c r="G61" s="36">
        <v>5097.4500000000016</v>
      </c>
      <c r="H61" s="36">
        <v>5250.7500000000009</v>
      </c>
      <c r="I61" s="36">
        <v>5296.55</v>
      </c>
      <c r="J61" s="36">
        <v>5327.4000000000005</v>
      </c>
      <c r="K61" s="31">
        <v>5265.7</v>
      </c>
      <c r="L61" s="31">
        <v>5189.05</v>
      </c>
      <c r="M61" s="31">
        <v>4.2888099999999998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2050.4</v>
      </c>
      <c r="D62" s="36">
        <v>2059.3166666666666</v>
      </c>
      <c r="E62" s="36">
        <v>2022.6333333333332</v>
      </c>
      <c r="F62" s="36">
        <v>1994.8666666666666</v>
      </c>
      <c r="G62" s="36">
        <v>1958.1833333333332</v>
      </c>
      <c r="H62" s="36">
        <v>2087.083333333333</v>
      </c>
      <c r="I62" s="36">
        <v>2123.7666666666664</v>
      </c>
      <c r="J62" s="36">
        <v>2151.5333333333333</v>
      </c>
      <c r="K62" s="31">
        <v>2096</v>
      </c>
      <c r="L62" s="31">
        <v>2031.55</v>
      </c>
      <c r="M62" s="31">
        <v>10.85533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723.5</v>
      </c>
      <c r="D63" s="36">
        <v>726.26666666666677</v>
      </c>
      <c r="E63" s="36">
        <v>718.78333333333353</v>
      </c>
      <c r="F63" s="36">
        <v>714.06666666666672</v>
      </c>
      <c r="G63" s="36">
        <v>706.58333333333348</v>
      </c>
      <c r="H63" s="36">
        <v>730.98333333333358</v>
      </c>
      <c r="I63" s="36">
        <v>738.46666666666692</v>
      </c>
      <c r="J63" s="36">
        <v>743.18333333333362</v>
      </c>
      <c r="K63" s="31">
        <v>733.75</v>
      </c>
      <c r="L63" s="31">
        <v>721.55</v>
      </c>
      <c r="M63" s="31">
        <v>11.56256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1126.8</v>
      </c>
      <c r="D64" s="36">
        <v>1122.6000000000001</v>
      </c>
      <c r="E64" s="36">
        <v>1111.2500000000002</v>
      </c>
      <c r="F64" s="36">
        <v>1095.7</v>
      </c>
      <c r="G64" s="36">
        <v>1084.3500000000001</v>
      </c>
      <c r="H64" s="36">
        <v>1138.1500000000003</v>
      </c>
      <c r="I64" s="36">
        <v>1149.5000000000002</v>
      </c>
      <c r="J64" s="36">
        <v>1165.0500000000004</v>
      </c>
      <c r="K64" s="31">
        <v>1133.95</v>
      </c>
      <c r="L64" s="31">
        <v>1107.05</v>
      </c>
      <c r="M64" s="31">
        <v>2.2398600000000002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299.05</v>
      </c>
      <c r="D65" s="36">
        <v>297.83333333333331</v>
      </c>
      <c r="E65" s="36">
        <v>295.36666666666662</v>
      </c>
      <c r="F65" s="36">
        <v>291.68333333333328</v>
      </c>
      <c r="G65" s="36">
        <v>289.21666666666658</v>
      </c>
      <c r="H65" s="36">
        <v>301.51666666666665</v>
      </c>
      <c r="I65" s="36">
        <v>303.98333333333335</v>
      </c>
      <c r="J65" s="36">
        <v>307.66666666666669</v>
      </c>
      <c r="K65" s="31">
        <v>300.3</v>
      </c>
      <c r="L65" s="31">
        <v>294.14999999999998</v>
      </c>
      <c r="M65" s="31">
        <v>18.35209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1731.6</v>
      </c>
      <c r="D66" s="36">
        <v>1727.2833333333335</v>
      </c>
      <c r="E66" s="36">
        <v>1720.366666666667</v>
      </c>
      <c r="F66" s="36">
        <v>1709.1333333333334</v>
      </c>
      <c r="G66" s="36">
        <v>1702.2166666666669</v>
      </c>
      <c r="H66" s="36">
        <v>1738.5166666666671</v>
      </c>
      <c r="I66" s="36">
        <v>1745.4333333333336</v>
      </c>
      <c r="J66" s="36">
        <v>1756.6666666666672</v>
      </c>
      <c r="K66" s="31">
        <v>1734.2</v>
      </c>
      <c r="L66" s="31">
        <v>1716.05</v>
      </c>
      <c r="M66" s="31">
        <v>3.4180999999999999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561</v>
      </c>
      <c r="D67" s="36">
        <v>558.91666666666663</v>
      </c>
      <c r="E67" s="36">
        <v>555.7833333333333</v>
      </c>
      <c r="F67" s="36">
        <v>550.56666666666672</v>
      </c>
      <c r="G67" s="36">
        <v>547.43333333333339</v>
      </c>
      <c r="H67" s="36">
        <v>564.13333333333321</v>
      </c>
      <c r="I67" s="36">
        <v>567.26666666666665</v>
      </c>
      <c r="J67" s="36">
        <v>572.48333333333312</v>
      </c>
      <c r="K67" s="31">
        <v>562.04999999999995</v>
      </c>
      <c r="L67" s="31">
        <v>553.70000000000005</v>
      </c>
      <c r="M67" s="31">
        <v>13.753489999999999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2370.35</v>
      </c>
      <c r="D68" s="36">
        <v>2373.5666666666671</v>
      </c>
      <c r="E68" s="36">
        <v>2344.1333333333341</v>
      </c>
      <c r="F68" s="36">
        <v>2317.916666666667</v>
      </c>
      <c r="G68" s="36">
        <v>2288.483333333334</v>
      </c>
      <c r="H68" s="36">
        <v>2399.7833333333342</v>
      </c>
      <c r="I68" s="36">
        <v>2429.2166666666676</v>
      </c>
      <c r="J68" s="36">
        <v>2455.4333333333343</v>
      </c>
      <c r="K68" s="31">
        <v>2403</v>
      </c>
      <c r="L68" s="31">
        <v>2347.35</v>
      </c>
      <c r="M68" s="31">
        <v>3.8025500000000001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2141.75</v>
      </c>
      <c r="D69" s="36">
        <v>2130.5499999999997</v>
      </c>
      <c r="E69" s="36">
        <v>2111.1999999999994</v>
      </c>
      <c r="F69" s="36">
        <v>2080.6499999999996</v>
      </c>
      <c r="G69" s="36">
        <v>2061.2999999999993</v>
      </c>
      <c r="H69" s="36">
        <v>2161.0999999999995</v>
      </c>
      <c r="I69" s="36">
        <v>2180.4499999999998</v>
      </c>
      <c r="J69" s="36">
        <v>2210.9999999999995</v>
      </c>
      <c r="K69" s="31">
        <v>2149.9</v>
      </c>
      <c r="L69" s="31">
        <v>2100</v>
      </c>
      <c r="M69" s="31">
        <v>2.4989599999999998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418.75</v>
      </c>
      <c r="D70" s="36">
        <v>415.75</v>
      </c>
      <c r="E70" s="36">
        <v>411</v>
      </c>
      <c r="F70" s="36">
        <v>403.25</v>
      </c>
      <c r="G70" s="36">
        <v>398.5</v>
      </c>
      <c r="H70" s="36">
        <v>423.5</v>
      </c>
      <c r="I70" s="36">
        <v>428.25</v>
      </c>
      <c r="J70" s="36">
        <v>436</v>
      </c>
      <c r="K70" s="31">
        <v>420.5</v>
      </c>
      <c r="L70" s="31">
        <v>408</v>
      </c>
      <c r="M70" s="31">
        <v>7.24186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208.25</v>
      </c>
      <c r="D71" s="36">
        <v>208.93333333333331</v>
      </c>
      <c r="E71" s="36">
        <v>206.06666666666661</v>
      </c>
      <c r="F71" s="36">
        <v>203.8833333333333</v>
      </c>
      <c r="G71" s="36">
        <v>201.01666666666659</v>
      </c>
      <c r="H71" s="36">
        <v>211.11666666666662</v>
      </c>
      <c r="I71" s="36">
        <v>213.98333333333335</v>
      </c>
      <c r="J71" s="36">
        <v>216.16666666666663</v>
      </c>
      <c r="K71" s="31">
        <v>211.8</v>
      </c>
      <c r="L71" s="31">
        <v>206.75</v>
      </c>
      <c r="M71" s="31">
        <v>27.75085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3768</v>
      </c>
      <c r="D72" s="36">
        <v>3794.4500000000003</v>
      </c>
      <c r="E72" s="36">
        <v>3729.4000000000005</v>
      </c>
      <c r="F72" s="36">
        <v>3690.8</v>
      </c>
      <c r="G72" s="36">
        <v>3625.7500000000005</v>
      </c>
      <c r="H72" s="36">
        <v>3833.0500000000006</v>
      </c>
      <c r="I72" s="36">
        <v>3898.1000000000008</v>
      </c>
      <c r="J72" s="36">
        <v>3936.7000000000007</v>
      </c>
      <c r="K72" s="31">
        <v>3859.5</v>
      </c>
      <c r="L72" s="31">
        <v>3755.85</v>
      </c>
      <c r="M72" s="31">
        <v>8.0396199999999993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5285.35</v>
      </c>
      <c r="D73" s="36">
        <v>5205.9000000000005</v>
      </c>
      <c r="E73" s="36">
        <v>5112.0000000000009</v>
      </c>
      <c r="F73" s="36">
        <v>4938.6500000000005</v>
      </c>
      <c r="G73" s="36">
        <v>4844.7500000000009</v>
      </c>
      <c r="H73" s="36">
        <v>5379.2500000000009</v>
      </c>
      <c r="I73" s="36">
        <v>5473.1500000000005</v>
      </c>
      <c r="J73" s="36">
        <v>5646.5000000000009</v>
      </c>
      <c r="K73" s="31">
        <v>5299.8</v>
      </c>
      <c r="L73" s="31">
        <v>5032.55</v>
      </c>
      <c r="M73" s="31">
        <v>13.06972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528.70000000000005</v>
      </c>
      <c r="D74" s="36">
        <v>525.65000000000009</v>
      </c>
      <c r="E74" s="36">
        <v>519.70000000000016</v>
      </c>
      <c r="F74" s="36">
        <v>510.70000000000005</v>
      </c>
      <c r="G74" s="36">
        <v>504.75000000000011</v>
      </c>
      <c r="H74" s="36">
        <v>534.6500000000002</v>
      </c>
      <c r="I74" s="36">
        <v>540.6</v>
      </c>
      <c r="J74" s="36">
        <v>549.60000000000025</v>
      </c>
      <c r="K74" s="31">
        <v>531.6</v>
      </c>
      <c r="L74" s="31">
        <v>516.65</v>
      </c>
      <c r="M74" s="31">
        <v>21.84496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3640.7</v>
      </c>
      <c r="D75" s="36">
        <v>3644.9</v>
      </c>
      <c r="E75" s="36">
        <v>3620.8</v>
      </c>
      <c r="F75" s="36">
        <v>3600.9</v>
      </c>
      <c r="G75" s="36">
        <v>3576.8</v>
      </c>
      <c r="H75" s="36">
        <v>3664.8</v>
      </c>
      <c r="I75" s="36">
        <v>3688.8999999999996</v>
      </c>
      <c r="J75" s="36">
        <v>3708.8</v>
      </c>
      <c r="K75" s="31">
        <v>3669</v>
      </c>
      <c r="L75" s="31">
        <v>3625</v>
      </c>
      <c r="M75" s="31">
        <v>4.2721400000000003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5496.45</v>
      </c>
      <c r="D76" s="36">
        <v>5527.166666666667</v>
      </c>
      <c r="E76" s="36">
        <v>5449.3333333333339</v>
      </c>
      <c r="F76" s="36">
        <v>5402.2166666666672</v>
      </c>
      <c r="G76" s="36">
        <v>5324.3833333333341</v>
      </c>
      <c r="H76" s="36">
        <v>5574.2833333333338</v>
      </c>
      <c r="I76" s="36">
        <v>5652.1166666666677</v>
      </c>
      <c r="J76" s="36">
        <v>5699.2333333333336</v>
      </c>
      <c r="K76" s="31">
        <v>5605</v>
      </c>
      <c r="L76" s="31">
        <v>5480.05</v>
      </c>
      <c r="M76" s="31">
        <v>4.8877800000000002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3479.7</v>
      </c>
      <c r="D77" s="36">
        <v>3467.8000000000006</v>
      </c>
      <c r="E77" s="36">
        <v>3438.7000000000012</v>
      </c>
      <c r="F77" s="36">
        <v>3397.7000000000007</v>
      </c>
      <c r="G77" s="36">
        <v>3368.6000000000013</v>
      </c>
      <c r="H77" s="36">
        <v>3508.8000000000011</v>
      </c>
      <c r="I77" s="36">
        <v>3537.9000000000005</v>
      </c>
      <c r="J77" s="36">
        <v>3578.900000000001</v>
      </c>
      <c r="K77" s="31">
        <v>3496.9</v>
      </c>
      <c r="L77" s="31">
        <v>3426.8</v>
      </c>
      <c r="M77" s="31">
        <v>5.5257300000000003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3320.05</v>
      </c>
      <c r="D78" s="36">
        <v>3289.4166666666665</v>
      </c>
      <c r="E78" s="36">
        <v>3235.833333333333</v>
      </c>
      <c r="F78" s="36">
        <v>3151.6166666666663</v>
      </c>
      <c r="G78" s="36">
        <v>3098.0333333333328</v>
      </c>
      <c r="H78" s="36">
        <v>3373.6333333333332</v>
      </c>
      <c r="I78" s="36">
        <v>3427.2166666666662</v>
      </c>
      <c r="J78" s="36">
        <v>3511.4333333333334</v>
      </c>
      <c r="K78" s="31">
        <v>3343</v>
      </c>
      <c r="L78" s="31">
        <v>3205.2</v>
      </c>
      <c r="M78" s="31">
        <v>8.89025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150.55000000000001</v>
      </c>
      <c r="D79" s="36">
        <v>149.81666666666669</v>
      </c>
      <c r="E79" s="36">
        <v>148.13333333333338</v>
      </c>
      <c r="F79" s="36">
        <v>145.7166666666667</v>
      </c>
      <c r="G79" s="36">
        <v>144.03333333333339</v>
      </c>
      <c r="H79" s="36">
        <v>152.23333333333338</v>
      </c>
      <c r="I79" s="36">
        <v>153.91666666666671</v>
      </c>
      <c r="J79" s="36">
        <v>156.33333333333337</v>
      </c>
      <c r="K79" s="31">
        <v>151.5</v>
      </c>
      <c r="L79" s="31">
        <v>147.4</v>
      </c>
      <c r="M79" s="31">
        <v>204.85056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3040.1</v>
      </c>
      <c r="D80" s="36">
        <v>3039.7000000000003</v>
      </c>
      <c r="E80" s="36">
        <v>3005.4000000000005</v>
      </c>
      <c r="F80" s="36">
        <v>2970.7000000000003</v>
      </c>
      <c r="G80" s="36">
        <v>2936.4000000000005</v>
      </c>
      <c r="H80" s="36">
        <v>3074.4000000000005</v>
      </c>
      <c r="I80" s="36">
        <v>3108.7000000000007</v>
      </c>
      <c r="J80" s="36">
        <v>3143.4000000000005</v>
      </c>
      <c r="K80" s="31">
        <v>3074</v>
      </c>
      <c r="L80" s="31">
        <v>3005</v>
      </c>
      <c r="M80" s="31">
        <v>0.76792000000000005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341.35</v>
      </c>
      <c r="D81" s="36">
        <v>338.85</v>
      </c>
      <c r="E81" s="36">
        <v>335.6</v>
      </c>
      <c r="F81" s="36">
        <v>329.85</v>
      </c>
      <c r="G81" s="36">
        <v>326.60000000000002</v>
      </c>
      <c r="H81" s="36">
        <v>344.6</v>
      </c>
      <c r="I81" s="36">
        <v>347.85</v>
      </c>
      <c r="J81" s="36">
        <v>353.6</v>
      </c>
      <c r="K81" s="31">
        <v>342.1</v>
      </c>
      <c r="L81" s="31">
        <v>333.1</v>
      </c>
      <c r="M81" s="31">
        <v>8.4614100000000008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121.2</v>
      </c>
      <c r="D82" s="36">
        <v>121.48333333333333</v>
      </c>
      <c r="E82" s="36">
        <v>120.51666666666667</v>
      </c>
      <c r="F82" s="36">
        <v>119.83333333333333</v>
      </c>
      <c r="G82" s="36">
        <v>118.86666666666666</v>
      </c>
      <c r="H82" s="36">
        <v>122.16666666666667</v>
      </c>
      <c r="I82" s="36">
        <v>123.13333333333334</v>
      </c>
      <c r="J82" s="36">
        <v>123.81666666666668</v>
      </c>
      <c r="K82" s="31">
        <v>122.45</v>
      </c>
      <c r="L82" s="31">
        <v>120.8</v>
      </c>
      <c r="M82" s="31">
        <v>64.907229999999998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1656.7</v>
      </c>
      <c r="D83" s="36">
        <v>1652.8999999999999</v>
      </c>
      <c r="E83" s="36">
        <v>1639.7999999999997</v>
      </c>
      <c r="F83" s="36">
        <v>1622.8999999999999</v>
      </c>
      <c r="G83" s="36">
        <v>1609.7999999999997</v>
      </c>
      <c r="H83" s="36">
        <v>1669.7999999999997</v>
      </c>
      <c r="I83" s="36">
        <v>1682.8999999999996</v>
      </c>
      <c r="J83" s="36">
        <v>1699.7999999999997</v>
      </c>
      <c r="K83" s="31">
        <v>1666</v>
      </c>
      <c r="L83" s="31">
        <v>1636</v>
      </c>
      <c r="M83" s="31">
        <v>1.64385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999.9</v>
      </c>
      <c r="D84" s="36">
        <v>991.58333333333337</v>
      </c>
      <c r="E84" s="36">
        <v>981.56666666666672</v>
      </c>
      <c r="F84" s="36">
        <v>963.23333333333335</v>
      </c>
      <c r="G84" s="36">
        <v>953.2166666666667</v>
      </c>
      <c r="H84" s="36">
        <v>1009.9166666666667</v>
      </c>
      <c r="I84" s="36">
        <v>1019.9333333333334</v>
      </c>
      <c r="J84" s="36">
        <v>1038.2666666666669</v>
      </c>
      <c r="K84" s="31">
        <v>1001.6</v>
      </c>
      <c r="L84" s="31">
        <v>973.25</v>
      </c>
      <c r="M84" s="31">
        <v>11.7918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1580.35</v>
      </c>
      <c r="D85" s="36">
        <v>1577.7666666666664</v>
      </c>
      <c r="E85" s="36">
        <v>1567.9333333333329</v>
      </c>
      <c r="F85" s="36">
        <v>1555.5166666666664</v>
      </c>
      <c r="G85" s="36">
        <v>1545.6833333333329</v>
      </c>
      <c r="H85" s="36">
        <v>1590.1833333333329</v>
      </c>
      <c r="I85" s="36">
        <v>1600.0166666666664</v>
      </c>
      <c r="J85" s="36">
        <v>1612.4333333333329</v>
      </c>
      <c r="K85" s="31">
        <v>1587.6</v>
      </c>
      <c r="L85" s="31">
        <v>1565.35</v>
      </c>
      <c r="M85" s="31">
        <v>2.4514100000000001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1931.1</v>
      </c>
      <c r="D86" s="36">
        <v>1940.3333333333333</v>
      </c>
      <c r="E86" s="36">
        <v>1913.8166666666666</v>
      </c>
      <c r="F86" s="36">
        <v>1896.5333333333333</v>
      </c>
      <c r="G86" s="36">
        <v>1870.0166666666667</v>
      </c>
      <c r="H86" s="36">
        <v>1957.6166666666666</v>
      </c>
      <c r="I86" s="36">
        <v>1984.1333333333334</v>
      </c>
      <c r="J86" s="36">
        <v>2001.4166666666665</v>
      </c>
      <c r="K86" s="31">
        <v>1966.85</v>
      </c>
      <c r="L86" s="31">
        <v>1923.05</v>
      </c>
      <c r="M86" s="31">
        <v>5.0857700000000001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420.9</v>
      </c>
      <c r="D87" s="36">
        <v>424.10000000000008</v>
      </c>
      <c r="E87" s="36">
        <v>416.90000000000015</v>
      </c>
      <c r="F87" s="36">
        <v>412.90000000000009</v>
      </c>
      <c r="G87" s="36">
        <v>405.70000000000016</v>
      </c>
      <c r="H87" s="36">
        <v>428.10000000000014</v>
      </c>
      <c r="I87" s="36">
        <v>435.30000000000007</v>
      </c>
      <c r="J87" s="36">
        <v>439.30000000000013</v>
      </c>
      <c r="K87" s="31">
        <v>431.3</v>
      </c>
      <c r="L87" s="31">
        <v>420.1</v>
      </c>
      <c r="M87" s="31">
        <v>20.534939999999999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3837.7</v>
      </c>
      <c r="D88" s="36">
        <v>3851.1166666666668</v>
      </c>
      <c r="E88" s="36">
        <v>3818.5833333333335</v>
      </c>
      <c r="F88" s="36">
        <v>3799.4666666666667</v>
      </c>
      <c r="G88" s="36">
        <v>3766.9333333333334</v>
      </c>
      <c r="H88" s="36">
        <v>3870.2333333333336</v>
      </c>
      <c r="I88" s="36">
        <v>3902.7666666666664</v>
      </c>
      <c r="J88" s="36">
        <v>3921.8833333333337</v>
      </c>
      <c r="K88" s="31">
        <v>3883.65</v>
      </c>
      <c r="L88" s="31">
        <v>3832</v>
      </c>
      <c r="M88" s="31">
        <v>8.5347000000000008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1406.65</v>
      </c>
      <c r="D89" s="36">
        <v>1401.5333333333335</v>
      </c>
      <c r="E89" s="36">
        <v>1393.116666666667</v>
      </c>
      <c r="F89" s="36">
        <v>1379.5833333333335</v>
      </c>
      <c r="G89" s="36">
        <v>1371.166666666667</v>
      </c>
      <c r="H89" s="36">
        <v>1415.0666666666671</v>
      </c>
      <c r="I89" s="36">
        <v>1423.4833333333336</v>
      </c>
      <c r="J89" s="36">
        <v>1437.0166666666671</v>
      </c>
      <c r="K89" s="31">
        <v>1409.95</v>
      </c>
      <c r="L89" s="31">
        <v>1388</v>
      </c>
      <c r="M89" s="31">
        <v>3.4676900000000002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1261.0999999999999</v>
      </c>
      <c r="D90" s="36">
        <v>1260.6833333333334</v>
      </c>
      <c r="E90" s="36">
        <v>1253.7166666666667</v>
      </c>
      <c r="F90" s="36">
        <v>1246.3333333333333</v>
      </c>
      <c r="G90" s="36">
        <v>1239.3666666666666</v>
      </c>
      <c r="H90" s="36">
        <v>1268.0666666666668</v>
      </c>
      <c r="I90" s="36">
        <v>1275.0333333333335</v>
      </c>
      <c r="J90" s="36">
        <v>1282.416666666667</v>
      </c>
      <c r="K90" s="31">
        <v>1267.6500000000001</v>
      </c>
      <c r="L90" s="31">
        <v>1253.3</v>
      </c>
      <c r="M90" s="31">
        <v>16.70373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2670.1</v>
      </c>
      <c r="D91" s="36">
        <v>2678.5666666666666</v>
      </c>
      <c r="E91" s="36">
        <v>2646.5333333333333</v>
      </c>
      <c r="F91" s="36">
        <v>2622.9666666666667</v>
      </c>
      <c r="G91" s="36">
        <v>2590.9333333333334</v>
      </c>
      <c r="H91" s="36">
        <v>2702.1333333333332</v>
      </c>
      <c r="I91" s="36">
        <v>2734.1666666666661</v>
      </c>
      <c r="J91" s="36">
        <v>2757.7333333333331</v>
      </c>
      <c r="K91" s="31">
        <v>2710.6</v>
      </c>
      <c r="L91" s="31">
        <v>2655</v>
      </c>
      <c r="M91" s="31">
        <v>11.15869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1526.85</v>
      </c>
      <c r="D92" s="36">
        <v>1524.7833333333335</v>
      </c>
      <c r="E92" s="36">
        <v>1517.0666666666671</v>
      </c>
      <c r="F92" s="36">
        <v>1507.2833333333335</v>
      </c>
      <c r="G92" s="36">
        <v>1499.5666666666671</v>
      </c>
      <c r="H92" s="36">
        <v>1534.5666666666671</v>
      </c>
      <c r="I92" s="36">
        <v>1542.2833333333338</v>
      </c>
      <c r="J92" s="36">
        <v>1552.0666666666671</v>
      </c>
      <c r="K92" s="31">
        <v>1532.5</v>
      </c>
      <c r="L92" s="31">
        <v>1515</v>
      </c>
      <c r="M92" s="31">
        <v>196.69269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648.20000000000005</v>
      </c>
      <c r="D93" s="36">
        <v>645.85</v>
      </c>
      <c r="E93" s="36">
        <v>642.15000000000009</v>
      </c>
      <c r="F93" s="36">
        <v>636.1</v>
      </c>
      <c r="G93" s="36">
        <v>632.40000000000009</v>
      </c>
      <c r="H93" s="36">
        <v>651.90000000000009</v>
      </c>
      <c r="I93" s="36">
        <v>655.60000000000014</v>
      </c>
      <c r="J93" s="36">
        <v>661.65000000000009</v>
      </c>
      <c r="K93" s="31">
        <v>649.54999999999995</v>
      </c>
      <c r="L93" s="31">
        <v>639.79999999999995</v>
      </c>
      <c r="M93" s="31">
        <v>14.525700000000001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3006.35</v>
      </c>
      <c r="D94" s="36">
        <v>3013.4500000000003</v>
      </c>
      <c r="E94" s="36">
        <v>2992.9000000000005</v>
      </c>
      <c r="F94" s="36">
        <v>2979.4500000000003</v>
      </c>
      <c r="G94" s="36">
        <v>2958.9000000000005</v>
      </c>
      <c r="H94" s="36">
        <v>3026.9000000000005</v>
      </c>
      <c r="I94" s="36">
        <v>3047.4500000000007</v>
      </c>
      <c r="J94" s="36">
        <v>3060.9000000000005</v>
      </c>
      <c r="K94" s="31">
        <v>3034</v>
      </c>
      <c r="L94" s="31">
        <v>3000</v>
      </c>
      <c r="M94" s="31">
        <v>2.2237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474.95</v>
      </c>
      <c r="D95" s="36">
        <v>472.31666666666666</v>
      </c>
      <c r="E95" s="36">
        <v>468.88333333333333</v>
      </c>
      <c r="F95" s="36">
        <v>462.81666666666666</v>
      </c>
      <c r="G95" s="36">
        <v>459.38333333333333</v>
      </c>
      <c r="H95" s="36">
        <v>478.38333333333333</v>
      </c>
      <c r="I95" s="36">
        <v>481.81666666666661</v>
      </c>
      <c r="J95" s="36">
        <v>487.88333333333333</v>
      </c>
      <c r="K95" s="31">
        <v>475.75</v>
      </c>
      <c r="L95" s="31">
        <v>466.25</v>
      </c>
      <c r="M95" s="31">
        <v>56.568579999999997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256.3</v>
      </c>
      <c r="D96" s="36">
        <v>256.33333333333331</v>
      </c>
      <c r="E96" s="36">
        <v>252.86666666666662</v>
      </c>
      <c r="F96" s="36">
        <v>249.43333333333331</v>
      </c>
      <c r="G96" s="36">
        <v>245.96666666666661</v>
      </c>
      <c r="H96" s="36">
        <v>259.76666666666665</v>
      </c>
      <c r="I96" s="36">
        <v>263.23333333333335</v>
      </c>
      <c r="J96" s="36">
        <v>266.66666666666663</v>
      </c>
      <c r="K96" s="31">
        <v>259.8</v>
      </c>
      <c r="L96" s="31">
        <v>252.9</v>
      </c>
      <c r="M96" s="31">
        <v>40.544319999999999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2501.75</v>
      </c>
      <c r="D97" s="36">
        <v>2491.85</v>
      </c>
      <c r="E97" s="36">
        <v>2478.8999999999996</v>
      </c>
      <c r="F97" s="36">
        <v>2456.0499999999997</v>
      </c>
      <c r="G97" s="36">
        <v>2443.0999999999995</v>
      </c>
      <c r="H97" s="36">
        <v>2514.6999999999998</v>
      </c>
      <c r="I97" s="36">
        <v>2527.6499999999996</v>
      </c>
      <c r="J97" s="36">
        <v>2550.5</v>
      </c>
      <c r="K97" s="31">
        <v>2504.8000000000002</v>
      </c>
      <c r="L97" s="31">
        <v>2469</v>
      </c>
      <c r="M97" s="31">
        <v>10.86791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311</v>
      </c>
      <c r="D98" s="36">
        <v>310.73333333333335</v>
      </c>
      <c r="E98" s="36">
        <v>309.4666666666667</v>
      </c>
      <c r="F98" s="36">
        <v>307.93333333333334</v>
      </c>
      <c r="G98" s="36">
        <v>306.66666666666669</v>
      </c>
      <c r="H98" s="36">
        <v>312.26666666666671</v>
      </c>
      <c r="I98" s="36">
        <v>313.53333333333336</v>
      </c>
      <c r="J98" s="36">
        <v>315.06666666666672</v>
      </c>
      <c r="K98" s="31">
        <v>312</v>
      </c>
      <c r="L98" s="31">
        <v>309.2</v>
      </c>
      <c r="M98" s="31">
        <v>1.9924200000000001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40526.449999999997</v>
      </c>
      <c r="D99" s="36">
        <v>40471.116666666669</v>
      </c>
      <c r="E99" s="36">
        <v>40055.333333333336</v>
      </c>
      <c r="F99" s="36">
        <v>39584.216666666667</v>
      </c>
      <c r="G99" s="36">
        <v>39168.433333333334</v>
      </c>
      <c r="H99" s="36">
        <v>40942.233333333337</v>
      </c>
      <c r="I99" s="36">
        <v>41358.016666666663</v>
      </c>
      <c r="J99" s="36">
        <v>41829.133333333339</v>
      </c>
      <c r="K99" s="31">
        <v>40886.9</v>
      </c>
      <c r="L99" s="31">
        <v>40000</v>
      </c>
      <c r="M99" s="31">
        <v>2.4850000000000001E-2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943.1</v>
      </c>
      <c r="D100" s="36">
        <v>941.33333333333337</v>
      </c>
      <c r="E100" s="36">
        <v>936.16666666666674</v>
      </c>
      <c r="F100" s="36">
        <v>929.23333333333335</v>
      </c>
      <c r="G100" s="36">
        <v>924.06666666666672</v>
      </c>
      <c r="H100" s="36">
        <v>948.26666666666677</v>
      </c>
      <c r="I100" s="36">
        <v>953.43333333333351</v>
      </c>
      <c r="J100" s="36">
        <v>960.36666666666679</v>
      </c>
      <c r="K100" s="31">
        <v>946.5</v>
      </c>
      <c r="L100" s="31">
        <v>934.4</v>
      </c>
      <c r="M100" s="31">
        <v>151.52973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1303.5999999999999</v>
      </c>
      <c r="D101" s="36">
        <v>1303.6499999999999</v>
      </c>
      <c r="E101" s="36">
        <v>1295.3999999999996</v>
      </c>
      <c r="F101" s="36">
        <v>1287.1999999999998</v>
      </c>
      <c r="G101" s="36">
        <v>1278.9499999999996</v>
      </c>
      <c r="H101" s="36">
        <v>1311.8499999999997</v>
      </c>
      <c r="I101" s="36">
        <v>1320.1000000000001</v>
      </c>
      <c r="J101" s="36">
        <v>1328.2999999999997</v>
      </c>
      <c r="K101" s="31">
        <v>1311.9</v>
      </c>
      <c r="L101" s="31">
        <v>1295.45</v>
      </c>
      <c r="M101" s="31">
        <v>4.3527300000000002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579.95000000000005</v>
      </c>
      <c r="D102" s="36">
        <v>578.0333333333333</v>
      </c>
      <c r="E102" s="36">
        <v>575.06666666666661</v>
      </c>
      <c r="F102" s="36">
        <v>570.18333333333328</v>
      </c>
      <c r="G102" s="36">
        <v>567.21666666666658</v>
      </c>
      <c r="H102" s="36">
        <v>582.91666666666663</v>
      </c>
      <c r="I102" s="36">
        <v>585.88333333333333</v>
      </c>
      <c r="J102" s="36">
        <v>590.76666666666665</v>
      </c>
      <c r="K102" s="31">
        <v>581</v>
      </c>
      <c r="L102" s="31">
        <v>573.15</v>
      </c>
      <c r="M102" s="31">
        <v>9.5376200000000004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12</v>
      </c>
      <c r="D103" s="36">
        <v>12.1</v>
      </c>
      <c r="E103" s="36">
        <v>11.75</v>
      </c>
      <c r="F103" s="36">
        <v>11.5</v>
      </c>
      <c r="G103" s="36">
        <v>11.15</v>
      </c>
      <c r="H103" s="36">
        <v>12.35</v>
      </c>
      <c r="I103" s="36">
        <v>12.699999999999998</v>
      </c>
      <c r="J103" s="36">
        <v>12.95</v>
      </c>
      <c r="K103" s="31">
        <v>12.45</v>
      </c>
      <c r="L103" s="31">
        <v>11.85</v>
      </c>
      <c r="M103" s="31">
        <v>3546.89878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97.55</v>
      </c>
      <c r="D104" s="36">
        <v>96.8</v>
      </c>
      <c r="E104" s="36">
        <v>95.85</v>
      </c>
      <c r="F104" s="36">
        <v>94.149999999999991</v>
      </c>
      <c r="G104" s="36">
        <v>93.199999999999989</v>
      </c>
      <c r="H104" s="36">
        <v>98.5</v>
      </c>
      <c r="I104" s="36">
        <v>99.450000000000017</v>
      </c>
      <c r="J104" s="36">
        <v>101.15</v>
      </c>
      <c r="K104" s="31">
        <v>97.75</v>
      </c>
      <c r="L104" s="31">
        <v>95.1</v>
      </c>
      <c r="M104" s="31">
        <v>336.15116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454.85</v>
      </c>
      <c r="D105" s="36">
        <v>455.45</v>
      </c>
      <c r="E105" s="36">
        <v>452.95</v>
      </c>
      <c r="F105" s="36">
        <v>451.05</v>
      </c>
      <c r="G105" s="36">
        <v>448.55</v>
      </c>
      <c r="H105" s="36">
        <v>457.34999999999997</v>
      </c>
      <c r="I105" s="36">
        <v>459.84999999999997</v>
      </c>
      <c r="J105" s="36">
        <v>461.74999999999994</v>
      </c>
      <c r="K105" s="31">
        <v>457.95</v>
      </c>
      <c r="L105" s="31">
        <v>453.55</v>
      </c>
      <c r="M105" s="31">
        <v>5.0623199999999997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413.15</v>
      </c>
      <c r="D106" s="36">
        <v>413.14999999999992</v>
      </c>
      <c r="E106" s="36">
        <v>411.39999999999986</v>
      </c>
      <c r="F106" s="36">
        <v>409.64999999999992</v>
      </c>
      <c r="G106" s="36">
        <v>407.89999999999986</v>
      </c>
      <c r="H106" s="36">
        <v>414.89999999999986</v>
      </c>
      <c r="I106" s="36">
        <v>416.65</v>
      </c>
      <c r="J106" s="36">
        <v>418.39999999999986</v>
      </c>
      <c r="K106" s="31">
        <v>414.9</v>
      </c>
      <c r="L106" s="31">
        <v>411.4</v>
      </c>
      <c r="M106" s="31">
        <v>24.589089999999999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431.8</v>
      </c>
      <c r="D107" s="36">
        <v>434.61666666666662</v>
      </c>
      <c r="E107" s="36">
        <v>422.73333333333323</v>
      </c>
      <c r="F107" s="36">
        <v>413.66666666666663</v>
      </c>
      <c r="G107" s="36">
        <v>401.78333333333325</v>
      </c>
      <c r="H107" s="36">
        <v>443.68333333333322</v>
      </c>
      <c r="I107" s="36">
        <v>455.56666666666655</v>
      </c>
      <c r="J107" s="36">
        <v>464.63333333333321</v>
      </c>
      <c r="K107" s="31">
        <v>446.5</v>
      </c>
      <c r="L107" s="31">
        <v>425.55</v>
      </c>
      <c r="M107" s="31">
        <v>47.143120000000003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2388.15</v>
      </c>
      <c r="D108" s="36">
        <v>2393.1833333333334</v>
      </c>
      <c r="E108" s="36">
        <v>2376.416666666667</v>
      </c>
      <c r="F108" s="36">
        <v>2364.6833333333334</v>
      </c>
      <c r="G108" s="36">
        <v>2347.916666666667</v>
      </c>
      <c r="H108" s="36">
        <v>2404.916666666667</v>
      </c>
      <c r="I108" s="36">
        <v>2421.6833333333334</v>
      </c>
      <c r="J108" s="36">
        <v>2433.416666666667</v>
      </c>
      <c r="K108" s="31">
        <v>2409.9499999999998</v>
      </c>
      <c r="L108" s="31">
        <v>2381.4499999999998</v>
      </c>
      <c r="M108" s="31">
        <v>8.4901700000000009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1436.45</v>
      </c>
      <c r="D109" s="36">
        <v>1431.25</v>
      </c>
      <c r="E109" s="36">
        <v>1423.5</v>
      </c>
      <c r="F109" s="36">
        <v>1410.55</v>
      </c>
      <c r="G109" s="36">
        <v>1402.8</v>
      </c>
      <c r="H109" s="36">
        <v>1444.2</v>
      </c>
      <c r="I109" s="36">
        <v>1451.95</v>
      </c>
      <c r="J109" s="36">
        <v>1464.9</v>
      </c>
      <c r="K109" s="31">
        <v>1439</v>
      </c>
      <c r="L109" s="31">
        <v>1418.3</v>
      </c>
      <c r="M109" s="31">
        <v>36.976900000000001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191.15</v>
      </c>
      <c r="D110" s="36">
        <v>191</v>
      </c>
      <c r="E110" s="36">
        <v>188.65</v>
      </c>
      <c r="F110" s="36">
        <v>186.15</v>
      </c>
      <c r="G110" s="36">
        <v>183.8</v>
      </c>
      <c r="H110" s="36">
        <v>193.5</v>
      </c>
      <c r="I110" s="36">
        <v>195.85000000000002</v>
      </c>
      <c r="J110" s="36">
        <v>198.35</v>
      </c>
      <c r="K110" s="31">
        <v>193.35</v>
      </c>
      <c r="L110" s="31">
        <v>188.5</v>
      </c>
      <c r="M110" s="31">
        <v>109.50417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1467</v>
      </c>
      <c r="D111" s="36">
        <v>1462.2166666666665</v>
      </c>
      <c r="E111" s="36">
        <v>1454.833333333333</v>
      </c>
      <c r="F111" s="36">
        <v>1442.6666666666665</v>
      </c>
      <c r="G111" s="36">
        <v>1435.2833333333331</v>
      </c>
      <c r="H111" s="36">
        <v>1474.383333333333</v>
      </c>
      <c r="I111" s="36">
        <v>1481.7666666666667</v>
      </c>
      <c r="J111" s="36">
        <v>1493.9333333333329</v>
      </c>
      <c r="K111" s="31">
        <v>1469.6</v>
      </c>
      <c r="L111" s="31">
        <v>1450.05</v>
      </c>
      <c r="M111" s="31">
        <v>38.635860000000001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90.4</v>
      </c>
      <c r="D112" s="36">
        <v>90.966666666666654</v>
      </c>
      <c r="E112" s="36">
        <v>89.533333333333303</v>
      </c>
      <c r="F112" s="36">
        <v>88.666666666666643</v>
      </c>
      <c r="G112" s="36">
        <v>87.233333333333292</v>
      </c>
      <c r="H112" s="36">
        <v>91.833333333333314</v>
      </c>
      <c r="I112" s="36">
        <v>93.26666666666668</v>
      </c>
      <c r="J112" s="36">
        <v>94.133333333333326</v>
      </c>
      <c r="K112" s="31">
        <v>92.4</v>
      </c>
      <c r="L112" s="31">
        <v>90.1</v>
      </c>
      <c r="M112" s="31">
        <v>175.76586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922.7</v>
      </c>
      <c r="D113" s="36">
        <v>917.06666666666661</v>
      </c>
      <c r="E113" s="36">
        <v>903.13333333333321</v>
      </c>
      <c r="F113" s="36">
        <v>883.56666666666661</v>
      </c>
      <c r="G113" s="36">
        <v>869.63333333333321</v>
      </c>
      <c r="H113" s="36">
        <v>936.63333333333321</v>
      </c>
      <c r="I113" s="36">
        <v>950.56666666666661</v>
      </c>
      <c r="J113" s="36">
        <v>970.13333333333321</v>
      </c>
      <c r="K113" s="31">
        <v>931</v>
      </c>
      <c r="L113" s="31">
        <v>897.5</v>
      </c>
      <c r="M113" s="31">
        <v>6.94015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682</v>
      </c>
      <c r="D114" s="36">
        <v>680.86666666666667</v>
      </c>
      <c r="E114" s="36">
        <v>675.23333333333335</v>
      </c>
      <c r="F114" s="36">
        <v>668.4666666666667</v>
      </c>
      <c r="G114" s="36">
        <v>662.83333333333337</v>
      </c>
      <c r="H114" s="36">
        <v>687.63333333333333</v>
      </c>
      <c r="I114" s="36">
        <v>693.26666666666677</v>
      </c>
      <c r="J114" s="36">
        <v>700.0333333333333</v>
      </c>
      <c r="K114" s="31">
        <v>686.5</v>
      </c>
      <c r="L114" s="31">
        <v>674.1</v>
      </c>
      <c r="M114" s="31">
        <v>11.558260000000001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75.400000000000006</v>
      </c>
      <c r="D115" s="36">
        <v>75.650000000000006</v>
      </c>
      <c r="E115" s="36">
        <v>74.600000000000009</v>
      </c>
      <c r="F115" s="36">
        <v>73.8</v>
      </c>
      <c r="G115" s="36">
        <v>72.75</v>
      </c>
      <c r="H115" s="36">
        <v>76.450000000000017</v>
      </c>
      <c r="I115" s="36">
        <v>77.500000000000028</v>
      </c>
      <c r="J115" s="36">
        <v>78.300000000000026</v>
      </c>
      <c r="K115" s="31">
        <v>76.7</v>
      </c>
      <c r="L115" s="31">
        <v>74.849999999999994</v>
      </c>
      <c r="M115" s="31">
        <v>319.66561000000002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449.15</v>
      </c>
      <c r="D116" s="36">
        <v>445.91666666666669</v>
      </c>
      <c r="E116" s="36">
        <v>442.03333333333336</v>
      </c>
      <c r="F116" s="36">
        <v>434.91666666666669</v>
      </c>
      <c r="G116" s="36">
        <v>431.03333333333336</v>
      </c>
      <c r="H116" s="36">
        <v>453.03333333333336</v>
      </c>
      <c r="I116" s="36">
        <v>456.91666666666669</v>
      </c>
      <c r="J116" s="36">
        <v>464.03333333333336</v>
      </c>
      <c r="K116" s="31">
        <v>449.8</v>
      </c>
      <c r="L116" s="31">
        <v>438.8</v>
      </c>
      <c r="M116" s="31">
        <v>104.90786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692.75</v>
      </c>
      <c r="D117" s="36">
        <v>690.7166666666667</v>
      </c>
      <c r="E117" s="36">
        <v>684.13333333333344</v>
      </c>
      <c r="F117" s="36">
        <v>675.51666666666677</v>
      </c>
      <c r="G117" s="36">
        <v>668.93333333333351</v>
      </c>
      <c r="H117" s="36">
        <v>699.33333333333337</v>
      </c>
      <c r="I117" s="36">
        <v>705.91666666666663</v>
      </c>
      <c r="J117" s="36">
        <v>714.5333333333333</v>
      </c>
      <c r="K117" s="31">
        <v>697.3</v>
      </c>
      <c r="L117" s="31">
        <v>682.1</v>
      </c>
      <c r="M117" s="31">
        <v>14.912409999999999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432.9</v>
      </c>
      <c r="D118" s="36">
        <v>435.76666666666665</v>
      </c>
      <c r="E118" s="36">
        <v>426.63333333333333</v>
      </c>
      <c r="F118" s="36">
        <v>420.36666666666667</v>
      </c>
      <c r="G118" s="36">
        <v>411.23333333333335</v>
      </c>
      <c r="H118" s="36">
        <v>442.0333333333333</v>
      </c>
      <c r="I118" s="36">
        <v>451.16666666666663</v>
      </c>
      <c r="J118" s="36">
        <v>457.43333333333328</v>
      </c>
      <c r="K118" s="31">
        <v>444.9</v>
      </c>
      <c r="L118" s="31">
        <v>429.5</v>
      </c>
      <c r="M118" s="31">
        <v>56.389809999999997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779.6</v>
      </c>
      <c r="D119" s="36">
        <v>779.98333333333346</v>
      </c>
      <c r="E119" s="36">
        <v>774.26666666666688</v>
      </c>
      <c r="F119" s="36">
        <v>768.93333333333339</v>
      </c>
      <c r="G119" s="36">
        <v>763.21666666666681</v>
      </c>
      <c r="H119" s="36">
        <v>785.31666666666695</v>
      </c>
      <c r="I119" s="36">
        <v>791.03333333333342</v>
      </c>
      <c r="J119" s="36">
        <v>796.36666666666702</v>
      </c>
      <c r="K119" s="31">
        <v>785.7</v>
      </c>
      <c r="L119" s="31">
        <v>774.65</v>
      </c>
      <c r="M119" s="31">
        <v>26.123719999999999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551.54999999999995</v>
      </c>
      <c r="D120" s="36">
        <v>550.73333333333323</v>
      </c>
      <c r="E120" s="36">
        <v>545.66666666666652</v>
      </c>
      <c r="F120" s="36">
        <v>539.7833333333333</v>
      </c>
      <c r="G120" s="36">
        <v>534.71666666666658</v>
      </c>
      <c r="H120" s="36">
        <v>556.61666666666645</v>
      </c>
      <c r="I120" s="36">
        <v>561.68333333333328</v>
      </c>
      <c r="J120" s="36">
        <v>567.56666666666638</v>
      </c>
      <c r="K120" s="31">
        <v>555.79999999999995</v>
      </c>
      <c r="L120" s="31">
        <v>544.85</v>
      </c>
      <c r="M120" s="31">
        <v>51.431199999999997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1765.15</v>
      </c>
      <c r="D121" s="36">
        <v>1762.0833333333333</v>
      </c>
      <c r="E121" s="36">
        <v>1753.0666666666666</v>
      </c>
      <c r="F121" s="36">
        <v>1740.9833333333333</v>
      </c>
      <c r="G121" s="36">
        <v>1731.9666666666667</v>
      </c>
      <c r="H121" s="36">
        <v>1774.1666666666665</v>
      </c>
      <c r="I121" s="36">
        <v>1783.1833333333334</v>
      </c>
      <c r="J121" s="36">
        <v>1795.2666666666664</v>
      </c>
      <c r="K121" s="31">
        <v>1771.1</v>
      </c>
      <c r="L121" s="31">
        <v>1750</v>
      </c>
      <c r="M121" s="31">
        <v>30.042059999999999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126.25</v>
      </c>
      <c r="D122" s="36">
        <v>125.45</v>
      </c>
      <c r="E122" s="36">
        <v>123.9</v>
      </c>
      <c r="F122" s="36">
        <v>121.55</v>
      </c>
      <c r="G122" s="36">
        <v>120</v>
      </c>
      <c r="H122" s="36">
        <v>127.80000000000001</v>
      </c>
      <c r="I122" s="36">
        <v>129.35</v>
      </c>
      <c r="J122" s="36">
        <v>131.70000000000002</v>
      </c>
      <c r="K122" s="31">
        <v>127</v>
      </c>
      <c r="L122" s="31">
        <v>123.1</v>
      </c>
      <c r="M122" s="31">
        <v>67.807929999999999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2447.5</v>
      </c>
      <c r="D123" s="36">
        <v>2440.4833333333331</v>
      </c>
      <c r="E123" s="36">
        <v>2410.0166666666664</v>
      </c>
      <c r="F123" s="36">
        <v>2372.5333333333333</v>
      </c>
      <c r="G123" s="36">
        <v>2342.0666666666666</v>
      </c>
      <c r="H123" s="36">
        <v>2477.9666666666662</v>
      </c>
      <c r="I123" s="36">
        <v>2508.4333333333325</v>
      </c>
      <c r="J123" s="36">
        <v>2545.9166666666661</v>
      </c>
      <c r="K123" s="31">
        <v>2470.9499999999998</v>
      </c>
      <c r="L123" s="31">
        <v>2403</v>
      </c>
      <c r="M123" s="31">
        <v>2.9368500000000002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394.05</v>
      </c>
      <c r="D124" s="36">
        <v>391.43333333333334</v>
      </c>
      <c r="E124" s="36">
        <v>386.86666666666667</v>
      </c>
      <c r="F124" s="36">
        <v>379.68333333333334</v>
      </c>
      <c r="G124" s="36">
        <v>375.11666666666667</v>
      </c>
      <c r="H124" s="36">
        <v>398.61666666666667</v>
      </c>
      <c r="I124" s="36">
        <v>403.18333333333339</v>
      </c>
      <c r="J124" s="36">
        <v>410.36666666666667</v>
      </c>
      <c r="K124" s="31">
        <v>396</v>
      </c>
      <c r="L124" s="31">
        <v>384.25</v>
      </c>
      <c r="M124" s="31">
        <v>15.31447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467.05</v>
      </c>
      <c r="D125" s="36">
        <v>465.43333333333334</v>
      </c>
      <c r="E125" s="36">
        <v>463.31666666666666</v>
      </c>
      <c r="F125" s="36">
        <v>459.58333333333331</v>
      </c>
      <c r="G125" s="36">
        <v>457.46666666666664</v>
      </c>
      <c r="H125" s="36">
        <v>469.16666666666669</v>
      </c>
      <c r="I125" s="36">
        <v>471.28333333333336</v>
      </c>
      <c r="J125" s="36">
        <v>475.01666666666671</v>
      </c>
      <c r="K125" s="31">
        <v>467.55</v>
      </c>
      <c r="L125" s="31">
        <v>461.7</v>
      </c>
      <c r="M125" s="31">
        <v>13.94046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644.95000000000005</v>
      </c>
      <c r="D126" s="36">
        <v>646.26666666666677</v>
      </c>
      <c r="E126" s="36">
        <v>642.68333333333351</v>
      </c>
      <c r="F126" s="36">
        <v>640.41666666666674</v>
      </c>
      <c r="G126" s="36">
        <v>636.83333333333348</v>
      </c>
      <c r="H126" s="36">
        <v>648.53333333333353</v>
      </c>
      <c r="I126" s="36">
        <v>652.11666666666679</v>
      </c>
      <c r="J126" s="36">
        <v>654.38333333333355</v>
      </c>
      <c r="K126" s="31">
        <v>649.85</v>
      </c>
      <c r="L126" s="31">
        <v>644</v>
      </c>
      <c r="M126" s="31">
        <v>5.3145899999999999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2965.05</v>
      </c>
      <c r="D127" s="36">
        <v>2957.2000000000003</v>
      </c>
      <c r="E127" s="36">
        <v>2919.5000000000005</v>
      </c>
      <c r="F127" s="36">
        <v>2873.9500000000003</v>
      </c>
      <c r="G127" s="36">
        <v>2836.2500000000005</v>
      </c>
      <c r="H127" s="36">
        <v>3002.7500000000005</v>
      </c>
      <c r="I127" s="36">
        <v>3040.4500000000003</v>
      </c>
      <c r="J127" s="36">
        <v>3086.0000000000005</v>
      </c>
      <c r="K127" s="31">
        <v>2994.9</v>
      </c>
      <c r="L127" s="31">
        <v>2911.65</v>
      </c>
      <c r="M127" s="31">
        <v>29.036930000000002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5436.9</v>
      </c>
      <c r="D128" s="36">
        <v>5419.333333333333</v>
      </c>
      <c r="E128" s="36">
        <v>5393.6666666666661</v>
      </c>
      <c r="F128" s="36">
        <v>5350.4333333333334</v>
      </c>
      <c r="G128" s="36">
        <v>5324.7666666666664</v>
      </c>
      <c r="H128" s="36">
        <v>5462.5666666666657</v>
      </c>
      <c r="I128" s="36">
        <v>5488.2333333333318</v>
      </c>
      <c r="J128" s="36">
        <v>5531.4666666666653</v>
      </c>
      <c r="K128" s="31">
        <v>5445</v>
      </c>
      <c r="L128" s="31">
        <v>5376.1</v>
      </c>
      <c r="M128" s="31">
        <v>3.2012800000000001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4736.5</v>
      </c>
      <c r="D129" s="36">
        <v>4736.166666666667</v>
      </c>
      <c r="E129" s="36">
        <v>4697.3833333333341</v>
      </c>
      <c r="F129" s="36">
        <v>4658.2666666666673</v>
      </c>
      <c r="G129" s="36">
        <v>4619.4833333333345</v>
      </c>
      <c r="H129" s="36">
        <v>4775.2833333333338</v>
      </c>
      <c r="I129" s="36">
        <v>4814.0666666666666</v>
      </c>
      <c r="J129" s="36">
        <v>4853.1833333333334</v>
      </c>
      <c r="K129" s="31">
        <v>4774.95</v>
      </c>
      <c r="L129" s="31">
        <v>4697.05</v>
      </c>
      <c r="M129" s="31">
        <v>1.1007199999999999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1132.3499999999999</v>
      </c>
      <c r="D130" s="36">
        <v>1124.0833333333333</v>
      </c>
      <c r="E130" s="36">
        <v>1113.3666666666666</v>
      </c>
      <c r="F130" s="36">
        <v>1094.3833333333332</v>
      </c>
      <c r="G130" s="36">
        <v>1083.6666666666665</v>
      </c>
      <c r="H130" s="36">
        <v>1143.0666666666666</v>
      </c>
      <c r="I130" s="36">
        <v>1153.7833333333333</v>
      </c>
      <c r="J130" s="36">
        <v>1172.7666666666667</v>
      </c>
      <c r="K130" s="31">
        <v>1134.8</v>
      </c>
      <c r="L130" s="31">
        <v>1105.0999999999999</v>
      </c>
      <c r="M130" s="31">
        <v>9.8315699999999993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1589.2</v>
      </c>
      <c r="D131" s="36">
        <v>1590.6833333333334</v>
      </c>
      <c r="E131" s="36">
        <v>1581.7666666666669</v>
      </c>
      <c r="F131" s="36">
        <v>1574.3333333333335</v>
      </c>
      <c r="G131" s="36">
        <v>1565.416666666667</v>
      </c>
      <c r="H131" s="36">
        <v>1598.1166666666668</v>
      </c>
      <c r="I131" s="36">
        <v>1607.0333333333333</v>
      </c>
      <c r="J131" s="36">
        <v>1614.4666666666667</v>
      </c>
      <c r="K131" s="31">
        <v>1599.6</v>
      </c>
      <c r="L131" s="31">
        <v>1583.25</v>
      </c>
      <c r="M131" s="31">
        <v>19.91198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298.05</v>
      </c>
      <c r="D132" s="36">
        <v>296.7</v>
      </c>
      <c r="E132" s="36">
        <v>292.64999999999998</v>
      </c>
      <c r="F132" s="36">
        <v>287.25</v>
      </c>
      <c r="G132" s="36">
        <v>283.2</v>
      </c>
      <c r="H132" s="36">
        <v>302.09999999999997</v>
      </c>
      <c r="I132" s="36">
        <v>306.15000000000003</v>
      </c>
      <c r="J132" s="36">
        <v>311.54999999999995</v>
      </c>
      <c r="K132" s="31">
        <v>300.75</v>
      </c>
      <c r="L132" s="31">
        <v>291.3</v>
      </c>
      <c r="M132" s="31">
        <v>78.73948</v>
      </c>
      <c r="N132" s="1"/>
      <c r="O132" s="1"/>
    </row>
    <row r="133" spans="1:15" ht="12.75" customHeight="1">
      <c r="A133" s="51">
        <v>124</v>
      </c>
      <c r="B133" s="53" t="s">
        <v>865</v>
      </c>
      <c r="C133" s="31">
        <v>1756.5</v>
      </c>
      <c r="D133" s="36">
        <v>1753.05</v>
      </c>
      <c r="E133" s="36">
        <v>1746.1999999999998</v>
      </c>
      <c r="F133" s="36">
        <v>1735.8999999999999</v>
      </c>
      <c r="G133" s="36">
        <v>1729.0499999999997</v>
      </c>
      <c r="H133" s="36">
        <v>1763.35</v>
      </c>
      <c r="I133" s="36">
        <v>1770.1999999999998</v>
      </c>
      <c r="J133" s="36">
        <v>1780.5</v>
      </c>
      <c r="K133" s="31">
        <v>1759.9</v>
      </c>
      <c r="L133" s="31">
        <v>1742.75</v>
      </c>
      <c r="M133" s="31">
        <v>0.54954999999999998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583.79999999999995</v>
      </c>
      <c r="D134" s="36">
        <v>583.7833333333333</v>
      </c>
      <c r="E134" s="36">
        <v>581.61666666666656</v>
      </c>
      <c r="F134" s="36">
        <v>579.43333333333328</v>
      </c>
      <c r="G134" s="36">
        <v>577.26666666666654</v>
      </c>
      <c r="H134" s="36">
        <v>585.96666666666658</v>
      </c>
      <c r="I134" s="36">
        <v>588.13333333333333</v>
      </c>
      <c r="J134" s="36">
        <v>590.31666666666661</v>
      </c>
      <c r="K134" s="31">
        <v>585.95000000000005</v>
      </c>
      <c r="L134" s="31">
        <v>581.6</v>
      </c>
      <c r="M134" s="31">
        <v>10.952199999999999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10680.75</v>
      </c>
      <c r="D135" s="36">
        <v>10637.25</v>
      </c>
      <c r="E135" s="36">
        <v>10568.5</v>
      </c>
      <c r="F135" s="36">
        <v>10456.25</v>
      </c>
      <c r="G135" s="36">
        <v>10387.5</v>
      </c>
      <c r="H135" s="36">
        <v>10749.5</v>
      </c>
      <c r="I135" s="36">
        <v>10818.25</v>
      </c>
      <c r="J135" s="36">
        <v>10930.5</v>
      </c>
      <c r="K135" s="31">
        <v>10706</v>
      </c>
      <c r="L135" s="31">
        <v>10525</v>
      </c>
      <c r="M135" s="31">
        <v>4.5835900000000001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573.6</v>
      </c>
      <c r="D136" s="36">
        <v>572.01666666666677</v>
      </c>
      <c r="E136" s="36">
        <v>565.23333333333358</v>
      </c>
      <c r="F136" s="36">
        <v>556.86666666666679</v>
      </c>
      <c r="G136" s="36">
        <v>550.0833333333336</v>
      </c>
      <c r="H136" s="36">
        <v>580.38333333333355</v>
      </c>
      <c r="I136" s="36">
        <v>587.16666666666663</v>
      </c>
      <c r="J136" s="36">
        <v>595.53333333333353</v>
      </c>
      <c r="K136" s="31">
        <v>578.79999999999995</v>
      </c>
      <c r="L136" s="31">
        <v>563.65</v>
      </c>
      <c r="M136" s="31">
        <v>9.2735299999999992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1017</v>
      </c>
      <c r="D137" s="36">
        <v>1014.5499999999998</v>
      </c>
      <c r="E137" s="36">
        <v>1009.4999999999997</v>
      </c>
      <c r="F137" s="36">
        <v>1001.9999999999998</v>
      </c>
      <c r="G137" s="36">
        <v>996.94999999999959</v>
      </c>
      <c r="H137" s="36">
        <v>1022.0499999999997</v>
      </c>
      <c r="I137" s="36">
        <v>1027.0999999999999</v>
      </c>
      <c r="J137" s="36">
        <v>1034.5999999999999</v>
      </c>
      <c r="K137" s="31">
        <v>1019.6</v>
      </c>
      <c r="L137" s="31">
        <v>1007.05</v>
      </c>
      <c r="M137" s="31">
        <v>4.77461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918.95</v>
      </c>
      <c r="D138" s="36">
        <v>916.9</v>
      </c>
      <c r="E138" s="36">
        <v>911.09999999999991</v>
      </c>
      <c r="F138" s="36">
        <v>903.24999999999989</v>
      </c>
      <c r="G138" s="36">
        <v>897.44999999999982</v>
      </c>
      <c r="H138" s="36">
        <v>924.75</v>
      </c>
      <c r="I138" s="36">
        <v>930.55</v>
      </c>
      <c r="J138" s="36">
        <v>938.40000000000009</v>
      </c>
      <c r="K138" s="31">
        <v>922.7</v>
      </c>
      <c r="L138" s="31">
        <v>909.05</v>
      </c>
      <c r="M138" s="31">
        <v>10.97268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97.2</v>
      </c>
      <c r="D139" s="36">
        <v>96.850000000000009</v>
      </c>
      <c r="E139" s="36">
        <v>96.250000000000014</v>
      </c>
      <c r="F139" s="36">
        <v>95.300000000000011</v>
      </c>
      <c r="G139" s="36">
        <v>94.700000000000017</v>
      </c>
      <c r="H139" s="36">
        <v>97.800000000000011</v>
      </c>
      <c r="I139" s="36">
        <v>98.4</v>
      </c>
      <c r="J139" s="36">
        <v>99.350000000000009</v>
      </c>
      <c r="K139" s="31">
        <v>97.45</v>
      </c>
      <c r="L139" s="31">
        <v>95.9</v>
      </c>
      <c r="M139" s="31">
        <v>120.84322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2470</v>
      </c>
      <c r="D140" s="36">
        <v>2460.15</v>
      </c>
      <c r="E140" s="36">
        <v>2444.8500000000004</v>
      </c>
      <c r="F140" s="36">
        <v>2419.7000000000003</v>
      </c>
      <c r="G140" s="36">
        <v>2404.4000000000005</v>
      </c>
      <c r="H140" s="36">
        <v>2485.3000000000002</v>
      </c>
      <c r="I140" s="36">
        <v>2500.6000000000004</v>
      </c>
      <c r="J140" s="36">
        <v>2525.75</v>
      </c>
      <c r="K140" s="31">
        <v>2475.4499999999998</v>
      </c>
      <c r="L140" s="31">
        <v>2435</v>
      </c>
      <c r="M140" s="31">
        <v>2.17869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110285.4</v>
      </c>
      <c r="D141" s="36">
        <v>110012.43333333333</v>
      </c>
      <c r="E141" s="36">
        <v>109524.86666666667</v>
      </c>
      <c r="F141" s="36">
        <v>108764.33333333333</v>
      </c>
      <c r="G141" s="36">
        <v>108276.76666666666</v>
      </c>
      <c r="H141" s="36">
        <v>110772.96666666667</v>
      </c>
      <c r="I141" s="36">
        <v>111260.53333333335</v>
      </c>
      <c r="J141" s="36">
        <v>112021.06666666668</v>
      </c>
      <c r="K141" s="31">
        <v>110500</v>
      </c>
      <c r="L141" s="31">
        <v>109251.9</v>
      </c>
      <c r="M141" s="31">
        <v>2.9090000000000001E-2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64</v>
      </c>
      <c r="D142" s="36">
        <v>63.5</v>
      </c>
      <c r="E142" s="36">
        <v>62.599999999999994</v>
      </c>
      <c r="F142" s="36">
        <v>61.199999999999996</v>
      </c>
      <c r="G142" s="36">
        <v>60.29999999999999</v>
      </c>
      <c r="H142" s="36">
        <v>64.900000000000006</v>
      </c>
      <c r="I142" s="36">
        <v>65.800000000000011</v>
      </c>
      <c r="J142" s="36">
        <v>67.2</v>
      </c>
      <c r="K142" s="31">
        <v>64.400000000000006</v>
      </c>
      <c r="L142" s="31">
        <v>62.1</v>
      </c>
      <c r="M142" s="31">
        <v>35.719909999999999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1259.45</v>
      </c>
      <c r="D143" s="36">
        <v>1250.4666666666667</v>
      </c>
      <c r="E143" s="36">
        <v>1235.9833333333333</v>
      </c>
      <c r="F143" s="36">
        <v>1212.5166666666667</v>
      </c>
      <c r="G143" s="36">
        <v>1198.0333333333333</v>
      </c>
      <c r="H143" s="36">
        <v>1273.9333333333334</v>
      </c>
      <c r="I143" s="36">
        <v>1288.416666666667</v>
      </c>
      <c r="J143" s="36">
        <v>1311.8833333333334</v>
      </c>
      <c r="K143" s="31">
        <v>1264.95</v>
      </c>
      <c r="L143" s="31">
        <v>1227</v>
      </c>
      <c r="M143" s="31">
        <v>4.9540199999999999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4239.1499999999996</v>
      </c>
      <c r="D144" s="36">
        <v>4248.9833333333336</v>
      </c>
      <c r="E144" s="36">
        <v>4220.1166666666668</v>
      </c>
      <c r="F144" s="36">
        <v>4201.083333333333</v>
      </c>
      <c r="G144" s="36">
        <v>4172.2166666666662</v>
      </c>
      <c r="H144" s="36">
        <v>4268.0166666666673</v>
      </c>
      <c r="I144" s="36">
        <v>4296.8833333333341</v>
      </c>
      <c r="J144" s="36">
        <v>4315.9166666666679</v>
      </c>
      <c r="K144" s="31">
        <v>4277.8500000000004</v>
      </c>
      <c r="L144" s="31">
        <v>4229.95</v>
      </c>
      <c r="M144" s="31">
        <v>2.04508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4444.8500000000004</v>
      </c>
      <c r="D145" s="36">
        <v>4444.7666666666664</v>
      </c>
      <c r="E145" s="36">
        <v>4430.8833333333332</v>
      </c>
      <c r="F145" s="36">
        <v>4416.916666666667</v>
      </c>
      <c r="G145" s="36">
        <v>4403.0333333333338</v>
      </c>
      <c r="H145" s="36">
        <v>4458.7333333333327</v>
      </c>
      <c r="I145" s="36">
        <v>4472.6166666666659</v>
      </c>
      <c r="J145" s="36">
        <v>4486.5833333333321</v>
      </c>
      <c r="K145" s="31">
        <v>4458.6499999999996</v>
      </c>
      <c r="L145" s="31">
        <v>4430.8</v>
      </c>
      <c r="M145" s="31">
        <v>0.71123999999999998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22873</v>
      </c>
      <c r="D146" s="36">
        <v>22873.333333333332</v>
      </c>
      <c r="E146" s="36">
        <v>22741.116666666665</v>
      </c>
      <c r="F146" s="36">
        <v>22609.233333333334</v>
      </c>
      <c r="G146" s="36">
        <v>22477.016666666666</v>
      </c>
      <c r="H146" s="36">
        <v>23005.216666666664</v>
      </c>
      <c r="I146" s="36">
        <v>23137.433333333331</v>
      </c>
      <c r="J146" s="36">
        <v>23269.316666666662</v>
      </c>
      <c r="K146" s="31">
        <v>23005.55</v>
      </c>
      <c r="L146" s="31">
        <v>22741.45</v>
      </c>
      <c r="M146" s="31">
        <v>0.41653000000000001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52</v>
      </c>
      <c r="D147" s="36">
        <v>51.833333333333336</v>
      </c>
      <c r="E147" s="36">
        <v>51.266666666666673</v>
      </c>
      <c r="F147" s="36">
        <v>50.533333333333339</v>
      </c>
      <c r="G147" s="36">
        <v>49.966666666666676</v>
      </c>
      <c r="H147" s="36">
        <v>52.56666666666667</v>
      </c>
      <c r="I147" s="36">
        <v>53.133333333333333</v>
      </c>
      <c r="J147" s="36">
        <v>53.866666666666667</v>
      </c>
      <c r="K147" s="31">
        <v>52.4</v>
      </c>
      <c r="L147" s="31">
        <v>51.1</v>
      </c>
      <c r="M147" s="31">
        <v>302.41825999999998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142.44999999999999</v>
      </c>
      <c r="D148" s="36">
        <v>142.53333333333333</v>
      </c>
      <c r="E148" s="36">
        <v>141.31666666666666</v>
      </c>
      <c r="F148" s="36">
        <v>140.18333333333334</v>
      </c>
      <c r="G148" s="36">
        <v>138.96666666666667</v>
      </c>
      <c r="H148" s="36">
        <v>143.66666666666666</v>
      </c>
      <c r="I148" s="36">
        <v>144.8833333333333</v>
      </c>
      <c r="J148" s="36">
        <v>146.01666666666665</v>
      </c>
      <c r="K148" s="31">
        <v>143.75</v>
      </c>
      <c r="L148" s="31">
        <v>141.4</v>
      </c>
      <c r="M148" s="31">
        <v>91.938580000000002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239.3</v>
      </c>
      <c r="D149" s="36">
        <v>239.21666666666667</v>
      </c>
      <c r="E149" s="36">
        <v>237.93333333333334</v>
      </c>
      <c r="F149" s="36">
        <v>236.56666666666666</v>
      </c>
      <c r="G149" s="36">
        <v>235.28333333333333</v>
      </c>
      <c r="H149" s="36">
        <v>240.58333333333334</v>
      </c>
      <c r="I149" s="36">
        <v>241.8666666666667</v>
      </c>
      <c r="J149" s="36">
        <v>243.23333333333335</v>
      </c>
      <c r="K149" s="31">
        <v>240.5</v>
      </c>
      <c r="L149" s="31">
        <v>237.85</v>
      </c>
      <c r="M149" s="31">
        <v>96.792789999999997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149.1</v>
      </c>
      <c r="D150" s="36">
        <v>147.73333333333335</v>
      </c>
      <c r="E150" s="36">
        <v>145.9666666666667</v>
      </c>
      <c r="F150" s="36">
        <v>142.83333333333334</v>
      </c>
      <c r="G150" s="36">
        <v>141.06666666666669</v>
      </c>
      <c r="H150" s="36">
        <v>150.8666666666667</v>
      </c>
      <c r="I150" s="36">
        <v>152.63333333333335</v>
      </c>
      <c r="J150" s="36">
        <v>155.76666666666671</v>
      </c>
      <c r="K150" s="31">
        <v>149.5</v>
      </c>
      <c r="L150" s="31">
        <v>144.6</v>
      </c>
      <c r="M150" s="31">
        <v>34.58128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1137.7</v>
      </c>
      <c r="D151" s="36">
        <v>1134.4333333333334</v>
      </c>
      <c r="E151" s="36">
        <v>1123.9166666666667</v>
      </c>
      <c r="F151" s="36">
        <v>1110.1333333333334</v>
      </c>
      <c r="G151" s="36">
        <v>1099.6166666666668</v>
      </c>
      <c r="H151" s="36">
        <v>1148.2166666666667</v>
      </c>
      <c r="I151" s="36">
        <v>1158.7333333333331</v>
      </c>
      <c r="J151" s="36">
        <v>1172.5166666666667</v>
      </c>
      <c r="K151" s="31">
        <v>1144.95</v>
      </c>
      <c r="L151" s="31">
        <v>1120.6500000000001</v>
      </c>
      <c r="M151" s="31">
        <v>2.2443300000000002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4166.5</v>
      </c>
      <c r="D152" s="36">
        <v>4158.9000000000005</v>
      </c>
      <c r="E152" s="36">
        <v>4135.8000000000011</v>
      </c>
      <c r="F152" s="36">
        <v>4105.1000000000004</v>
      </c>
      <c r="G152" s="36">
        <v>4082.0000000000009</v>
      </c>
      <c r="H152" s="36">
        <v>4189.6000000000013</v>
      </c>
      <c r="I152" s="36">
        <v>4212.7000000000016</v>
      </c>
      <c r="J152" s="36">
        <v>4243.4000000000015</v>
      </c>
      <c r="K152" s="31">
        <v>4182</v>
      </c>
      <c r="L152" s="31">
        <v>4128.2</v>
      </c>
      <c r="M152" s="31">
        <v>0.5081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287.5</v>
      </c>
      <c r="D153" s="36">
        <v>284.11666666666667</v>
      </c>
      <c r="E153" s="36">
        <v>279.98333333333335</v>
      </c>
      <c r="F153" s="36">
        <v>272.4666666666667</v>
      </c>
      <c r="G153" s="36">
        <v>268.33333333333337</v>
      </c>
      <c r="H153" s="36">
        <v>291.63333333333333</v>
      </c>
      <c r="I153" s="36">
        <v>295.76666666666665</v>
      </c>
      <c r="J153" s="36">
        <v>303.2833333333333</v>
      </c>
      <c r="K153" s="31">
        <v>288.25</v>
      </c>
      <c r="L153" s="31">
        <v>276.60000000000002</v>
      </c>
      <c r="M153" s="31">
        <v>28.163720000000001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187.25</v>
      </c>
      <c r="D154" s="36">
        <v>187.61666666666667</v>
      </c>
      <c r="E154" s="36">
        <v>185.93333333333334</v>
      </c>
      <c r="F154" s="36">
        <v>184.61666666666667</v>
      </c>
      <c r="G154" s="36">
        <v>182.93333333333334</v>
      </c>
      <c r="H154" s="36">
        <v>188.93333333333334</v>
      </c>
      <c r="I154" s="36">
        <v>190.61666666666667</v>
      </c>
      <c r="J154" s="36">
        <v>191.93333333333334</v>
      </c>
      <c r="K154" s="31">
        <v>189.3</v>
      </c>
      <c r="L154" s="31">
        <v>186.3</v>
      </c>
      <c r="M154" s="31">
        <v>56.309069999999998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38690.15</v>
      </c>
      <c r="D155" s="36">
        <v>38729.533333333333</v>
      </c>
      <c r="E155" s="36">
        <v>38217.516666666663</v>
      </c>
      <c r="F155" s="36">
        <v>37744.883333333331</v>
      </c>
      <c r="G155" s="36">
        <v>37232.866666666661</v>
      </c>
      <c r="H155" s="36">
        <v>39202.166666666664</v>
      </c>
      <c r="I155" s="36">
        <v>39714.183333333342</v>
      </c>
      <c r="J155" s="36">
        <v>40186.816666666666</v>
      </c>
      <c r="K155" s="31">
        <v>39241.550000000003</v>
      </c>
      <c r="L155" s="31">
        <v>38256.9</v>
      </c>
      <c r="M155" s="31">
        <v>0.29587999999999998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1245.7</v>
      </c>
      <c r="D156" s="36">
        <v>1250.5166666666667</v>
      </c>
      <c r="E156" s="36">
        <v>1235.0833333333333</v>
      </c>
      <c r="F156" s="36">
        <v>1224.4666666666667</v>
      </c>
      <c r="G156" s="36">
        <v>1209.0333333333333</v>
      </c>
      <c r="H156" s="36">
        <v>1261.1333333333332</v>
      </c>
      <c r="I156" s="36">
        <v>1276.5666666666666</v>
      </c>
      <c r="J156" s="36">
        <v>1287.1833333333332</v>
      </c>
      <c r="K156" s="31">
        <v>1265.95</v>
      </c>
      <c r="L156" s="31">
        <v>1239.9000000000001</v>
      </c>
      <c r="M156" s="31">
        <v>0.80276000000000003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853.2</v>
      </c>
      <c r="D157" s="36">
        <v>852.56666666666661</v>
      </c>
      <c r="E157" s="36">
        <v>848.33333333333326</v>
      </c>
      <c r="F157" s="36">
        <v>843.4666666666667</v>
      </c>
      <c r="G157" s="36">
        <v>839.23333333333335</v>
      </c>
      <c r="H157" s="36">
        <v>857.43333333333317</v>
      </c>
      <c r="I157" s="36">
        <v>861.66666666666652</v>
      </c>
      <c r="J157" s="36">
        <v>866.53333333333308</v>
      </c>
      <c r="K157" s="31">
        <v>856.8</v>
      </c>
      <c r="L157" s="31">
        <v>847.7</v>
      </c>
      <c r="M157" s="31">
        <v>6.8601700000000001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1043.5999999999999</v>
      </c>
      <c r="D158" s="36">
        <v>1044.3500000000001</v>
      </c>
      <c r="E158" s="36">
        <v>1036.3000000000002</v>
      </c>
      <c r="F158" s="36">
        <v>1029</v>
      </c>
      <c r="G158" s="36">
        <v>1020.95</v>
      </c>
      <c r="H158" s="36">
        <v>1051.6500000000003</v>
      </c>
      <c r="I158" s="36">
        <v>1059.7</v>
      </c>
      <c r="J158" s="36">
        <v>1067.0000000000005</v>
      </c>
      <c r="K158" s="31">
        <v>1052.4000000000001</v>
      </c>
      <c r="L158" s="31">
        <v>1037.05</v>
      </c>
      <c r="M158" s="31">
        <v>5.7956799999999999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5838.8</v>
      </c>
      <c r="D159" s="36">
        <v>5861.5999999999995</v>
      </c>
      <c r="E159" s="36">
        <v>5805.2499999999991</v>
      </c>
      <c r="F159" s="36">
        <v>5771.7</v>
      </c>
      <c r="G159" s="36">
        <v>5715.3499999999995</v>
      </c>
      <c r="H159" s="36">
        <v>5895.1499999999987</v>
      </c>
      <c r="I159" s="36">
        <v>5951.4999999999991</v>
      </c>
      <c r="J159" s="36">
        <v>5985.0499999999984</v>
      </c>
      <c r="K159" s="31">
        <v>5917.95</v>
      </c>
      <c r="L159" s="31">
        <v>5828.05</v>
      </c>
      <c r="M159" s="31">
        <v>1.8080700000000001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238.5</v>
      </c>
      <c r="D160" s="36">
        <v>238.91666666666666</v>
      </c>
      <c r="E160" s="36">
        <v>236.83333333333331</v>
      </c>
      <c r="F160" s="36">
        <v>235.16666666666666</v>
      </c>
      <c r="G160" s="36">
        <v>233.08333333333331</v>
      </c>
      <c r="H160" s="36">
        <v>240.58333333333331</v>
      </c>
      <c r="I160" s="36">
        <v>242.66666666666663</v>
      </c>
      <c r="J160" s="36">
        <v>244.33333333333331</v>
      </c>
      <c r="K160" s="31">
        <v>241</v>
      </c>
      <c r="L160" s="31">
        <v>237.25</v>
      </c>
      <c r="M160" s="31">
        <v>15.113810000000001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249.65</v>
      </c>
      <c r="D161" s="36">
        <v>246.4</v>
      </c>
      <c r="E161" s="36">
        <v>238.70000000000002</v>
      </c>
      <c r="F161" s="36">
        <v>227.75</v>
      </c>
      <c r="G161" s="36">
        <v>220.05</v>
      </c>
      <c r="H161" s="36">
        <v>257.35000000000002</v>
      </c>
      <c r="I161" s="36">
        <v>265.05</v>
      </c>
      <c r="J161" s="36">
        <v>276</v>
      </c>
      <c r="K161" s="31">
        <v>254.1</v>
      </c>
      <c r="L161" s="31">
        <v>235.45</v>
      </c>
      <c r="M161" s="31">
        <v>413.95652000000001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18367.599999999999</v>
      </c>
      <c r="D162" s="36">
        <v>18163.233333333334</v>
      </c>
      <c r="E162" s="36">
        <v>17836.466666666667</v>
      </c>
      <c r="F162" s="36">
        <v>17305.333333333332</v>
      </c>
      <c r="G162" s="36">
        <v>16978.566666666666</v>
      </c>
      <c r="H162" s="36">
        <v>18694.366666666669</v>
      </c>
      <c r="I162" s="36">
        <v>19021.133333333339</v>
      </c>
      <c r="J162" s="36">
        <v>19552.26666666667</v>
      </c>
      <c r="K162" s="31">
        <v>18490</v>
      </c>
      <c r="L162" s="31">
        <v>17632.099999999999</v>
      </c>
      <c r="M162" s="31">
        <v>0.17657999999999999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2499.5</v>
      </c>
      <c r="D163" s="36">
        <v>2494.5166666666669</v>
      </c>
      <c r="E163" s="36">
        <v>2485.2833333333338</v>
      </c>
      <c r="F163" s="36">
        <v>2471.0666666666671</v>
      </c>
      <c r="G163" s="36">
        <v>2461.8333333333339</v>
      </c>
      <c r="H163" s="36">
        <v>2508.7333333333336</v>
      </c>
      <c r="I163" s="36">
        <v>2517.9666666666662</v>
      </c>
      <c r="J163" s="36">
        <v>2532.1833333333334</v>
      </c>
      <c r="K163" s="31">
        <v>2503.75</v>
      </c>
      <c r="L163" s="31">
        <v>2480.3000000000002</v>
      </c>
      <c r="M163" s="31">
        <v>1.78583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3454.15</v>
      </c>
      <c r="D164" s="36">
        <v>3433.0833333333335</v>
      </c>
      <c r="E164" s="36">
        <v>3399.1166666666668</v>
      </c>
      <c r="F164" s="36">
        <v>3344.0833333333335</v>
      </c>
      <c r="G164" s="36">
        <v>3310.1166666666668</v>
      </c>
      <c r="H164" s="36">
        <v>3488.1166666666668</v>
      </c>
      <c r="I164" s="36">
        <v>3522.083333333333</v>
      </c>
      <c r="J164" s="36">
        <v>3577.1166666666668</v>
      </c>
      <c r="K164" s="31">
        <v>3467.05</v>
      </c>
      <c r="L164" s="31">
        <v>3378.05</v>
      </c>
      <c r="M164" s="31">
        <v>2.53803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81.5</v>
      </c>
      <c r="D165" s="36">
        <v>80.966666666666669</v>
      </c>
      <c r="E165" s="36">
        <v>80.033333333333331</v>
      </c>
      <c r="F165" s="36">
        <v>78.566666666666663</v>
      </c>
      <c r="G165" s="36">
        <v>77.633333333333326</v>
      </c>
      <c r="H165" s="36">
        <v>82.433333333333337</v>
      </c>
      <c r="I165" s="36">
        <v>83.366666666666674</v>
      </c>
      <c r="J165" s="36">
        <v>84.833333333333343</v>
      </c>
      <c r="K165" s="31">
        <v>81.900000000000006</v>
      </c>
      <c r="L165" s="31">
        <v>79.5</v>
      </c>
      <c r="M165" s="31">
        <v>871.75091999999995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742.8</v>
      </c>
      <c r="D166" s="36">
        <v>745.68333333333339</v>
      </c>
      <c r="E166" s="36">
        <v>732.36666666666679</v>
      </c>
      <c r="F166" s="36">
        <v>721.93333333333339</v>
      </c>
      <c r="G166" s="36">
        <v>708.61666666666679</v>
      </c>
      <c r="H166" s="36">
        <v>756.11666666666679</v>
      </c>
      <c r="I166" s="36">
        <v>769.43333333333339</v>
      </c>
      <c r="J166" s="36">
        <v>779.86666666666679</v>
      </c>
      <c r="K166" s="31">
        <v>759</v>
      </c>
      <c r="L166" s="31">
        <v>735.25</v>
      </c>
      <c r="M166" s="31">
        <v>11.070779999999999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5360.55</v>
      </c>
      <c r="D167" s="36">
        <v>5283.833333333333</v>
      </c>
      <c r="E167" s="36">
        <v>5192.1666666666661</v>
      </c>
      <c r="F167" s="36">
        <v>5023.7833333333328</v>
      </c>
      <c r="G167" s="36">
        <v>4932.1166666666659</v>
      </c>
      <c r="H167" s="36">
        <v>5452.2166666666662</v>
      </c>
      <c r="I167" s="36">
        <v>5543.8833333333323</v>
      </c>
      <c r="J167" s="36">
        <v>5712.2666666666664</v>
      </c>
      <c r="K167" s="31">
        <v>5375.5</v>
      </c>
      <c r="L167" s="31">
        <v>5115.45</v>
      </c>
      <c r="M167" s="31">
        <v>8.8349600000000006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379.5</v>
      </c>
      <c r="D168" s="36">
        <v>378.91666666666669</v>
      </c>
      <c r="E168" s="36">
        <v>374.98333333333335</v>
      </c>
      <c r="F168" s="36">
        <v>370.46666666666664</v>
      </c>
      <c r="G168" s="36">
        <v>366.5333333333333</v>
      </c>
      <c r="H168" s="36">
        <v>383.43333333333339</v>
      </c>
      <c r="I168" s="36">
        <v>387.36666666666667</v>
      </c>
      <c r="J168" s="36">
        <v>391.88333333333344</v>
      </c>
      <c r="K168" s="31">
        <v>382.85</v>
      </c>
      <c r="L168" s="31">
        <v>374.4</v>
      </c>
      <c r="M168" s="31">
        <v>16.03191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199.35</v>
      </c>
      <c r="D169" s="36">
        <v>198.75</v>
      </c>
      <c r="E169" s="36">
        <v>197.9</v>
      </c>
      <c r="F169" s="36">
        <v>196.45000000000002</v>
      </c>
      <c r="G169" s="36">
        <v>195.60000000000002</v>
      </c>
      <c r="H169" s="36">
        <v>200.2</v>
      </c>
      <c r="I169" s="36">
        <v>201.05</v>
      </c>
      <c r="J169" s="36">
        <v>202.49999999999997</v>
      </c>
      <c r="K169" s="31">
        <v>199.6</v>
      </c>
      <c r="L169" s="31">
        <v>197.3</v>
      </c>
      <c r="M169" s="31">
        <v>67.368700000000004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604.95000000000005</v>
      </c>
      <c r="D170" s="36">
        <v>605.7833333333333</v>
      </c>
      <c r="E170" s="36">
        <v>600.31666666666661</v>
      </c>
      <c r="F170" s="36">
        <v>595.68333333333328</v>
      </c>
      <c r="G170" s="36">
        <v>590.21666666666658</v>
      </c>
      <c r="H170" s="36">
        <v>610.41666666666663</v>
      </c>
      <c r="I170" s="36">
        <v>615.88333333333333</v>
      </c>
      <c r="J170" s="36">
        <v>620.51666666666665</v>
      </c>
      <c r="K170" s="31">
        <v>611.25</v>
      </c>
      <c r="L170" s="31">
        <v>601.15</v>
      </c>
      <c r="M170" s="31">
        <v>1.2738100000000001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923.6</v>
      </c>
      <c r="D171" s="36">
        <v>926.86666666666679</v>
      </c>
      <c r="E171" s="36">
        <v>912.78333333333353</v>
      </c>
      <c r="F171" s="36">
        <v>901.9666666666667</v>
      </c>
      <c r="G171" s="36">
        <v>887.88333333333344</v>
      </c>
      <c r="H171" s="36">
        <v>937.68333333333362</v>
      </c>
      <c r="I171" s="36">
        <v>951.76666666666688</v>
      </c>
      <c r="J171" s="36">
        <v>962.58333333333371</v>
      </c>
      <c r="K171" s="31">
        <v>940.95</v>
      </c>
      <c r="L171" s="31">
        <v>916.05</v>
      </c>
      <c r="M171" s="31">
        <v>8.3643099999999997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284.35000000000002</v>
      </c>
      <c r="D172" s="36">
        <v>279.16666666666669</v>
      </c>
      <c r="E172" s="36">
        <v>272.38333333333338</v>
      </c>
      <c r="F172" s="36">
        <v>260.41666666666669</v>
      </c>
      <c r="G172" s="36">
        <v>253.63333333333338</v>
      </c>
      <c r="H172" s="36">
        <v>291.13333333333338</v>
      </c>
      <c r="I172" s="36">
        <v>297.91666666666669</v>
      </c>
      <c r="J172" s="36">
        <v>309.88333333333338</v>
      </c>
      <c r="K172" s="31">
        <v>285.95</v>
      </c>
      <c r="L172" s="31">
        <v>267.2</v>
      </c>
      <c r="M172" s="31">
        <v>447.89294999999998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2368.9</v>
      </c>
      <c r="D173" s="36">
        <v>2359.7333333333336</v>
      </c>
      <c r="E173" s="36">
        <v>2347.666666666667</v>
      </c>
      <c r="F173" s="36">
        <v>2326.4333333333334</v>
      </c>
      <c r="G173" s="36">
        <v>2314.3666666666668</v>
      </c>
      <c r="H173" s="36">
        <v>2380.9666666666672</v>
      </c>
      <c r="I173" s="36">
        <v>2393.0333333333338</v>
      </c>
      <c r="J173" s="36">
        <v>2414.2666666666673</v>
      </c>
      <c r="K173" s="31">
        <v>2371.8000000000002</v>
      </c>
      <c r="L173" s="31">
        <v>2338.5</v>
      </c>
      <c r="M173" s="31">
        <v>58.613889999999998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92.9</v>
      </c>
      <c r="D174" s="36">
        <v>92.95</v>
      </c>
      <c r="E174" s="36">
        <v>92.300000000000011</v>
      </c>
      <c r="F174" s="36">
        <v>91.7</v>
      </c>
      <c r="G174" s="36">
        <v>91.050000000000011</v>
      </c>
      <c r="H174" s="36">
        <v>93.550000000000011</v>
      </c>
      <c r="I174" s="36">
        <v>94.200000000000017</v>
      </c>
      <c r="J174" s="36">
        <v>94.800000000000011</v>
      </c>
      <c r="K174" s="31">
        <v>93.6</v>
      </c>
      <c r="L174" s="31">
        <v>92.35</v>
      </c>
      <c r="M174" s="31">
        <v>83.750330000000005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789.85</v>
      </c>
      <c r="D175" s="36">
        <v>792.56666666666661</v>
      </c>
      <c r="E175" s="36">
        <v>785.63333333333321</v>
      </c>
      <c r="F175" s="36">
        <v>781.41666666666663</v>
      </c>
      <c r="G175" s="36">
        <v>774.48333333333323</v>
      </c>
      <c r="H175" s="36">
        <v>796.78333333333319</v>
      </c>
      <c r="I175" s="36">
        <v>803.71666666666658</v>
      </c>
      <c r="J175" s="36">
        <v>807.93333333333317</v>
      </c>
      <c r="K175" s="31">
        <v>799.5</v>
      </c>
      <c r="L175" s="31">
        <v>788.35</v>
      </c>
      <c r="M175" s="31">
        <v>14.260730000000001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1301</v>
      </c>
      <c r="D176" s="36">
        <v>1294.3166666666666</v>
      </c>
      <c r="E176" s="36">
        <v>1284.6333333333332</v>
      </c>
      <c r="F176" s="36">
        <v>1268.2666666666667</v>
      </c>
      <c r="G176" s="36">
        <v>1258.5833333333333</v>
      </c>
      <c r="H176" s="36">
        <v>1310.6833333333332</v>
      </c>
      <c r="I176" s="36">
        <v>1320.3666666666666</v>
      </c>
      <c r="J176" s="36">
        <v>1336.7333333333331</v>
      </c>
      <c r="K176" s="31">
        <v>1304</v>
      </c>
      <c r="L176" s="31">
        <v>1277.95</v>
      </c>
      <c r="M176" s="31">
        <v>6.4375600000000004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589.75</v>
      </c>
      <c r="D177" s="36">
        <v>590.75</v>
      </c>
      <c r="E177" s="36">
        <v>587.20000000000005</v>
      </c>
      <c r="F177" s="36">
        <v>584.65000000000009</v>
      </c>
      <c r="G177" s="36">
        <v>581.10000000000014</v>
      </c>
      <c r="H177" s="36">
        <v>593.29999999999995</v>
      </c>
      <c r="I177" s="36">
        <v>596.84999999999991</v>
      </c>
      <c r="J177" s="36">
        <v>599.39999999999986</v>
      </c>
      <c r="K177" s="31">
        <v>594.29999999999995</v>
      </c>
      <c r="L177" s="31">
        <v>588.20000000000005</v>
      </c>
      <c r="M177" s="31">
        <v>98.653469999999999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26428.55</v>
      </c>
      <c r="D178" s="36">
        <v>26282.483333333334</v>
      </c>
      <c r="E178" s="36">
        <v>26046.066666666666</v>
      </c>
      <c r="F178" s="36">
        <v>25663.583333333332</v>
      </c>
      <c r="G178" s="36">
        <v>25427.166666666664</v>
      </c>
      <c r="H178" s="36">
        <v>26664.966666666667</v>
      </c>
      <c r="I178" s="36">
        <v>26901.383333333331</v>
      </c>
      <c r="J178" s="36">
        <v>27283.866666666669</v>
      </c>
      <c r="K178" s="31">
        <v>26518.9</v>
      </c>
      <c r="L178" s="31">
        <v>25900</v>
      </c>
      <c r="M178" s="31">
        <v>0.16808999999999999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1892.4</v>
      </c>
      <c r="D179" s="36">
        <v>1895.3500000000001</v>
      </c>
      <c r="E179" s="36">
        <v>1877.3000000000002</v>
      </c>
      <c r="F179" s="36">
        <v>1862.2</v>
      </c>
      <c r="G179" s="36">
        <v>1844.15</v>
      </c>
      <c r="H179" s="36">
        <v>1910.4500000000003</v>
      </c>
      <c r="I179" s="36">
        <v>1928.5</v>
      </c>
      <c r="J179" s="36">
        <v>1943.6000000000004</v>
      </c>
      <c r="K179" s="31">
        <v>1913.4</v>
      </c>
      <c r="L179" s="31">
        <v>1880.25</v>
      </c>
      <c r="M179" s="31">
        <v>6.4329900000000002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3725.55</v>
      </c>
      <c r="D180" s="36">
        <v>3701.2333333333336</v>
      </c>
      <c r="E180" s="36">
        <v>3667.4666666666672</v>
      </c>
      <c r="F180" s="36">
        <v>3609.3833333333337</v>
      </c>
      <c r="G180" s="36">
        <v>3575.6166666666672</v>
      </c>
      <c r="H180" s="36">
        <v>3759.3166666666671</v>
      </c>
      <c r="I180" s="36">
        <v>3793.0833333333335</v>
      </c>
      <c r="J180" s="36">
        <v>3851.166666666667</v>
      </c>
      <c r="K180" s="31">
        <v>3735</v>
      </c>
      <c r="L180" s="31">
        <v>3643.15</v>
      </c>
      <c r="M180" s="31">
        <v>2.20587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590.4</v>
      </c>
      <c r="D181" s="36">
        <v>586.9</v>
      </c>
      <c r="E181" s="36">
        <v>580.79999999999995</v>
      </c>
      <c r="F181" s="36">
        <v>571.19999999999993</v>
      </c>
      <c r="G181" s="36">
        <v>565.09999999999991</v>
      </c>
      <c r="H181" s="36">
        <v>596.5</v>
      </c>
      <c r="I181" s="36">
        <v>602.60000000000014</v>
      </c>
      <c r="J181" s="36">
        <v>612.20000000000005</v>
      </c>
      <c r="K181" s="31">
        <v>593</v>
      </c>
      <c r="L181" s="31">
        <v>577.29999999999995</v>
      </c>
      <c r="M181" s="31">
        <v>6.2375499999999997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2261.6999999999998</v>
      </c>
      <c r="D182" s="36">
        <v>2253.9166666666665</v>
      </c>
      <c r="E182" s="36">
        <v>2235.833333333333</v>
      </c>
      <c r="F182" s="36">
        <v>2209.9666666666667</v>
      </c>
      <c r="G182" s="36">
        <v>2191.8833333333332</v>
      </c>
      <c r="H182" s="36">
        <v>2279.7833333333328</v>
      </c>
      <c r="I182" s="36">
        <v>2297.8666666666659</v>
      </c>
      <c r="J182" s="36">
        <v>2323.7333333333327</v>
      </c>
      <c r="K182" s="31">
        <v>2272</v>
      </c>
      <c r="L182" s="31">
        <v>2228.0500000000002</v>
      </c>
      <c r="M182" s="31">
        <v>3.9226000000000001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1139.95</v>
      </c>
      <c r="D183" s="36">
        <v>1136.3500000000001</v>
      </c>
      <c r="E183" s="36">
        <v>1126.8000000000002</v>
      </c>
      <c r="F183" s="36">
        <v>1113.6500000000001</v>
      </c>
      <c r="G183" s="36">
        <v>1104.1000000000001</v>
      </c>
      <c r="H183" s="36">
        <v>1149.5000000000002</v>
      </c>
      <c r="I183" s="36">
        <v>1159.05</v>
      </c>
      <c r="J183" s="36">
        <v>1172.2000000000003</v>
      </c>
      <c r="K183" s="31">
        <v>1145.9000000000001</v>
      </c>
      <c r="L183" s="31">
        <v>1123.2</v>
      </c>
      <c r="M183" s="31">
        <v>23.320180000000001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589.65</v>
      </c>
      <c r="D184" s="36">
        <v>590.63333333333333</v>
      </c>
      <c r="E184" s="36">
        <v>585.4666666666667</v>
      </c>
      <c r="F184" s="36">
        <v>581.28333333333342</v>
      </c>
      <c r="G184" s="36">
        <v>576.11666666666679</v>
      </c>
      <c r="H184" s="36">
        <v>594.81666666666661</v>
      </c>
      <c r="I184" s="36">
        <v>599.98333333333335</v>
      </c>
      <c r="J184" s="36">
        <v>604.16666666666652</v>
      </c>
      <c r="K184" s="31">
        <v>595.79999999999995</v>
      </c>
      <c r="L184" s="31">
        <v>586.45000000000005</v>
      </c>
      <c r="M184" s="31">
        <v>5.0328200000000001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770.05</v>
      </c>
      <c r="D185" s="36">
        <v>769.94999999999993</v>
      </c>
      <c r="E185" s="36">
        <v>765.89999999999986</v>
      </c>
      <c r="F185" s="36">
        <v>761.74999999999989</v>
      </c>
      <c r="G185" s="36">
        <v>757.69999999999982</v>
      </c>
      <c r="H185" s="36">
        <v>774.09999999999991</v>
      </c>
      <c r="I185" s="36">
        <v>778.14999999999986</v>
      </c>
      <c r="J185" s="36">
        <v>782.3</v>
      </c>
      <c r="K185" s="31">
        <v>774</v>
      </c>
      <c r="L185" s="31">
        <v>765.8</v>
      </c>
      <c r="M185" s="31">
        <v>6.1940799999999996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1043.5</v>
      </c>
      <c r="D186" s="36">
        <v>1043.1333333333334</v>
      </c>
      <c r="E186" s="36">
        <v>1036.2666666666669</v>
      </c>
      <c r="F186" s="36">
        <v>1029.0333333333335</v>
      </c>
      <c r="G186" s="36">
        <v>1022.166666666667</v>
      </c>
      <c r="H186" s="36">
        <v>1050.3666666666668</v>
      </c>
      <c r="I186" s="36">
        <v>1057.2333333333331</v>
      </c>
      <c r="J186" s="36">
        <v>1064.4666666666667</v>
      </c>
      <c r="K186" s="31">
        <v>1050</v>
      </c>
      <c r="L186" s="31">
        <v>1035.9000000000001</v>
      </c>
      <c r="M186" s="31">
        <v>4.6155999999999997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1875.65</v>
      </c>
      <c r="D187" s="36">
        <v>1879.75</v>
      </c>
      <c r="E187" s="36">
        <v>1865.5</v>
      </c>
      <c r="F187" s="36">
        <v>1855.35</v>
      </c>
      <c r="G187" s="36">
        <v>1841.1</v>
      </c>
      <c r="H187" s="36">
        <v>1889.9</v>
      </c>
      <c r="I187" s="36">
        <v>1904.15</v>
      </c>
      <c r="J187" s="36">
        <v>1914.3000000000002</v>
      </c>
      <c r="K187" s="31">
        <v>1894</v>
      </c>
      <c r="L187" s="31">
        <v>1869.6</v>
      </c>
      <c r="M187" s="31">
        <v>6.68492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888.85</v>
      </c>
      <c r="D188" s="36">
        <v>893.25</v>
      </c>
      <c r="E188" s="36">
        <v>882.5</v>
      </c>
      <c r="F188" s="36">
        <v>876.15</v>
      </c>
      <c r="G188" s="36">
        <v>865.4</v>
      </c>
      <c r="H188" s="36">
        <v>899.6</v>
      </c>
      <c r="I188" s="36">
        <v>910.35</v>
      </c>
      <c r="J188" s="36">
        <v>916.7</v>
      </c>
      <c r="K188" s="31">
        <v>904</v>
      </c>
      <c r="L188" s="31">
        <v>886.9</v>
      </c>
      <c r="M188" s="31">
        <v>12.337490000000001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7301.7</v>
      </c>
      <c r="D189" s="36">
        <v>7290.4000000000005</v>
      </c>
      <c r="E189" s="36">
        <v>7250.8500000000013</v>
      </c>
      <c r="F189" s="36">
        <v>7200.0000000000009</v>
      </c>
      <c r="G189" s="36">
        <v>7160.4500000000016</v>
      </c>
      <c r="H189" s="36">
        <v>7341.2500000000009</v>
      </c>
      <c r="I189" s="36">
        <v>7380.8</v>
      </c>
      <c r="J189" s="36">
        <v>7431.6500000000005</v>
      </c>
      <c r="K189" s="31">
        <v>7329.95</v>
      </c>
      <c r="L189" s="31">
        <v>7239.55</v>
      </c>
      <c r="M189" s="31">
        <v>0.48873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620.15</v>
      </c>
      <c r="D190" s="36">
        <v>619.6</v>
      </c>
      <c r="E190" s="36">
        <v>617.30000000000007</v>
      </c>
      <c r="F190" s="36">
        <v>614.45000000000005</v>
      </c>
      <c r="G190" s="36">
        <v>612.15000000000009</v>
      </c>
      <c r="H190" s="36">
        <v>622.45000000000005</v>
      </c>
      <c r="I190" s="36">
        <v>624.75</v>
      </c>
      <c r="J190" s="36">
        <v>627.6</v>
      </c>
      <c r="K190" s="31">
        <v>621.9</v>
      </c>
      <c r="L190" s="31">
        <v>616.75</v>
      </c>
      <c r="M190" s="31">
        <v>59.604900000000001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259.75</v>
      </c>
      <c r="D191" s="36">
        <v>258.9666666666667</v>
      </c>
      <c r="E191" s="36">
        <v>257.33333333333337</v>
      </c>
      <c r="F191" s="36">
        <v>254.91666666666669</v>
      </c>
      <c r="G191" s="36">
        <v>253.28333333333336</v>
      </c>
      <c r="H191" s="36">
        <v>261.38333333333338</v>
      </c>
      <c r="I191" s="36">
        <v>263.01666666666671</v>
      </c>
      <c r="J191" s="36">
        <v>265.43333333333339</v>
      </c>
      <c r="K191" s="31">
        <v>260.60000000000002</v>
      </c>
      <c r="L191" s="31">
        <v>256.55</v>
      </c>
      <c r="M191" s="31">
        <v>56.501669999999997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128.15</v>
      </c>
      <c r="D192" s="36">
        <v>127.86666666666666</v>
      </c>
      <c r="E192" s="36">
        <v>126.98333333333332</v>
      </c>
      <c r="F192" s="36">
        <v>125.81666666666666</v>
      </c>
      <c r="G192" s="36">
        <v>124.93333333333332</v>
      </c>
      <c r="H192" s="36">
        <v>129.0333333333333</v>
      </c>
      <c r="I192" s="36">
        <v>129.91666666666669</v>
      </c>
      <c r="J192" s="36">
        <v>131.08333333333331</v>
      </c>
      <c r="K192" s="31">
        <v>128.75</v>
      </c>
      <c r="L192" s="31">
        <v>126.7</v>
      </c>
      <c r="M192" s="31">
        <v>332.77328999999997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3589.3</v>
      </c>
      <c r="D193" s="36">
        <v>3586.3333333333335</v>
      </c>
      <c r="E193" s="36">
        <v>3558.666666666667</v>
      </c>
      <c r="F193" s="36">
        <v>3528.0333333333333</v>
      </c>
      <c r="G193" s="36">
        <v>3500.3666666666668</v>
      </c>
      <c r="H193" s="36">
        <v>3616.9666666666672</v>
      </c>
      <c r="I193" s="36">
        <v>3644.6333333333341</v>
      </c>
      <c r="J193" s="36">
        <v>3675.2666666666673</v>
      </c>
      <c r="K193" s="31">
        <v>3614</v>
      </c>
      <c r="L193" s="31">
        <v>3555.7</v>
      </c>
      <c r="M193" s="31">
        <v>15.411339999999999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1288.6500000000001</v>
      </c>
      <c r="D194" s="36">
        <v>1282.1833333333334</v>
      </c>
      <c r="E194" s="36">
        <v>1270.4666666666667</v>
      </c>
      <c r="F194" s="36">
        <v>1252.2833333333333</v>
      </c>
      <c r="G194" s="36">
        <v>1240.5666666666666</v>
      </c>
      <c r="H194" s="36">
        <v>1300.3666666666668</v>
      </c>
      <c r="I194" s="36">
        <v>1312.0833333333335</v>
      </c>
      <c r="J194" s="36">
        <v>1330.2666666666669</v>
      </c>
      <c r="K194" s="31">
        <v>1293.9000000000001</v>
      </c>
      <c r="L194" s="31">
        <v>1264</v>
      </c>
      <c r="M194" s="31">
        <v>15.681150000000001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3099.4</v>
      </c>
      <c r="D195" s="36">
        <v>3127.3166666666671</v>
      </c>
      <c r="E195" s="36">
        <v>3058.6833333333343</v>
      </c>
      <c r="F195" s="36">
        <v>3017.9666666666672</v>
      </c>
      <c r="G195" s="36">
        <v>2949.3333333333344</v>
      </c>
      <c r="H195" s="36">
        <v>3168.0333333333342</v>
      </c>
      <c r="I195" s="36">
        <v>3236.6666666666665</v>
      </c>
      <c r="J195" s="36">
        <v>3277.3833333333341</v>
      </c>
      <c r="K195" s="31">
        <v>3195.95</v>
      </c>
      <c r="L195" s="31">
        <v>3086.6</v>
      </c>
      <c r="M195" s="31">
        <v>2.1137299999999999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3214.55</v>
      </c>
      <c r="D196" s="36">
        <v>3222.5</v>
      </c>
      <c r="E196" s="36">
        <v>3178.05</v>
      </c>
      <c r="F196" s="36">
        <v>3141.55</v>
      </c>
      <c r="G196" s="36">
        <v>3097.1000000000004</v>
      </c>
      <c r="H196" s="36">
        <v>3259</v>
      </c>
      <c r="I196" s="36">
        <v>3303.45</v>
      </c>
      <c r="J196" s="36">
        <v>3339.95</v>
      </c>
      <c r="K196" s="31">
        <v>3266.95</v>
      </c>
      <c r="L196" s="31">
        <v>3186</v>
      </c>
      <c r="M196" s="31">
        <v>14.641920000000001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1847.8</v>
      </c>
      <c r="D197" s="36">
        <v>1843.4666666666665</v>
      </c>
      <c r="E197" s="36">
        <v>1836.9333333333329</v>
      </c>
      <c r="F197" s="36">
        <v>1826.0666666666664</v>
      </c>
      <c r="G197" s="36">
        <v>1819.5333333333328</v>
      </c>
      <c r="H197" s="36">
        <v>1854.333333333333</v>
      </c>
      <c r="I197" s="36">
        <v>1860.8666666666663</v>
      </c>
      <c r="J197" s="36">
        <v>1871.7333333333331</v>
      </c>
      <c r="K197" s="31">
        <v>1850</v>
      </c>
      <c r="L197" s="31">
        <v>1832.6</v>
      </c>
      <c r="M197" s="31">
        <v>4.3474300000000001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735</v>
      </c>
      <c r="D198" s="36">
        <v>731.4666666666667</v>
      </c>
      <c r="E198" s="36">
        <v>724.28333333333342</v>
      </c>
      <c r="F198" s="36">
        <v>713.56666666666672</v>
      </c>
      <c r="G198" s="36">
        <v>706.38333333333344</v>
      </c>
      <c r="H198" s="36">
        <v>742.18333333333339</v>
      </c>
      <c r="I198" s="36">
        <v>749.36666666666679</v>
      </c>
      <c r="J198" s="36">
        <v>760.08333333333337</v>
      </c>
      <c r="K198" s="31">
        <v>738.65</v>
      </c>
      <c r="L198" s="31">
        <v>720.75</v>
      </c>
      <c r="M198" s="31">
        <v>5.7830399999999997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2113.85</v>
      </c>
      <c r="D199" s="36">
        <v>2118.2999999999997</v>
      </c>
      <c r="E199" s="36">
        <v>2086.3999999999996</v>
      </c>
      <c r="F199" s="36">
        <v>2058.9499999999998</v>
      </c>
      <c r="G199" s="36">
        <v>2027.0499999999997</v>
      </c>
      <c r="H199" s="36">
        <v>2145.7499999999995</v>
      </c>
      <c r="I199" s="36">
        <v>2177.65</v>
      </c>
      <c r="J199" s="36">
        <v>2205.0999999999995</v>
      </c>
      <c r="K199" s="31">
        <v>2150.1999999999998</v>
      </c>
      <c r="L199" s="31">
        <v>2090.85</v>
      </c>
      <c r="M199" s="31">
        <v>5.8217999999999996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38.049999999999997</v>
      </c>
      <c r="D200" s="36">
        <v>37.9</v>
      </c>
      <c r="E200" s="36">
        <v>37.599999999999994</v>
      </c>
      <c r="F200" s="36">
        <v>37.15</v>
      </c>
      <c r="G200" s="36">
        <v>36.849999999999994</v>
      </c>
      <c r="H200" s="36">
        <v>38.349999999999994</v>
      </c>
      <c r="I200" s="36">
        <v>38.649999999999991</v>
      </c>
      <c r="J200" s="36">
        <v>39.099999999999994</v>
      </c>
      <c r="K200" s="31">
        <v>38.200000000000003</v>
      </c>
      <c r="L200" s="31">
        <v>37.450000000000003</v>
      </c>
      <c r="M200" s="31">
        <v>61.677579999999999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96.45</v>
      </c>
      <c r="D201" s="36">
        <v>96.816666666666663</v>
      </c>
      <c r="E201" s="36">
        <v>95.633333333333326</v>
      </c>
      <c r="F201" s="36">
        <v>94.816666666666663</v>
      </c>
      <c r="G201" s="36">
        <v>93.633333333333326</v>
      </c>
      <c r="H201" s="36">
        <v>97.633333333333326</v>
      </c>
      <c r="I201" s="36">
        <v>98.816666666666663</v>
      </c>
      <c r="J201" s="36">
        <v>99.633333333333326</v>
      </c>
      <c r="K201" s="31">
        <v>98</v>
      </c>
      <c r="L201" s="31">
        <v>96</v>
      </c>
      <c r="M201" s="31">
        <v>36.123080000000002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1528.25</v>
      </c>
      <c r="D202" s="36">
        <v>1527.3666666666668</v>
      </c>
      <c r="E202" s="36">
        <v>1519.9333333333336</v>
      </c>
      <c r="F202" s="36">
        <v>1511.6166666666668</v>
      </c>
      <c r="G202" s="36">
        <v>1504.1833333333336</v>
      </c>
      <c r="H202" s="36">
        <v>1535.6833333333336</v>
      </c>
      <c r="I202" s="36">
        <v>1543.116666666667</v>
      </c>
      <c r="J202" s="36">
        <v>1551.4333333333336</v>
      </c>
      <c r="K202" s="31">
        <v>1534.8</v>
      </c>
      <c r="L202" s="31">
        <v>1519.05</v>
      </c>
      <c r="M202" s="31">
        <v>10.878550000000001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1578</v>
      </c>
      <c r="D203" s="36">
        <v>1574.5333333333335</v>
      </c>
      <c r="E203" s="36">
        <v>1564.8166666666671</v>
      </c>
      <c r="F203" s="36">
        <v>1551.6333333333334</v>
      </c>
      <c r="G203" s="36">
        <v>1541.916666666667</v>
      </c>
      <c r="H203" s="36">
        <v>1587.7166666666672</v>
      </c>
      <c r="I203" s="36">
        <v>1597.4333333333338</v>
      </c>
      <c r="J203" s="36">
        <v>1610.6166666666672</v>
      </c>
      <c r="K203" s="31">
        <v>1584.25</v>
      </c>
      <c r="L203" s="31">
        <v>1561.35</v>
      </c>
      <c r="M203" s="31">
        <v>0.74922999999999995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8262.7000000000007</v>
      </c>
      <c r="D204" s="36">
        <v>8252.5500000000011</v>
      </c>
      <c r="E204" s="36">
        <v>8215.1500000000015</v>
      </c>
      <c r="F204" s="36">
        <v>8167.6</v>
      </c>
      <c r="G204" s="36">
        <v>8130.2000000000007</v>
      </c>
      <c r="H204" s="36">
        <v>8300.1000000000022</v>
      </c>
      <c r="I204" s="36">
        <v>8337.5</v>
      </c>
      <c r="J204" s="36">
        <v>8385.0500000000029</v>
      </c>
      <c r="K204" s="31">
        <v>8289.9500000000007</v>
      </c>
      <c r="L204" s="31">
        <v>8205</v>
      </c>
      <c r="M204" s="31">
        <v>5.4163800000000002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102.4</v>
      </c>
      <c r="D205" s="36">
        <v>101.8</v>
      </c>
      <c r="E205" s="36">
        <v>100.19999999999999</v>
      </c>
      <c r="F205" s="36">
        <v>97.999999999999986</v>
      </c>
      <c r="G205" s="36">
        <v>96.399999999999977</v>
      </c>
      <c r="H205" s="36">
        <v>104</v>
      </c>
      <c r="I205" s="36">
        <v>105.6</v>
      </c>
      <c r="J205" s="36">
        <v>107.80000000000001</v>
      </c>
      <c r="K205" s="31">
        <v>103.4</v>
      </c>
      <c r="L205" s="31">
        <v>99.6</v>
      </c>
      <c r="M205" s="31">
        <v>380.39843999999999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615.1</v>
      </c>
      <c r="D206" s="36">
        <v>614.23333333333335</v>
      </c>
      <c r="E206" s="36">
        <v>609.91666666666674</v>
      </c>
      <c r="F206" s="36">
        <v>604.73333333333335</v>
      </c>
      <c r="G206" s="36">
        <v>600.41666666666674</v>
      </c>
      <c r="H206" s="36">
        <v>619.41666666666674</v>
      </c>
      <c r="I206" s="36">
        <v>623.73333333333335</v>
      </c>
      <c r="J206" s="36">
        <v>628.91666666666674</v>
      </c>
      <c r="K206" s="31">
        <v>618.54999999999995</v>
      </c>
      <c r="L206" s="31">
        <v>609.04999999999995</v>
      </c>
      <c r="M206" s="31">
        <v>20.187809999999999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967.1</v>
      </c>
      <c r="D207" s="36">
        <v>966.56666666666672</v>
      </c>
      <c r="E207" s="36">
        <v>958.68333333333339</v>
      </c>
      <c r="F207" s="36">
        <v>950.26666666666665</v>
      </c>
      <c r="G207" s="36">
        <v>942.38333333333333</v>
      </c>
      <c r="H207" s="36">
        <v>974.98333333333346</v>
      </c>
      <c r="I207" s="36">
        <v>982.8666666666669</v>
      </c>
      <c r="J207" s="36">
        <v>991.28333333333353</v>
      </c>
      <c r="K207" s="31">
        <v>974.45</v>
      </c>
      <c r="L207" s="31">
        <v>958.15</v>
      </c>
      <c r="M207" s="31">
        <v>19.277480000000001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209</v>
      </c>
      <c r="D208" s="36">
        <v>212.51666666666665</v>
      </c>
      <c r="E208" s="36">
        <v>204.58333333333331</v>
      </c>
      <c r="F208" s="36">
        <v>200.16666666666666</v>
      </c>
      <c r="G208" s="36">
        <v>192.23333333333332</v>
      </c>
      <c r="H208" s="36">
        <v>216.93333333333331</v>
      </c>
      <c r="I208" s="36">
        <v>224.86666666666665</v>
      </c>
      <c r="J208" s="36">
        <v>229.2833333333333</v>
      </c>
      <c r="K208" s="31">
        <v>220.45</v>
      </c>
      <c r="L208" s="31">
        <v>208.1</v>
      </c>
      <c r="M208" s="31">
        <v>355.05658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870.95</v>
      </c>
      <c r="D209" s="36">
        <v>866.98333333333323</v>
      </c>
      <c r="E209" s="36">
        <v>861.66666666666652</v>
      </c>
      <c r="F209" s="36">
        <v>852.38333333333333</v>
      </c>
      <c r="G209" s="36">
        <v>847.06666666666661</v>
      </c>
      <c r="H209" s="36">
        <v>876.26666666666642</v>
      </c>
      <c r="I209" s="36">
        <v>881.58333333333326</v>
      </c>
      <c r="J209" s="36">
        <v>890.86666666666633</v>
      </c>
      <c r="K209" s="31">
        <v>872.3</v>
      </c>
      <c r="L209" s="31">
        <v>857.7</v>
      </c>
      <c r="M209" s="31">
        <v>4.5310300000000003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1661.05</v>
      </c>
      <c r="D210" s="36">
        <v>1660.3333333333333</v>
      </c>
      <c r="E210" s="36">
        <v>1652.7166666666665</v>
      </c>
      <c r="F210" s="36">
        <v>1644.3833333333332</v>
      </c>
      <c r="G210" s="36">
        <v>1636.7666666666664</v>
      </c>
      <c r="H210" s="36">
        <v>1668.6666666666665</v>
      </c>
      <c r="I210" s="36">
        <v>1676.2833333333333</v>
      </c>
      <c r="J210" s="36">
        <v>1684.6166666666666</v>
      </c>
      <c r="K210" s="31">
        <v>1667.95</v>
      </c>
      <c r="L210" s="31">
        <v>1652</v>
      </c>
      <c r="M210" s="31">
        <v>0.73104000000000002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415.65</v>
      </c>
      <c r="D211" s="36">
        <v>414.16666666666669</v>
      </c>
      <c r="E211" s="36">
        <v>411.78333333333336</v>
      </c>
      <c r="F211" s="36">
        <v>407.91666666666669</v>
      </c>
      <c r="G211" s="36">
        <v>405.53333333333336</v>
      </c>
      <c r="H211" s="36">
        <v>418.03333333333336</v>
      </c>
      <c r="I211" s="36">
        <v>420.41666666666669</v>
      </c>
      <c r="J211" s="36">
        <v>424.28333333333336</v>
      </c>
      <c r="K211" s="31">
        <v>416.55</v>
      </c>
      <c r="L211" s="31">
        <v>410.3</v>
      </c>
      <c r="M211" s="31">
        <v>38.869970000000002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17.350000000000001</v>
      </c>
      <c r="D212" s="36">
        <v>17.45</v>
      </c>
      <c r="E212" s="36">
        <v>17.2</v>
      </c>
      <c r="F212" s="36">
        <v>17.05</v>
      </c>
      <c r="G212" s="36">
        <v>16.8</v>
      </c>
      <c r="H212" s="36">
        <v>17.599999999999998</v>
      </c>
      <c r="I212" s="36">
        <v>17.849999999999998</v>
      </c>
      <c r="J212" s="36">
        <v>17.999999999999996</v>
      </c>
      <c r="K212" s="31">
        <v>17.7</v>
      </c>
      <c r="L212" s="31">
        <v>17.3</v>
      </c>
      <c r="M212" s="31">
        <v>1602.78361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261.8</v>
      </c>
      <c r="D213" s="36">
        <v>260.63333333333338</v>
      </c>
      <c r="E213" s="36">
        <v>257.36666666666679</v>
      </c>
      <c r="F213" s="36">
        <v>252.93333333333339</v>
      </c>
      <c r="G213" s="36">
        <v>249.6666666666668</v>
      </c>
      <c r="H213" s="36">
        <v>265.06666666666678</v>
      </c>
      <c r="I213" s="36">
        <v>268.33333333333331</v>
      </c>
      <c r="J213" s="36">
        <v>272.76666666666677</v>
      </c>
      <c r="K213" s="31">
        <v>263.89999999999998</v>
      </c>
      <c r="L213" s="31">
        <v>256.2</v>
      </c>
      <c r="M213" s="31">
        <v>97.629710000000003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100.1</v>
      </c>
      <c r="D214" s="36">
        <v>99.933333333333337</v>
      </c>
      <c r="E214" s="36">
        <v>98.666666666666671</v>
      </c>
      <c r="F214" s="36">
        <v>97.233333333333334</v>
      </c>
      <c r="G214" s="36">
        <v>95.966666666666669</v>
      </c>
      <c r="H214" s="36">
        <v>101.36666666666667</v>
      </c>
      <c r="I214" s="36">
        <v>102.63333333333333</v>
      </c>
      <c r="J214" s="36">
        <v>104.06666666666668</v>
      </c>
      <c r="K214" s="31">
        <v>101.2</v>
      </c>
      <c r="L214" s="31">
        <v>98.5</v>
      </c>
      <c r="M214" s="31">
        <v>348.94254000000001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605.15</v>
      </c>
      <c r="D215" s="36">
        <v>603.1</v>
      </c>
      <c r="E215" s="36">
        <v>598.30000000000007</v>
      </c>
      <c r="F215" s="36">
        <v>591.45000000000005</v>
      </c>
      <c r="G215" s="36">
        <v>586.65000000000009</v>
      </c>
      <c r="H215" s="36">
        <v>609.95000000000005</v>
      </c>
      <c r="I215" s="36">
        <v>614.75</v>
      </c>
      <c r="J215" s="36">
        <v>621.6</v>
      </c>
      <c r="K215" s="31">
        <v>607.9</v>
      </c>
      <c r="L215" s="31">
        <v>596.25</v>
      </c>
      <c r="M215" s="31">
        <v>12.996919999999999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400"/>
      <c r="B1" s="40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45197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4" t="s">
        <v>16</v>
      </c>
      <c r="B9" s="396" t="s">
        <v>18</v>
      </c>
      <c r="C9" s="399" t="s">
        <v>20</v>
      </c>
      <c r="D9" s="399" t="s">
        <v>21</v>
      </c>
      <c r="E9" s="391" t="s">
        <v>22</v>
      </c>
      <c r="F9" s="392"/>
      <c r="G9" s="393"/>
      <c r="H9" s="391" t="s">
        <v>23</v>
      </c>
      <c r="I9" s="392"/>
      <c r="J9" s="393"/>
      <c r="K9" s="26"/>
      <c r="L9" s="27"/>
      <c r="M9" s="48"/>
      <c r="N9" s="1"/>
      <c r="O9" s="1"/>
    </row>
    <row r="10" spans="1:15" ht="42.75" customHeight="1">
      <c r="A10" s="395"/>
      <c r="B10" s="398"/>
      <c r="C10" s="398"/>
      <c r="D10" s="39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514.45000000000005</v>
      </c>
      <c r="D11" s="36">
        <v>516</v>
      </c>
      <c r="E11" s="36">
        <v>508.5</v>
      </c>
      <c r="F11" s="36">
        <v>502.55</v>
      </c>
      <c r="G11" s="36">
        <v>495.05</v>
      </c>
      <c r="H11" s="36">
        <v>521.95000000000005</v>
      </c>
      <c r="I11" s="36">
        <v>529.45000000000005</v>
      </c>
      <c r="J11" s="36">
        <v>535.4</v>
      </c>
      <c r="K11" s="31">
        <v>523.5</v>
      </c>
      <c r="L11" s="31">
        <v>510.05</v>
      </c>
      <c r="M11" s="31">
        <v>2.7429800000000002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31177.8</v>
      </c>
      <c r="D12" s="36">
        <v>31188.649999999998</v>
      </c>
      <c r="E12" s="36">
        <v>31021.349999999995</v>
      </c>
      <c r="F12" s="36">
        <v>30864.899999999998</v>
      </c>
      <c r="G12" s="36">
        <v>30697.599999999995</v>
      </c>
      <c r="H12" s="36">
        <v>31345.099999999995</v>
      </c>
      <c r="I12" s="36">
        <v>31512.399999999998</v>
      </c>
      <c r="J12" s="36">
        <v>31668.849999999995</v>
      </c>
      <c r="K12" s="31">
        <v>31355.95</v>
      </c>
      <c r="L12" s="31">
        <v>31032.2</v>
      </c>
      <c r="M12" s="31">
        <v>1.499E-2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546.4</v>
      </c>
      <c r="D13" s="36">
        <v>548.44999999999993</v>
      </c>
      <c r="E13" s="36">
        <v>540.94999999999982</v>
      </c>
      <c r="F13" s="36">
        <v>535.49999999999989</v>
      </c>
      <c r="G13" s="36">
        <v>527.99999999999977</v>
      </c>
      <c r="H13" s="36">
        <v>553.89999999999986</v>
      </c>
      <c r="I13" s="36">
        <v>561.40000000000009</v>
      </c>
      <c r="J13" s="36">
        <v>566.84999999999991</v>
      </c>
      <c r="K13" s="31">
        <v>555.95000000000005</v>
      </c>
      <c r="L13" s="31">
        <v>543</v>
      </c>
      <c r="M13" s="31">
        <v>2.0208900000000001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496.9</v>
      </c>
      <c r="D14" s="36">
        <v>496.7</v>
      </c>
      <c r="E14" s="36">
        <v>493.5</v>
      </c>
      <c r="F14" s="36">
        <v>490.1</v>
      </c>
      <c r="G14" s="36">
        <v>486.90000000000003</v>
      </c>
      <c r="H14" s="36">
        <v>500.09999999999997</v>
      </c>
      <c r="I14" s="36">
        <v>503.2999999999999</v>
      </c>
      <c r="J14" s="36">
        <v>506.69999999999993</v>
      </c>
      <c r="K14" s="31">
        <v>499.9</v>
      </c>
      <c r="L14" s="31">
        <v>493.3</v>
      </c>
      <c r="M14" s="31">
        <v>8.2377300000000009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1704</v>
      </c>
      <c r="D15" s="36">
        <v>1708.55</v>
      </c>
      <c r="E15" s="36">
        <v>1692.6499999999999</v>
      </c>
      <c r="F15" s="36">
        <v>1681.3</v>
      </c>
      <c r="G15" s="36">
        <v>1665.3999999999999</v>
      </c>
      <c r="H15" s="36">
        <v>1719.8999999999999</v>
      </c>
      <c r="I15" s="36">
        <v>1735.8</v>
      </c>
      <c r="J15" s="36">
        <v>1747.1499999999999</v>
      </c>
      <c r="K15" s="31">
        <v>1724.45</v>
      </c>
      <c r="L15" s="31">
        <v>1697.2</v>
      </c>
      <c r="M15" s="31">
        <v>0.54759999999999998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4233.3500000000004</v>
      </c>
      <c r="D16" s="36">
        <v>4214.1333333333341</v>
      </c>
      <c r="E16" s="36">
        <v>4188.0166666666682</v>
      </c>
      <c r="F16" s="36">
        <v>4142.6833333333343</v>
      </c>
      <c r="G16" s="36">
        <v>4116.5666666666684</v>
      </c>
      <c r="H16" s="36">
        <v>4259.4666666666681</v>
      </c>
      <c r="I16" s="36">
        <v>4285.5833333333348</v>
      </c>
      <c r="J16" s="36">
        <v>4330.9166666666679</v>
      </c>
      <c r="K16" s="31">
        <v>4240.25</v>
      </c>
      <c r="L16" s="31">
        <v>4168.8</v>
      </c>
      <c r="M16" s="31">
        <v>2.1783399999999999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22743.3</v>
      </c>
      <c r="D17" s="36">
        <v>22642.116666666665</v>
      </c>
      <c r="E17" s="36">
        <v>22480.883333333331</v>
      </c>
      <c r="F17" s="36">
        <v>22218.466666666667</v>
      </c>
      <c r="G17" s="36">
        <v>22057.233333333334</v>
      </c>
      <c r="H17" s="36">
        <v>22904.533333333329</v>
      </c>
      <c r="I17" s="36">
        <v>23065.766666666659</v>
      </c>
      <c r="J17" s="36">
        <v>23328.183333333327</v>
      </c>
      <c r="K17" s="31">
        <v>22803.35</v>
      </c>
      <c r="L17" s="31">
        <v>22379.7</v>
      </c>
      <c r="M17" s="31">
        <v>9.7860000000000003E-2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2019.75</v>
      </c>
      <c r="D18" s="36">
        <v>2017.2666666666667</v>
      </c>
      <c r="E18" s="36">
        <v>2009.2833333333333</v>
      </c>
      <c r="F18" s="36">
        <v>1998.8166666666666</v>
      </c>
      <c r="G18" s="36">
        <v>1990.8333333333333</v>
      </c>
      <c r="H18" s="36">
        <v>2027.7333333333333</v>
      </c>
      <c r="I18" s="36">
        <v>2035.7166666666665</v>
      </c>
      <c r="J18" s="36">
        <v>2046.1833333333334</v>
      </c>
      <c r="K18" s="31">
        <v>2025.25</v>
      </c>
      <c r="L18" s="31">
        <v>2006.8</v>
      </c>
      <c r="M18" s="31">
        <v>2.1843699999999999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2483.3000000000002</v>
      </c>
      <c r="D19" s="36">
        <v>2475.4666666666667</v>
      </c>
      <c r="E19" s="36">
        <v>2452.9333333333334</v>
      </c>
      <c r="F19" s="36">
        <v>2422.5666666666666</v>
      </c>
      <c r="G19" s="36">
        <v>2400.0333333333333</v>
      </c>
      <c r="H19" s="36">
        <v>2505.8333333333335</v>
      </c>
      <c r="I19" s="36">
        <v>2528.3666666666672</v>
      </c>
      <c r="J19" s="36">
        <v>2558.7333333333336</v>
      </c>
      <c r="K19" s="31">
        <v>2498</v>
      </c>
      <c r="L19" s="31">
        <v>2445.1</v>
      </c>
      <c r="M19" s="31">
        <v>10.77373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1018.75</v>
      </c>
      <c r="D20" s="36">
        <v>1012.25</v>
      </c>
      <c r="E20" s="36">
        <v>1004.5</v>
      </c>
      <c r="F20" s="36">
        <v>990.25</v>
      </c>
      <c r="G20" s="36">
        <v>982.5</v>
      </c>
      <c r="H20" s="36">
        <v>1026.5</v>
      </c>
      <c r="I20" s="36">
        <v>1034.25</v>
      </c>
      <c r="J20" s="36">
        <v>1048.5</v>
      </c>
      <c r="K20" s="31">
        <v>1020</v>
      </c>
      <c r="L20" s="31">
        <v>998</v>
      </c>
      <c r="M20" s="31">
        <v>53.796120000000002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830.7</v>
      </c>
      <c r="D21" s="36">
        <v>828.4</v>
      </c>
      <c r="E21" s="36">
        <v>823.8</v>
      </c>
      <c r="F21" s="36">
        <v>816.9</v>
      </c>
      <c r="G21" s="36">
        <v>812.3</v>
      </c>
      <c r="H21" s="36">
        <v>835.3</v>
      </c>
      <c r="I21" s="36">
        <v>839.90000000000009</v>
      </c>
      <c r="J21" s="36">
        <v>846.8</v>
      </c>
      <c r="K21" s="31">
        <v>833</v>
      </c>
      <c r="L21" s="31">
        <v>821.5</v>
      </c>
      <c r="M21" s="31">
        <v>24.63842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375.35</v>
      </c>
      <c r="D22" s="36">
        <v>375.86666666666662</v>
      </c>
      <c r="E22" s="36">
        <v>372.73333333333323</v>
      </c>
      <c r="F22" s="36">
        <v>370.11666666666662</v>
      </c>
      <c r="G22" s="36">
        <v>366.98333333333323</v>
      </c>
      <c r="H22" s="36">
        <v>378.48333333333323</v>
      </c>
      <c r="I22" s="36">
        <v>381.61666666666656</v>
      </c>
      <c r="J22" s="36">
        <v>384.23333333333323</v>
      </c>
      <c r="K22" s="31">
        <v>379</v>
      </c>
      <c r="L22" s="31">
        <v>373.25</v>
      </c>
      <c r="M22" s="31">
        <v>164.73985999999999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627.65</v>
      </c>
      <c r="D23" s="36">
        <v>630</v>
      </c>
      <c r="E23" s="36">
        <v>624.1</v>
      </c>
      <c r="F23" s="36">
        <v>620.55000000000007</v>
      </c>
      <c r="G23" s="36">
        <v>614.65000000000009</v>
      </c>
      <c r="H23" s="36">
        <v>633.54999999999995</v>
      </c>
      <c r="I23" s="36">
        <v>639.45000000000005</v>
      </c>
      <c r="J23" s="36">
        <v>642.99999999999989</v>
      </c>
      <c r="K23" s="31">
        <v>635.9</v>
      </c>
      <c r="L23" s="31">
        <v>626.45000000000005</v>
      </c>
      <c r="M23" s="31">
        <v>5.0937799999999998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341.55</v>
      </c>
      <c r="D24" s="36">
        <v>342.15000000000003</v>
      </c>
      <c r="E24" s="36">
        <v>339.65000000000009</v>
      </c>
      <c r="F24" s="36">
        <v>337.75000000000006</v>
      </c>
      <c r="G24" s="36">
        <v>335.25000000000011</v>
      </c>
      <c r="H24" s="36">
        <v>344.05000000000007</v>
      </c>
      <c r="I24" s="36">
        <v>346.54999999999995</v>
      </c>
      <c r="J24" s="36">
        <v>348.45000000000005</v>
      </c>
      <c r="K24" s="31">
        <v>344.65</v>
      </c>
      <c r="L24" s="31">
        <v>340.25</v>
      </c>
      <c r="M24" s="31">
        <v>5.5640200000000002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180.5</v>
      </c>
      <c r="D25" s="36">
        <v>179.61666666666667</v>
      </c>
      <c r="E25" s="36">
        <v>177.93333333333334</v>
      </c>
      <c r="F25" s="36">
        <v>175.36666666666667</v>
      </c>
      <c r="G25" s="36">
        <v>173.68333333333334</v>
      </c>
      <c r="H25" s="36">
        <v>182.18333333333334</v>
      </c>
      <c r="I25" s="36">
        <v>183.86666666666667</v>
      </c>
      <c r="J25" s="36">
        <v>186.43333333333334</v>
      </c>
      <c r="K25" s="31">
        <v>181.3</v>
      </c>
      <c r="L25" s="31">
        <v>177.05</v>
      </c>
      <c r="M25" s="31">
        <v>85.748949999999994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215.6</v>
      </c>
      <c r="D26" s="36">
        <v>215.89999999999998</v>
      </c>
      <c r="E26" s="36">
        <v>214.59999999999997</v>
      </c>
      <c r="F26" s="36">
        <v>213.6</v>
      </c>
      <c r="G26" s="36">
        <v>212.29999999999998</v>
      </c>
      <c r="H26" s="36">
        <v>216.89999999999995</v>
      </c>
      <c r="I26" s="36">
        <v>218.19999999999996</v>
      </c>
      <c r="J26" s="36">
        <v>219.19999999999993</v>
      </c>
      <c r="K26" s="31">
        <v>217.2</v>
      </c>
      <c r="L26" s="31">
        <v>214.9</v>
      </c>
      <c r="M26" s="31">
        <v>21.326899999999998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326.10000000000002</v>
      </c>
      <c r="D27" s="36">
        <v>326.50000000000006</v>
      </c>
      <c r="E27" s="36">
        <v>322.9500000000001</v>
      </c>
      <c r="F27" s="36">
        <v>319.80000000000007</v>
      </c>
      <c r="G27" s="36">
        <v>316.25000000000011</v>
      </c>
      <c r="H27" s="36">
        <v>329.65000000000009</v>
      </c>
      <c r="I27" s="36">
        <v>333.20000000000005</v>
      </c>
      <c r="J27" s="36">
        <v>336.35000000000008</v>
      </c>
      <c r="K27" s="31">
        <v>330.05</v>
      </c>
      <c r="L27" s="31">
        <v>323.35000000000002</v>
      </c>
      <c r="M27" s="31">
        <v>6.2532399999999999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960.15</v>
      </c>
      <c r="D28" s="36">
        <v>962.94999999999993</v>
      </c>
      <c r="E28" s="36">
        <v>951.19999999999982</v>
      </c>
      <c r="F28" s="36">
        <v>942.24999999999989</v>
      </c>
      <c r="G28" s="36">
        <v>930.49999999999977</v>
      </c>
      <c r="H28" s="36">
        <v>971.89999999999986</v>
      </c>
      <c r="I28" s="36">
        <v>983.65000000000009</v>
      </c>
      <c r="J28" s="36">
        <v>992.59999999999991</v>
      </c>
      <c r="K28" s="31">
        <v>974.7</v>
      </c>
      <c r="L28" s="31">
        <v>954</v>
      </c>
      <c r="M28" s="31">
        <v>0.26156000000000001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1092.25</v>
      </c>
      <c r="D29" s="36">
        <v>1084.6333333333334</v>
      </c>
      <c r="E29" s="36">
        <v>1074.4666666666669</v>
      </c>
      <c r="F29" s="36">
        <v>1056.6833333333334</v>
      </c>
      <c r="G29" s="36">
        <v>1046.5166666666669</v>
      </c>
      <c r="H29" s="36">
        <v>1102.416666666667</v>
      </c>
      <c r="I29" s="36">
        <v>1112.5833333333335</v>
      </c>
      <c r="J29" s="36">
        <v>1130.366666666667</v>
      </c>
      <c r="K29" s="31">
        <v>1094.8</v>
      </c>
      <c r="L29" s="31">
        <v>1066.8499999999999</v>
      </c>
      <c r="M29" s="31">
        <v>1.5246200000000001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3440.55</v>
      </c>
      <c r="D30" s="36">
        <v>3426.6</v>
      </c>
      <c r="E30" s="36">
        <v>3404.2</v>
      </c>
      <c r="F30" s="36">
        <v>3367.85</v>
      </c>
      <c r="G30" s="36">
        <v>3345.45</v>
      </c>
      <c r="H30" s="36">
        <v>3462.95</v>
      </c>
      <c r="I30" s="36">
        <v>3485.3500000000004</v>
      </c>
      <c r="J30" s="36">
        <v>3521.7</v>
      </c>
      <c r="K30" s="31">
        <v>3449</v>
      </c>
      <c r="L30" s="31">
        <v>3390.25</v>
      </c>
      <c r="M30" s="31">
        <v>0.22900999999999999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1734.7</v>
      </c>
      <c r="D31" s="36">
        <v>1719.7833333333335</v>
      </c>
      <c r="E31" s="36">
        <v>1695.616666666667</v>
      </c>
      <c r="F31" s="36">
        <v>1656.5333333333335</v>
      </c>
      <c r="G31" s="36">
        <v>1632.366666666667</v>
      </c>
      <c r="H31" s="36">
        <v>1758.866666666667</v>
      </c>
      <c r="I31" s="36">
        <v>1783.0333333333335</v>
      </c>
      <c r="J31" s="36">
        <v>1822.116666666667</v>
      </c>
      <c r="K31" s="31">
        <v>1743.95</v>
      </c>
      <c r="L31" s="31">
        <v>1680.7</v>
      </c>
      <c r="M31" s="31">
        <v>3.9521099999999998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759.2</v>
      </c>
      <c r="D32" s="36">
        <v>755.01666666666677</v>
      </c>
      <c r="E32" s="36">
        <v>746.73333333333358</v>
      </c>
      <c r="F32" s="36">
        <v>734.26666666666677</v>
      </c>
      <c r="G32" s="36">
        <v>725.98333333333358</v>
      </c>
      <c r="H32" s="36">
        <v>767.48333333333358</v>
      </c>
      <c r="I32" s="36">
        <v>775.76666666666665</v>
      </c>
      <c r="J32" s="36">
        <v>788.23333333333358</v>
      </c>
      <c r="K32" s="31">
        <v>763.3</v>
      </c>
      <c r="L32" s="31">
        <v>742.55</v>
      </c>
      <c r="M32" s="31">
        <v>0.90142999999999995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3559.45</v>
      </c>
      <c r="D33" s="36">
        <v>3549.25</v>
      </c>
      <c r="E33" s="36">
        <v>3531.4</v>
      </c>
      <c r="F33" s="36">
        <v>3503.35</v>
      </c>
      <c r="G33" s="36">
        <v>3485.5</v>
      </c>
      <c r="H33" s="36">
        <v>3577.3</v>
      </c>
      <c r="I33" s="36">
        <v>3595.1500000000005</v>
      </c>
      <c r="J33" s="36">
        <v>3623.2000000000003</v>
      </c>
      <c r="K33" s="31">
        <v>3567.1</v>
      </c>
      <c r="L33" s="31">
        <v>3521.2</v>
      </c>
      <c r="M33" s="31">
        <v>1.0101100000000001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2340.6999999999998</v>
      </c>
      <c r="D34" s="36">
        <v>2339.8166666666666</v>
      </c>
      <c r="E34" s="36">
        <v>2325.8833333333332</v>
      </c>
      <c r="F34" s="36">
        <v>2311.0666666666666</v>
      </c>
      <c r="G34" s="36">
        <v>2297.1333333333332</v>
      </c>
      <c r="H34" s="36">
        <v>2354.6333333333332</v>
      </c>
      <c r="I34" s="36">
        <v>2368.5666666666666</v>
      </c>
      <c r="J34" s="36">
        <v>2383.3833333333332</v>
      </c>
      <c r="K34" s="31">
        <v>2353.75</v>
      </c>
      <c r="L34" s="31">
        <v>2325</v>
      </c>
      <c r="M34" s="31">
        <v>0.19087000000000001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638.65</v>
      </c>
      <c r="D35" s="36">
        <v>639.06666666666661</v>
      </c>
      <c r="E35" s="36">
        <v>636.08333333333326</v>
      </c>
      <c r="F35" s="36">
        <v>633.51666666666665</v>
      </c>
      <c r="G35" s="36">
        <v>630.5333333333333</v>
      </c>
      <c r="H35" s="36">
        <v>641.63333333333321</v>
      </c>
      <c r="I35" s="36">
        <v>644.61666666666656</v>
      </c>
      <c r="J35" s="36">
        <v>647.18333333333317</v>
      </c>
      <c r="K35" s="31">
        <v>642.04999999999995</v>
      </c>
      <c r="L35" s="31">
        <v>636.5</v>
      </c>
      <c r="M35" s="31">
        <v>1.91185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3053.35</v>
      </c>
      <c r="D36" s="36">
        <v>3018.7833333333333</v>
      </c>
      <c r="E36" s="36">
        <v>2976.5666666666666</v>
      </c>
      <c r="F36" s="36">
        <v>2899.7833333333333</v>
      </c>
      <c r="G36" s="36">
        <v>2857.5666666666666</v>
      </c>
      <c r="H36" s="36">
        <v>3095.5666666666666</v>
      </c>
      <c r="I36" s="36">
        <v>3137.7833333333328</v>
      </c>
      <c r="J36" s="36">
        <v>3214.5666666666666</v>
      </c>
      <c r="K36" s="31">
        <v>3061</v>
      </c>
      <c r="L36" s="31">
        <v>2942</v>
      </c>
      <c r="M36" s="31">
        <v>1.0841400000000001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430.45</v>
      </c>
      <c r="D37" s="36">
        <v>429.43333333333334</v>
      </c>
      <c r="E37" s="36">
        <v>427.01666666666665</v>
      </c>
      <c r="F37" s="36">
        <v>423.58333333333331</v>
      </c>
      <c r="G37" s="36">
        <v>421.16666666666663</v>
      </c>
      <c r="H37" s="36">
        <v>432.86666666666667</v>
      </c>
      <c r="I37" s="36">
        <v>435.2833333333333</v>
      </c>
      <c r="J37" s="36">
        <v>438.7166666666667</v>
      </c>
      <c r="K37" s="31">
        <v>431.85</v>
      </c>
      <c r="L37" s="31">
        <v>426</v>
      </c>
      <c r="M37" s="31">
        <v>19.52178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1943.7</v>
      </c>
      <c r="D38" s="36">
        <v>1920.8500000000001</v>
      </c>
      <c r="E38" s="36">
        <v>1875.8000000000002</v>
      </c>
      <c r="F38" s="36">
        <v>1807.9</v>
      </c>
      <c r="G38" s="36">
        <v>1762.8500000000001</v>
      </c>
      <c r="H38" s="36">
        <v>1988.7500000000002</v>
      </c>
      <c r="I38" s="36">
        <v>2033.8</v>
      </c>
      <c r="J38" s="36">
        <v>2101.7000000000003</v>
      </c>
      <c r="K38" s="31">
        <v>1965.9</v>
      </c>
      <c r="L38" s="31">
        <v>1852.95</v>
      </c>
      <c r="M38" s="31">
        <v>9.55518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896.8</v>
      </c>
      <c r="D39" s="36">
        <v>893</v>
      </c>
      <c r="E39" s="36">
        <v>884</v>
      </c>
      <c r="F39" s="36">
        <v>871.2</v>
      </c>
      <c r="G39" s="36">
        <v>862.2</v>
      </c>
      <c r="H39" s="36">
        <v>905.8</v>
      </c>
      <c r="I39" s="36">
        <v>914.8</v>
      </c>
      <c r="J39" s="36">
        <v>927.59999999999991</v>
      </c>
      <c r="K39" s="31">
        <v>902</v>
      </c>
      <c r="L39" s="31">
        <v>880.2</v>
      </c>
      <c r="M39" s="31">
        <v>1.7405200000000001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5745.25</v>
      </c>
      <c r="D40" s="36">
        <v>5818.3833333333341</v>
      </c>
      <c r="E40" s="36">
        <v>5616.9166666666679</v>
      </c>
      <c r="F40" s="36">
        <v>5488.5833333333339</v>
      </c>
      <c r="G40" s="36">
        <v>5287.1166666666677</v>
      </c>
      <c r="H40" s="36">
        <v>5946.7166666666681</v>
      </c>
      <c r="I40" s="36">
        <v>6148.1833333333334</v>
      </c>
      <c r="J40" s="36">
        <v>6276.5166666666682</v>
      </c>
      <c r="K40" s="31">
        <v>6019.85</v>
      </c>
      <c r="L40" s="31">
        <v>5690.05</v>
      </c>
      <c r="M40" s="31">
        <v>4.87026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1629.55</v>
      </c>
      <c r="D41" s="36">
        <v>1604.0166666666667</v>
      </c>
      <c r="E41" s="36">
        <v>1573.0333333333333</v>
      </c>
      <c r="F41" s="36">
        <v>1516.5166666666667</v>
      </c>
      <c r="G41" s="36">
        <v>1485.5333333333333</v>
      </c>
      <c r="H41" s="36">
        <v>1660.5333333333333</v>
      </c>
      <c r="I41" s="36">
        <v>1691.5166666666664</v>
      </c>
      <c r="J41" s="36">
        <v>1748.0333333333333</v>
      </c>
      <c r="K41" s="31">
        <v>1635</v>
      </c>
      <c r="L41" s="31">
        <v>1547.5</v>
      </c>
      <c r="M41" s="31">
        <v>8.5628700000000002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5105.3500000000004</v>
      </c>
      <c r="D42" s="36">
        <v>5081.4000000000005</v>
      </c>
      <c r="E42" s="36">
        <v>5043.9500000000007</v>
      </c>
      <c r="F42" s="36">
        <v>4982.55</v>
      </c>
      <c r="G42" s="36">
        <v>4945.1000000000004</v>
      </c>
      <c r="H42" s="36">
        <v>5142.8000000000011</v>
      </c>
      <c r="I42" s="36">
        <v>5180.25</v>
      </c>
      <c r="J42" s="36">
        <v>5241.6500000000015</v>
      </c>
      <c r="K42" s="31">
        <v>5118.8500000000004</v>
      </c>
      <c r="L42" s="31">
        <v>5020</v>
      </c>
      <c r="M42" s="31">
        <v>4.6076800000000002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376.5</v>
      </c>
      <c r="D43" s="36">
        <v>374.83333333333331</v>
      </c>
      <c r="E43" s="36">
        <v>371.66666666666663</v>
      </c>
      <c r="F43" s="36">
        <v>366.83333333333331</v>
      </c>
      <c r="G43" s="36">
        <v>363.66666666666663</v>
      </c>
      <c r="H43" s="36">
        <v>379.66666666666663</v>
      </c>
      <c r="I43" s="36">
        <v>382.83333333333326</v>
      </c>
      <c r="J43" s="36">
        <v>387.66666666666663</v>
      </c>
      <c r="K43" s="31">
        <v>378</v>
      </c>
      <c r="L43" s="31">
        <v>370</v>
      </c>
      <c r="M43" s="31">
        <v>14.287000000000001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292.39999999999998</v>
      </c>
      <c r="D44" s="36">
        <v>289.2833333333333</v>
      </c>
      <c r="E44" s="36">
        <v>283.06666666666661</v>
      </c>
      <c r="F44" s="36">
        <v>273.73333333333329</v>
      </c>
      <c r="G44" s="36">
        <v>267.51666666666659</v>
      </c>
      <c r="H44" s="36">
        <v>298.61666666666662</v>
      </c>
      <c r="I44" s="36">
        <v>304.83333333333331</v>
      </c>
      <c r="J44" s="36">
        <v>314.16666666666663</v>
      </c>
      <c r="K44" s="31">
        <v>295.5</v>
      </c>
      <c r="L44" s="31">
        <v>279.95</v>
      </c>
      <c r="M44" s="31">
        <v>23.996649999999999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583.79999999999995</v>
      </c>
      <c r="D45" s="36">
        <v>586.2833333333333</v>
      </c>
      <c r="E45" s="36">
        <v>577.56666666666661</v>
      </c>
      <c r="F45" s="36">
        <v>571.33333333333326</v>
      </c>
      <c r="G45" s="36">
        <v>562.61666666666656</v>
      </c>
      <c r="H45" s="36">
        <v>592.51666666666665</v>
      </c>
      <c r="I45" s="36">
        <v>601.23333333333335</v>
      </c>
      <c r="J45" s="36">
        <v>607.4666666666667</v>
      </c>
      <c r="K45" s="31">
        <v>595</v>
      </c>
      <c r="L45" s="31">
        <v>580.04999999999995</v>
      </c>
      <c r="M45" s="31">
        <v>1.5540400000000001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607.4</v>
      </c>
      <c r="D46" s="36">
        <v>611.81666666666661</v>
      </c>
      <c r="E46" s="36">
        <v>600.58333333333326</v>
      </c>
      <c r="F46" s="36">
        <v>593.76666666666665</v>
      </c>
      <c r="G46" s="36">
        <v>582.5333333333333</v>
      </c>
      <c r="H46" s="36">
        <v>618.63333333333321</v>
      </c>
      <c r="I46" s="36">
        <v>629.86666666666656</v>
      </c>
      <c r="J46" s="36">
        <v>636.68333333333317</v>
      </c>
      <c r="K46" s="31">
        <v>623.04999999999995</v>
      </c>
      <c r="L46" s="31">
        <v>605</v>
      </c>
      <c r="M46" s="31">
        <v>0.88749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179.3</v>
      </c>
      <c r="D47" s="36">
        <v>179.33333333333334</v>
      </c>
      <c r="E47" s="36">
        <v>178.56666666666669</v>
      </c>
      <c r="F47" s="36">
        <v>177.83333333333334</v>
      </c>
      <c r="G47" s="36">
        <v>177.06666666666669</v>
      </c>
      <c r="H47" s="36">
        <v>180.06666666666669</v>
      </c>
      <c r="I47" s="36">
        <v>180.83333333333334</v>
      </c>
      <c r="J47" s="36">
        <v>181.56666666666669</v>
      </c>
      <c r="K47" s="31">
        <v>180.1</v>
      </c>
      <c r="L47" s="31">
        <v>178.6</v>
      </c>
      <c r="M47" s="31">
        <v>57.588500000000003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3301.8</v>
      </c>
      <c r="D48" s="36">
        <v>3294.1666666666665</v>
      </c>
      <c r="E48" s="36">
        <v>3279.333333333333</v>
      </c>
      <c r="F48" s="36">
        <v>3256.8666666666663</v>
      </c>
      <c r="G48" s="36">
        <v>3242.0333333333328</v>
      </c>
      <c r="H48" s="36">
        <v>3316.6333333333332</v>
      </c>
      <c r="I48" s="36">
        <v>3331.4666666666662</v>
      </c>
      <c r="J48" s="36">
        <v>3353.9333333333334</v>
      </c>
      <c r="K48" s="31">
        <v>3309</v>
      </c>
      <c r="L48" s="31">
        <v>3271.7</v>
      </c>
      <c r="M48" s="31">
        <v>5.1632600000000002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325.45</v>
      </c>
      <c r="D49" s="36">
        <v>325.68333333333334</v>
      </c>
      <c r="E49" s="36">
        <v>322.86666666666667</v>
      </c>
      <c r="F49" s="36">
        <v>320.28333333333336</v>
      </c>
      <c r="G49" s="36">
        <v>317.4666666666667</v>
      </c>
      <c r="H49" s="36">
        <v>328.26666666666665</v>
      </c>
      <c r="I49" s="36">
        <v>331.08333333333337</v>
      </c>
      <c r="J49" s="36">
        <v>333.66666666666663</v>
      </c>
      <c r="K49" s="31">
        <v>328.5</v>
      </c>
      <c r="L49" s="31">
        <v>323.10000000000002</v>
      </c>
      <c r="M49" s="31">
        <v>1.4233800000000001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1928.15</v>
      </c>
      <c r="D50" s="36">
        <v>1926.3</v>
      </c>
      <c r="E50" s="36">
        <v>1912.9499999999998</v>
      </c>
      <c r="F50" s="36">
        <v>1897.7499999999998</v>
      </c>
      <c r="G50" s="36">
        <v>1884.3999999999996</v>
      </c>
      <c r="H50" s="36">
        <v>1941.5</v>
      </c>
      <c r="I50" s="36">
        <v>1954.85</v>
      </c>
      <c r="J50" s="36">
        <v>1970.0500000000002</v>
      </c>
      <c r="K50" s="31">
        <v>1939.65</v>
      </c>
      <c r="L50" s="31">
        <v>1911.1</v>
      </c>
      <c r="M50" s="31">
        <v>4.3839399999999999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7019.35</v>
      </c>
      <c r="D51" s="36">
        <v>7006.5</v>
      </c>
      <c r="E51" s="36">
        <v>6963</v>
      </c>
      <c r="F51" s="36">
        <v>6906.65</v>
      </c>
      <c r="G51" s="36">
        <v>6863.15</v>
      </c>
      <c r="H51" s="36">
        <v>7062.85</v>
      </c>
      <c r="I51" s="36">
        <v>7106.35</v>
      </c>
      <c r="J51" s="36">
        <v>7162.7000000000007</v>
      </c>
      <c r="K51" s="31">
        <v>7050</v>
      </c>
      <c r="L51" s="31">
        <v>6950.15</v>
      </c>
      <c r="M51" s="31">
        <v>0.18840999999999999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745.75</v>
      </c>
      <c r="D52" s="36">
        <v>748.28333333333342</v>
      </c>
      <c r="E52" s="36">
        <v>741.66666666666686</v>
      </c>
      <c r="F52" s="36">
        <v>737.58333333333348</v>
      </c>
      <c r="G52" s="36">
        <v>730.96666666666692</v>
      </c>
      <c r="H52" s="36">
        <v>752.36666666666679</v>
      </c>
      <c r="I52" s="36">
        <v>758.98333333333335</v>
      </c>
      <c r="J52" s="36">
        <v>763.06666666666672</v>
      </c>
      <c r="K52" s="31">
        <v>754.9</v>
      </c>
      <c r="L52" s="31">
        <v>744.2</v>
      </c>
      <c r="M52" s="31">
        <v>8.6963699999999999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880.25</v>
      </c>
      <c r="D53" s="36">
        <v>871.81666666666661</v>
      </c>
      <c r="E53" s="36">
        <v>861.33333333333326</v>
      </c>
      <c r="F53" s="36">
        <v>842.41666666666663</v>
      </c>
      <c r="G53" s="36">
        <v>831.93333333333328</v>
      </c>
      <c r="H53" s="36">
        <v>890.73333333333323</v>
      </c>
      <c r="I53" s="36">
        <v>901.21666666666658</v>
      </c>
      <c r="J53" s="36">
        <v>920.13333333333321</v>
      </c>
      <c r="K53" s="31">
        <v>882.3</v>
      </c>
      <c r="L53" s="31">
        <v>852.9</v>
      </c>
      <c r="M53" s="31">
        <v>16.698350000000001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433.6</v>
      </c>
      <c r="D54" s="36">
        <v>433.86666666666662</v>
      </c>
      <c r="E54" s="36">
        <v>430.73333333333323</v>
      </c>
      <c r="F54" s="36">
        <v>427.86666666666662</v>
      </c>
      <c r="G54" s="36">
        <v>424.73333333333323</v>
      </c>
      <c r="H54" s="36">
        <v>436.73333333333323</v>
      </c>
      <c r="I54" s="36">
        <v>439.86666666666656</v>
      </c>
      <c r="J54" s="36">
        <v>442.73333333333323</v>
      </c>
      <c r="K54" s="31">
        <v>437</v>
      </c>
      <c r="L54" s="31">
        <v>431</v>
      </c>
      <c r="M54" s="31">
        <v>1.1363700000000001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3640.7</v>
      </c>
      <c r="D55" s="36">
        <v>3644.9</v>
      </c>
      <c r="E55" s="36">
        <v>3620.8</v>
      </c>
      <c r="F55" s="36">
        <v>3600.9</v>
      </c>
      <c r="G55" s="36">
        <v>3576.8</v>
      </c>
      <c r="H55" s="36">
        <v>3664.8</v>
      </c>
      <c r="I55" s="36">
        <v>3688.8999999999996</v>
      </c>
      <c r="J55" s="36">
        <v>3708.8</v>
      </c>
      <c r="K55" s="31">
        <v>3669</v>
      </c>
      <c r="L55" s="31">
        <v>3625</v>
      </c>
      <c r="M55" s="31">
        <v>4.2721400000000003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1025.2</v>
      </c>
      <c r="D56" s="36">
        <v>1019.0500000000001</v>
      </c>
      <c r="E56" s="36">
        <v>1010.1500000000001</v>
      </c>
      <c r="F56" s="36">
        <v>995.1</v>
      </c>
      <c r="G56" s="36">
        <v>986.2</v>
      </c>
      <c r="H56" s="36">
        <v>1034.1000000000001</v>
      </c>
      <c r="I56" s="36">
        <v>1043</v>
      </c>
      <c r="J56" s="36">
        <v>1058.0500000000002</v>
      </c>
      <c r="K56" s="31">
        <v>1027.95</v>
      </c>
      <c r="L56" s="31">
        <v>1004</v>
      </c>
      <c r="M56" s="31">
        <v>51.586860000000001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5032.95</v>
      </c>
      <c r="D57" s="36">
        <v>5039.5</v>
      </c>
      <c r="E57" s="36">
        <v>5011.45</v>
      </c>
      <c r="F57" s="36">
        <v>4989.95</v>
      </c>
      <c r="G57" s="36">
        <v>4961.8999999999996</v>
      </c>
      <c r="H57" s="36">
        <v>5061</v>
      </c>
      <c r="I57" s="36">
        <v>5089.0499999999993</v>
      </c>
      <c r="J57" s="36">
        <v>5110.55</v>
      </c>
      <c r="K57" s="31">
        <v>5067.55</v>
      </c>
      <c r="L57" s="31">
        <v>5018</v>
      </c>
      <c r="M57" s="31">
        <v>2.5740599999999998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7837.55</v>
      </c>
      <c r="D58" s="36">
        <v>7811.7666666666664</v>
      </c>
      <c r="E58" s="36">
        <v>7768.5333333333328</v>
      </c>
      <c r="F58" s="36">
        <v>7699.5166666666664</v>
      </c>
      <c r="G58" s="36">
        <v>7656.2833333333328</v>
      </c>
      <c r="H58" s="36">
        <v>7880.7833333333328</v>
      </c>
      <c r="I58" s="36">
        <v>7924.0166666666664</v>
      </c>
      <c r="J58" s="36">
        <v>7993.0333333333328</v>
      </c>
      <c r="K58" s="31">
        <v>7855</v>
      </c>
      <c r="L58" s="31">
        <v>7742.75</v>
      </c>
      <c r="M58" s="31">
        <v>7.4410999999999996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1565.75</v>
      </c>
      <c r="D59" s="36">
        <v>1563.3166666666666</v>
      </c>
      <c r="E59" s="36">
        <v>1556.6333333333332</v>
      </c>
      <c r="F59" s="36">
        <v>1547.5166666666667</v>
      </c>
      <c r="G59" s="36">
        <v>1540.8333333333333</v>
      </c>
      <c r="H59" s="36">
        <v>1572.4333333333332</v>
      </c>
      <c r="I59" s="36">
        <v>1579.1166666666666</v>
      </c>
      <c r="J59" s="36">
        <v>1588.2333333333331</v>
      </c>
      <c r="K59" s="31">
        <v>1570</v>
      </c>
      <c r="L59" s="31">
        <v>1554.2</v>
      </c>
      <c r="M59" s="31">
        <v>9.6440000000000001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7303.9</v>
      </c>
      <c r="D60" s="36">
        <v>7300.3666666666659</v>
      </c>
      <c r="E60" s="36">
        <v>7195.5333333333319</v>
      </c>
      <c r="F60" s="36">
        <v>7087.1666666666661</v>
      </c>
      <c r="G60" s="36">
        <v>6982.3333333333321</v>
      </c>
      <c r="H60" s="36">
        <v>7408.7333333333318</v>
      </c>
      <c r="I60" s="36">
        <v>7513.5666666666657</v>
      </c>
      <c r="J60" s="36">
        <v>7621.9333333333316</v>
      </c>
      <c r="K60" s="31">
        <v>7405.2</v>
      </c>
      <c r="L60" s="31">
        <v>7192</v>
      </c>
      <c r="M60" s="31">
        <v>0.39278999999999997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2240.25</v>
      </c>
      <c r="D61" s="36">
        <v>2242.0333333333333</v>
      </c>
      <c r="E61" s="36">
        <v>2224.4666666666667</v>
      </c>
      <c r="F61" s="36">
        <v>2208.6833333333334</v>
      </c>
      <c r="G61" s="36">
        <v>2191.1166666666668</v>
      </c>
      <c r="H61" s="36">
        <v>2257.8166666666666</v>
      </c>
      <c r="I61" s="36">
        <v>2275.3833333333332</v>
      </c>
      <c r="J61" s="36">
        <v>2291.1666666666665</v>
      </c>
      <c r="K61" s="31">
        <v>2259.6</v>
      </c>
      <c r="L61" s="31">
        <v>2226.25</v>
      </c>
      <c r="M61" s="31">
        <v>0.36991000000000002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2555.8000000000002</v>
      </c>
      <c r="D62" s="36">
        <v>2544.5833333333335</v>
      </c>
      <c r="E62" s="36">
        <v>2524.1166666666668</v>
      </c>
      <c r="F62" s="36">
        <v>2492.4333333333334</v>
      </c>
      <c r="G62" s="36">
        <v>2471.9666666666667</v>
      </c>
      <c r="H62" s="36">
        <v>2576.2666666666669</v>
      </c>
      <c r="I62" s="36">
        <v>2596.7333333333331</v>
      </c>
      <c r="J62" s="36">
        <v>2628.416666666667</v>
      </c>
      <c r="K62" s="31">
        <v>2565.0500000000002</v>
      </c>
      <c r="L62" s="31">
        <v>2512.9</v>
      </c>
      <c r="M62" s="31">
        <v>1.5212600000000001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445.45</v>
      </c>
      <c r="D63" s="36">
        <v>439.68333333333334</v>
      </c>
      <c r="E63" s="36">
        <v>430.81666666666666</v>
      </c>
      <c r="F63" s="36">
        <v>416.18333333333334</v>
      </c>
      <c r="G63" s="36">
        <v>407.31666666666666</v>
      </c>
      <c r="H63" s="36">
        <v>454.31666666666666</v>
      </c>
      <c r="I63" s="36">
        <v>463.18333333333334</v>
      </c>
      <c r="J63" s="36">
        <v>477.81666666666666</v>
      </c>
      <c r="K63" s="31">
        <v>448.55</v>
      </c>
      <c r="L63" s="31">
        <v>425.05</v>
      </c>
      <c r="M63" s="31">
        <v>31.975010000000001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252.45</v>
      </c>
      <c r="D64" s="36">
        <v>252.69999999999996</v>
      </c>
      <c r="E64" s="36">
        <v>248.44999999999993</v>
      </c>
      <c r="F64" s="36">
        <v>244.44999999999996</v>
      </c>
      <c r="G64" s="36">
        <v>240.19999999999993</v>
      </c>
      <c r="H64" s="36">
        <v>256.69999999999993</v>
      </c>
      <c r="I64" s="36">
        <v>260.95</v>
      </c>
      <c r="J64" s="36">
        <v>264.94999999999993</v>
      </c>
      <c r="K64" s="31">
        <v>256.95</v>
      </c>
      <c r="L64" s="31">
        <v>248.7</v>
      </c>
      <c r="M64" s="31">
        <v>86.044300000000007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214.85</v>
      </c>
      <c r="D65" s="36">
        <v>214.26666666666665</v>
      </c>
      <c r="E65" s="36">
        <v>212.2833333333333</v>
      </c>
      <c r="F65" s="36">
        <v>209.71666666666664</v>
      </c>
      <c r="G65" s="36">
        <v>207.73333333333329</v>
      </c>
      <c r="H65" s="36">
        <v>216.83333333333331</v>
      </c>
      <c r="I65" s="36">
        <v>218.81666666666666</v>
      </c>
      <c r="J65" s="36">
        <v>221.38333333333333</v>
      </c>
      <c r="K65" s="31">
        <v>216.25</v>
      </c>
      <c r="L65" s="31">
        <v>211.7</v>
      </c>
      <c r="M65" s="31">
        <v>145.56599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108.35</v>
      </c>
      <c r="D66" s="36">
        <v>108.03333333333335</v>
      </c>
      <c r="E66" s="36">
        <v>106.61666666666669</v>
      </c>
      <c r="F66" s="36">
        <v>104.88333333333334</v>
      </c>
      <c r="G66" s="36">
        <v>103.46666666666668</v>
      </c>
      <c r="H66" s="36">
        <v>109.76666666666669</v>
      </c>
      <c r="I66" s="36">
        <v>111.18333333333335</v>
      </c>
      <c r="J66" s="36">
        <v>112.9166666666667</v>
      </c>
      <c r="K66" s="31">
        <v>109.45</v>
      </c>
      <c r="L66" s="31">
        <v>106.3</v>
      </c>
      <c r="M66" s="31">
        <v>144.79172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47.4</v>
      </c>
      <c r="D67" s="36">
        <v>47.033333333333331</v>
      </c>
      <c r="E67" s="36">
        <v>46.466666666666661</v>
      </c>
      <c r="F67" s="36">
        <v>45.533333333333331</v>
      </c>
      <c r="G67" s="36">
        <v>44.966666666666661</v>
      </c>
      <c r="H67" s="36">
        <v>47.966666666666661</v>
      </c>
      <c r="I67" s="36">
        <v>48.533333333333324</v>
      </c>
      <c r="J67" s="36">
        <v>49.466666666666661</v>
      </c>
      <c r="K67" s="31">
        <v>47.6</v>
      </c>
      <c r="L67" s="31">
        <v>46.1</v>
      </c>
      <c r="M67" s="31">
        <v>413.19578000000001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2537.6999999999998</v>
      </c>
      <c r="D68" s="36">
        <v>2567.5666666666666</v>
      </c>
      <c r="E68" s="36">
        <v>2495.1333333333332</v>
      </c>
      <c r="F68" s="36">
        <v>2452.5666666666666</v>
      </c>
      <c r="G68" s="36">
        <v>2380.1333333333332</v>
      </c>
      <c r="H68" s="36">
        <v>2610.1333333333332</v>
      </c>
      <c r="I68" s="36">
        <v>2682.5666666666666</v>
      </c>
      <c r="J68" s="36">
        <v>2725.1333333333332</v>
      </c>
      <c r="K68" s="31">
        <v>2640</v>
      </c>
      <c r="L68" s="31">
        <v>2525</v>
      </c>
      <c r="M68" s="31">
        <v>0.32189000000000001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1607.8</v>
      </c>
      <c r="D69" s="36">
        <v>1607.55</v>
      </c>
      <c r="E69" s="36">
        <v>1597.8</v>
      </c>
      <c r="F69" s="36">
        <v>1587.8</v>
      </c>
      <c r="G69" s="36">
        <v>1578.05</v>
      </c>
      <c r="H69" s="36">
        <v>1617.55</v>
      </c>
      <c r="I69" s="36">
        <v>1627.3</v>
      </c>
      <c r="J69" s="36">
        <v>1637.3</v>
      </c>
      <c r="K69" s="31">
        <v>1617.3</v>
      </c>
      <c r="L69" s="31">
        <v>1597.55</v>
      </c>
      <c r="M69" s="31">
        <v>2.9696199999999999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5277.5</v>
      </c>
      <c r="D70" s="36">
        <v>5259.8833333333332</v>
      </c>
      <c r="E70" s="36">
        <v>5219.7666666666664</v>
      </c>
      <c r="F70" s="36">
        <v>5162.0333333333328</v>
      </c>
      <c r="G70" s="36">
        <v>5121.9166666666661</v>
      </c>
      <c r="H70" s="36">
        <v>5317.6166666666668</v>
      </c>
      <c r="I70" s="36">
        <v>5357.7333333333336</v>
      </c>
      <c r="J70" s="36">
        <v>5415.4666666666672</v>
      </c>
      <c r="K70" s="31">
        <v>5300</v>
      </c>
      <c r="L70" s="31">
        <v>5202.1499999999996</v>
      </c>
      <c r="M70" s="31">
        <v>7.954E-2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2316.6</v>
      </c>
      <c r="D71" s="36">
        <v>2327.4166666666665</v>
      </c>
      <c r="E71" s="36">
        <v>2296.833333333333</v>
      </c>
      <c r="F71" s="36">
        <v>2277.0666666666666</v>
      </c>
      <c r="G71" s="36">
        <v>2246.4833333333331</v>
      </c>
      <c r="H71" s="36">
        <v>2347.1833333333329</v>
      </c>
      <c r="I71" s="36">
        <v>2377.766666666666</v>
      </c>
      <c r="J71" s="36">
        <v>2397.5333333333328</v>
      </c>
      <c r="K71" s="31">
        <v>2358</v>
      </c>
      <c r="L71" s="31">
        <v>2307.65</v>
      </c>
      <c r="M71" s="31">
        <v>1.2797099999999999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603.70000000000005</v>
      </c>
      <c r="D72" s="36">
        <v>601.5333333333333</v>
      </c>
      <c r="E72" s="36">
        <v>596.16666666666663</v>
      </c>
      <c r="F72" s="36">
        <v>588.63333333333333</v>
      </c>
      <c r="G72" s="36">
        <v>583.26666666666665</v>
      </c>
      <c r="H72" s="36">
        <v>609.06666666666661</v>
      </c>
      <c r="I72" s="36">
        <v>614.43333333333339</v>
      </c>
      <c r="J72" s="36">
        <v>621.96666666666658</v>
      </c>
      <c r="K72" s="31">
        <v>606.9</v>
      </c>
      <c r="L72" s="31">
        <v>594</v>
      </c>
      <c r="M72" s="31">
        <v>13.55749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1024.5999999999999</v>
      </c>
      <c r="D73" s="36">
        <v>1027.0833333333333</v>
      </c>
      <c r="E73" s="36">
        <v>1014.7166666666665</v>
      </c>
      <c r="F73" s="36">
        <v>1004.8333333333333</v>
      </c>
      <c r="G73" s="36">
        <v>992.46666666666647</v>
      </c>
      <c r="H73" s="36">
        <v>1036.9666666666665</v>
      </c>
      <c r="I73" s="36">
        <v>1049.3333333333333</v>
      </c>
      <c r="J73" s="36">
        <v>1059.2166666666665</v>
      </c>
      <c r="K73" s="31">
        <v>1039.45</v>
      </c>
      <c r="L73" s="31">
        <v>1017.2</v>
      </c>
      <c r="M73" s="31">
        <v>4.1364900000000002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136.6</v>
      </c>
      <c r="D74" s="36">
        <v>136.61666666666665</v>
      </c>
      <c r="E74" s="36">
        <v>135.68333333333328</v>
      </c>
      <c r="F74" s="36">
        <v>134.76666666666662</v>
      </c>
      <c r="G74" s="36">
        <v>133.83333333333326</v>
      </c>
      <c r="H74" s="36">
        <v>137.5333333333333</v>
      </c>
      <c r="I74" s="36">
        <v>138.46666666666664</v>
      </c>
      <c r="J74" s="36">
        <v>139.38333333333333</v>
      </c>
      <c r="K74" s="31">
        <v>137.55000000000001</v>
      </c>
      <c r="L74" s="31">
        <v>135.69999999999999</v>
      </c>
      <c r="M74" s="31">
        <v>87.133780000000002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1089.7</v>
      </c>
      <c r="D75" s="36">
        <v>1088.2166666666667</v>
      </c>
      <c r="E75" s="36">
        <v>1081.7333333333333</v>
      </c>
      <c r="F75" s="36">
        <v>1073.7666666666667</v>
      </c>
      <c r="G75" s="36">
        <v>1067.2833333333333</v>
      </c>
      <c r="H75" s="36">
        <v>1096.1833333333334</v>
      </c>
      <c r="I75" s="36">
        <v>1102.666666666667</v>
      </c>
      <c r="J75" s="36">
        <v>1110.6333333333334</v>
      </c>
      <c r="K75" s="31">
        <v>1094.7</v>
      </c>
      <c r="L75" s="31">
        <v>1080.25</v>
      </c>
      <c r="M75" s="31">
        <v>8.0820100000000004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126.9</v>
      </c>
      <c r="D76" s="36">
        <v>125.78333333333335</v>
      </c>
      <c r="E76" s="36">
        <v>123.9666666666667</v>
      </c>
      <c r="F76" s="36">
        <v>121.03333333333335</v>
      </c>
      <c r="G76" s="36">
        <v>119.2166666666667</v>
      </c>
      <c r="H76" s="36">
        <v>128.7166666666667</v>
      </c>
      <c r="I76" s="36">
        <v>130.53333333333333</v>
      </c>
      <c r="J76" s="36">
        <v>133.4666666666667</v>
      </c>
      <c r="K76" s="31">
        <v>127.6</v>
      </c>
      <c r="L76" s="31">
        <v>122.85</v>
      </c>
      <c r="M76" s="31">
        <v>285.71024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349</v>
      </c>
      <c r="D77" s="36">
        <v>349.60000000000008</v>
      </c>
      <c r="E77" s="36">
        <v>346.00000000000017</v>
      </c>
      <c r="F77" s="36">
        <v>343.00000000000011</v>
      </c>
      <c r="G77" s="36">
        <v>339.4000000000002</v>
      </c>
      <c r="H77" s="36">
        <v>352.60000000000014</v>
      </c>
      <c r="I77" s="36">
        <v>356.20000000000005</v>
      </c>
      <c r="J77" s="36">
        <v>359.2000000000001</v>
      </c>
      <c r="K77" s="31">
        <v>353.2</v>
      </c>
      <c r="L77" s="31">
        <v>346.6</v>
      </c>
      <c r="M77" s="31">
        <v>29.845230000000001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920.25</v>
      </c>
      <c r="D78" s="36">
        <v>916.25</v>
      </c>
      <c r="E78" s="36">
        <v>911.45</v>
      </c>
      <c r="F78" s="36">
        <v>902.65000000000009</v>
      </c>
      <c r="G78" s="36">
        <v>897.85000000000014</v>
      </c>
      <c r="H78" s="36">
        <v>925.05</v>
      </c>
      <c r="I78" s="36">
        <v>929.84999999999991</v>
      </c>
      <c r="J78" s="36">
        <v>938.64999999999986</v>
      </c>
      <c r="K78" s="31">
        <v>921.05</v>
      </c>
      <c r="L78" s="31">
        <v>907.45</v>
      </c>
      <c r="M78" s="31">
        <v>47.131450000000001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491.45</v>
      </c>
      <c r="D79" s="36">
        <v>489.23333333333335</v>
      </c>
      <c r="E79" s="36">
        <v>485.4666666666667</v>
      </c>
      <c r="F79" s="36">
        <v>479.48333333333335</v>
      </c>
      <c r="G79" s="36">
        <v>475.7166666666667</v>
      </c>
      <c r="H79" s="36">
        <v>495.2166666666667</v>
      </c>
      <c r="I79" s="36">
        <v>498.98333333333335</v>
      </c>
      <c r="J79" s="36">
        <v>504.9666666666667</v>
      </c>
      <c r="K79" s="31">
        <v>493</v>
      </c>
      <c r="L79" s="31">
        <v>483.25</v>
      </c>
      <c r="M79" s="31">
        <v>2.2754699999999999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264.64999999999998</v>
      </c>
      <c r="D80" s="36">
        <v>264.03333333333336</v>
      </c>
      <c r="E80" s="36">
        <v>262.26666666666671</v>
      </c>
      <c r="F80" s="36">
        <v>259.88333333333333</v>
      </c>
      <c r="G80" s="36">
        <v>258.11666666666667</v>
      </c>
      <c r="H80" s="36">
        <v>266.41666666666674</v>
      </c>
      <c r="I80" s="36">
        <v>268.18333333333339</v>
      </c>
      <c r="J80" s="36">
        <v>270.56666666666678</v>
      </c>
      <c r="K80" s="31">
        <v>265.8</v>
      </c>
      <c r="L80" s="31">
        <v>261.64999999999998</v>
      </c>
      <c r="M80" s="31">
        <v>15.848240000000001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1198.75</v>
      </c>
      <c r="D81" s="36">
        <v>1197.1499999999999</v>
      </c>
      <c r="E81" s="36">
        <v>1179.5999999999997</v>
      </c>
      <c r="F81" s="36">
        <v>1160.4499999999998</v>
      </c>
      <c r="G81" s="36">
        <v>1142.8999999999996</v>
      </c>
      <c r="H81" s="36">
        <v>1216.2999999999997</v>
      </c>
      <c r="I81" s="36">
        <v>1233.8499999999999</v>
      </c>
      <c r="J81" s="36">
        <v>1252.9999999999998</v>
      </c>
      <c r="K81" s="31">
        <v>1214.7</v>
      </c>
      <c r="L81" s="31">
        <v>1178</v>
      </c>
      <c r="M81" s="31">
        <v>0.70650000000000002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491.5</v>
      </c>
      <c r="D82" s="36">
        <v>487.5</v>
      </c>
      <c r="E82" s="36">
        <v>482</v>
      </c>
      <c r="F82" s="36">
        <v>472.5</v>
      </c>
      <c r="G82" s="36">
        <v>467</v>
      </c>
      <c r="H82" s="36">
        <v>497</v>
      </c>
      <c r="I82" s="36">
        <v>502.5</v>
      </c>
      <c r="J82" s="36">
        <v>512</v>
      </c>
      <c r="K82" s="31">
        <v>493</v>
      </c>
      <c r="L82" s="31">
        <v>478</v>
      </c>
      <c r="M82" s="31">
        <v>16.05406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254.45</v>
      </c>
      <c r="D83" s="36">
        <v>254.56666666666663</v>
      </c>
      <c r="E83" s="36">
        <v>249.23333333333329</v>
      </c>
      <c r="F83" s="36">
        <v>244.01666666666665</v>
      </c>
      <c r="G83" s="36">
        <v>238.68333333333331</v>
      </c>
      <c r="H83" s="36">
        <v>259.7833333333333</v>
      </c>
      <c r="I83" s="36">
        <v>265.11666666666656</v>
      </c>
      <c r="J83" s="36">
        <v>270.33333333333326</v>
      </c>
      <c r="K83" s="31">
        <v>259.89999999999998</v>
      </c>
      <c r="L83" s="31">
        <v>249.35</v>
      </c>
      <c r="M83" s="31">
        <v>24.768820000000002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6624.75</v>
      </c>
      <c r="D84" s="36">
        <v>6633.1166666666659</v>
      </c>
      <c r="E84" s="36">
        <v>6566.2333333333318</v>
      </c>
      <c r="F84" s="36">
        <v>6507.7166666666662</v>
      </c>
      <c r="G84" s="36">
        <v>6440.8333333333321</v>
      </c>
      <c r="H84" s="36">
        <v>6691.6333333333314</v>
      </c>
      <c r="I84" s="36">
        <v>6758.5166666666646</v>
      </c>
      <c r="J84" s="36">
        <v>6817.033333333331</v>
      </c>
      <c r="K84" s="31">
        <v>6700</v>
      </c>
      <c r="L84" s="31">
        <v>6574.6</v>
      </c>
      <c r="M84" s="31">
        <v>8.6569999999999994E-2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888.2</v>
      </c>
      <c r="D85" s="36">
        <v>893.98333333333323</v>
      </c>
      <c r="E85" s="36">
        <v>877.76666666666642</v>
      </c>
      <c r="F85" s="36">
        <v>867.33333333333314</v>
      </c>
      <c r="G85" s="36">
        <v>851.11666666666633</v>
      </c>
      <c r="H85" s="36">
        <v>904.41666666666652</v>
      </c>
      <c r="I85" s="36">
        <v>920.63333333333344</v>
      </c>
      <c r="J85" s="36">
        <v>931.06666666666661</v>
      </c>
      <c r="K85" s="31">
        <v>910.2</v>
      </c>
      <c r="L85" s="31">
        <v>883.55</v>
      </c>
      <c r="M85" s="31">
        <v>1.5810200000000001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1229</v>
      </c>
      <c r="D86" s="36">
        <v>1221.2833333333335</v>
      </c>
      <c r="E86" s="36">
        <v>1204.7666666666671</v>
      </c>
      <c r="F86" s="36">
        <v>1180.5333333333335</v>
      </c>
      <c r="G86" s="36">
        <v>1164.0166666666671</v>
      </c>
      <c r="H86" s="36">
        <v>1245.5166666666671</v>
      </c>
      <c r="I86" s="36">
        <v>1262.0333333333335</v>
      </c>
      <c r="J86" s="36">
        <v>1286.2666666666671</v>
      </c>
      <c r="K86" s="31">
        <v>1237.8</v>
      </c>
      <c r="L86" s="31">
        <v>1197.05</v>
      </c>
      <c r="M86" s="31">
        <v>1.32643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435.95</v>
      </c>
      <c r="D87" s="36">
        <v>434.68333333333334</v>
      </c>
      <c r="E87" s="36">
        <v>421.76666666666665</v>
      </c>
      <c r="F87" s="36">
        <v>407.58333333333331</v>
      </c>
      <c r="G87" s="36">
        <v>394.66666666666663</v>
      </c>
      <c r="H87" s="36">
        <v>448.86666666666667</v>
      </c>
      <c r="I87" s="36">
        <v>461.7833333333333</v>
      </c>
      <c r="J87" s="36">
        <v>475.9666666666667</v>
      </c>
      <c r="K87" s="31">
        <v>447.6</v>
      </c>
      <c r="L87" s="31">
        <v>420.5</v>
      </c>
      <c r="M87" s="31">
        <v>36.183259999999997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19218.55</v>
      </c>
      <c r="D88" s="36">
        <v>19191.366666666669</v>
      </c>
      <c r="E88" s="36">
        <v>19042.733333333337</v>
      </c>
      <c r="F88" s="36">
        <v>18866.916666666668</v>
      </c>
      <c r="G88" s="36">
        <v>18718.283333333336</v>
      </c>
      <c r="H88" s="36">
        <v>19367.183333333338</v>
      </c>
      <c r="I88" s="36">
        <v>19515.816666666669</v>
      </c>
      <c r="J88" s="36">
        <v>19691.633333333339</v>
      </c>
      <c r="K88" s="31">
        <v>19340</v>
      </c>
      <c r="L88" s="31">
        <v>19015.55</v>
      </c>
      <c r="M88" s="31">
        <v>0.23854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584.1</v>
      </c>
      <c r="D89" s="36">
        <v>587.66666666666663</v>
      </c>
      <c r="E89" s="36">
        <v>579.43333333333328</v>
      </c>
      <c r="F89" s="36">
        <v>574.76666666666665</v>
      </c>
      <c r="G89" s="36">
        <v>566.5333333333333</v>
      </c>
      <c r="H89" s="36">
        <v>592.33333333333326</v>
      </c>
      <c r="I89" s="36">
        <v>600.56666666666661</v>
      </c>
      <c r="J89" s="36">
        <v>605.23333333333323</v>
      </c>
      <c r="K89" s="31">
        <v>595.9</v>
      </c>
      <c r="L89" s="31">
        <v>583</v>
      </c>
      <c r="M89" s="31">
        <v>0.86982999999999999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18.899999999999999</v>
      </c>
      <c r="D90" s="36">
        <v>19.216666666666665</v>
      </c>
      <c r="E90" s="36">
        <v>18.333333333333329</v>
      </c>
      <c r="F90" s="36">
        <v>17.766666666666662</v>
      </c>
      <c r="G90" s="36">
        <v>16.883333333333326</v>
      </c>
      <c r="H90" s="36">
        <v>19.783333333333331</v>
      </c>
      <c r="I90" s="36">
        <v>20.666666666666664</v>
      </c>
      <c r="J90" s="36">
        <v>21.233333333333334</v>
      </c>
      <c r="K90" s="31">
        <v>20.100000000000001</v>
      </c>
      <c r="L90" s="31">
        <v>18.649999999999999</v>
      </c>
      <c r="M90" s="31">
        <v>495.36905999999999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4627.3500000000004</v>
      </c>
      <c r="D91" s="36">
        <v>4610.1333333333341</v>
      </c>
      <c r="E91" s="36">
        <v>4586.2166666666681</v>
      </c>
      <c r="F91" s="36">
        <v>4545.0833333333339</v>
      </c>
      <c r="G91" s="36">
        <v>4521.1666666666679</v>
      </c>
      <c r="H91" s="36">
        <v>4651.2666666666682</v>
      </c>
      <c r="I91" s="36">
        <v>4675.1833333333343</v>
      </c>
      <c r="J91" s="36">
        <v>4716.3166666666684</v>
      </c>
      <c r="K91" s="31">
        <v>4634.05</v>
      </c>
      <c r="L91" s="31">
        <v>4569</v>
      </c>
      <c r="M91" s="31">
        <v>3.5815600000000001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1307.75</v>
      </c>
      <c r="D92" s="36">
        <v>1294.8166666666666</v>
      </c>
      <c r="E92" s="36">
        <v>1276.6333333333332</v>
      </c>
      <c r="F92" s="36">
        <v>1245.5166666666667</v>
      </c>
      <c r="G92" s="36">
        <v>1227.3333333333333</v>
      </c>
      <c r="H92" s="36">
        <v>1325.9333333333332</v>
      </c>
      <c r="I92" s="36">
        <v>1344.1166666666666</v>
      </c>
      <c r="J92" s="36">
        <v>1375.2333333333331</v>
      </c>
      <c r="K92" s="31">
        <v>1313</v>
      </c>
      <c r="L92" s="31">
        <v>1263.7</v>
      </c>
      <c r="M92" s="31">
        <v>15.99935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1897.05</v>
      </c>
      <c r="D93" s="36">
        <v>1865.2833333333335</v>
      </c>
      <c r="E93" s="36">
        <v>1811.7666666666671</v>
      </c>
      <c r="F93" s="36">
        <v>1726.4833333333336</v>
      </c>
      <c r="G93" s="36">
        <v>1672.9666666666672</v>
      </c>
      <c r="H93" s="36">
        <v>1950.5666666666671</v>
      </c>
      <c r="I93" s="36">
        <v>2004.0833333333335</v>
      </c>
      <c r="J93" s="36">
        <v>2089.3666666666668</v>
      </c>
      <c r="K93" s="31">
        <v>1918.8</v>
      </c>
      <c r="L93" s="31">
        <v>1780</v>
      </c>
      <c r="M93" s="31">
        <v>6.8537400000000002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291.64999999999998</v>
      </c>
      <c r="D94" s="36">
        <v>292.18333333333334</v>
      </c>
      <c r="E94" s="36">
        <v>290.66666666666669</v>
      </c>
      <c r="F94" s="36">
        <v>289.68333333333334</v>
      </c>
      <c r="G94" s="36">
        <v>288.16666666666669</v>
      </c>
      <c r="H94" s="36">
        <v>293.16666666666669</v>
      </c>
      <c r="I94" s="36">
        <v>294.68333333333334</v>
      </c>
      <c r="J94" s="36">
        <v>295.66666666666669</v>
      </c>
      <c r="K94" s="31">
        <v>293.7</v>
      </c>
      <c r="L94" s="31">
        <v>291.2</v>
      </c>
      <c r="M94" s="31">
        <v>4.6888699999999996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769.95</v>
      </c>
      <c r="D95" s="36">
        <v>768.31666666666661</v>
      </c>
      <c r="E95" s="36">
        <v>759.63333333333321</v>
      </c>
      <c r="F95" s="36">
        <v>749.31666666666661</v>
      </c>
      <c r="G95" s="36">
        <v>740.63333333333321</v>
      </c>
      <c r="H95" s="36">
        <v>778.63333333333321</v>
      </c>
      <c r="I95" s="36">
        <v>787.31666666666661</v>
      </c>
      <c r="J95" s="36">
        <v>797.63333333333321</v>
      </c>
      <c r="K95" s="31">
        <v>777</v>
      </c>
      <c r="L95" s="31">
        <v>758</v>
      </c>
      <c r="M95" s="31">
        <v>7.8534100000000002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374.25</v>
      </c>
      <c r="D96" s="36">
        <v>371.58333333333331</v>
      </c>
      <c r="E96" s="36">
        <v>368.26666666666665</v>
      </c>
      <c r="F96" s="36">
        <v>362.28333333333336</v>
      </c>
      <c r="G96" s="36">
        <v>358.9666666666667</v>
      </c>
      <c r="H96" s="36">
        <v>377.56666666666661</v>
      </c>
      <c r="I96" s="36">
        <v>380.88333333333333</v>
      </c>
      <c r="J96" s="36">
        <v>386.86666666666656</v>
      </c>
      <c r="K96" s="31">
        <v>374.9</v>
      </c>
      <c r="L96" s="31">
        <v>365.6</v>
      </c>
      <c r="M96" s="31">
        <v>106.80414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789.45</v>
      </c>
      <c r="D97" s="36">
        <v>783.26666666666677</v>
      </c>
      <c r="E97" s="36">
        <v>771.53333333333353</v>
      </c>
      <c r="F97" s="36">
        <v>753.61666666666679</v>
      </c>
      <c r="G97" s="36">
        <v>741.88333333333355</v>
      </c>
      <c r="H97" s="36">
        <v>801.18333333333351</v>
      </c>
      <c r="I97" s="36">
        <v>812.91666666666686</v>
      </c>
      <c r="J97" s="36">
        <v>830.83333333333348</v>
      </c>
      <c r="K97" s="31">
        <v>795</v>
      </c>
      <c r="L97" s="31">
        <v>765.35</v>
      </c>
      <c r="M97" s="31">
        <v>1.9117299999999999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1184.3</v>
      </c>
      <c r="D98" s="36">
        <v>1182.25</v>
      </c>
      <c r="E98" s="36">
        <v>1174.5</v>
      </c>
      <c r="F98" s="36">
        <v>1164.7</v>
      </c>
      <c r="G98" s="36">
        <v>1156.95</v>
      </c>
      <c r="H98" s="36">
        <v>1192.05</v>
      </c>
      <c r="I98" s="36">
        <v>1199.8</v>
      </c>
      <c r="J98" s="36">
        <v>1209.5999999999999</v>
      </c>
      <c r="K98" s="31">
        <v>1190</v>
      </c>
      <c r="L98" s="31">
        <v>1172.45</v>
      </c>
      <c r="M98" s="31">
        <v>0.42315999999999998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138.35</v>
      </c>
      <c r="D99" s="36">
        <v>137.83333333333334</v>
      </c>
      <c r="E99" s="36">
        <v>137.01666666666668</v>
      </c>
      <c r="F99" s="36">
        <v>135.68333333333334</v>
      </c>
      <c r="G99" s="36">
        <v>134.86666666666667</v>
      </c>
      <c r="H99" s="36">
        <v>139.16666666666669</v>
      </c>
      <c r="I99" s="36">
        <v>139.98333333333335</v>
      </c>
      <c r="J99" s="36">
        <v>141.31666666666669</v>
      </c>
      <c r="K99" s="31">
        <v>138.65</v>
      </c>
      <c r="L99" s="31">
        <v>136.5</v>
      </c>
      <c r="M99" s="31">
        <v>11.493819999999999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632.4</v>
      </c>
      <c r="D100" s="36">
        <v>636.2833333333333</v>
      </c>
      <c r="E100" s="36">
        <v>625.51666666666665</v>
      </c>
      <c r="F100" s="36">
        <v>618.63333333333333</v>
      </c>
      <c r="G100" s="36">
        <v>607.86666666666667</v>
      </c>
      <c r="H100" s="36">
        <v>643.16666666666663</v>
      </c>
      <c r="I100" s="36">
        <v>653.93333333333328</v>
      </c>
      <c r="J100" s="36">
        <v>660.81666666666661</v>
      </c>
      <c r="K100" s="31">
        <v>647.04999999999995</v>
      </c>
      <c r="L100" s="31">
        <v>629.4</v>
      </c>
      <c r="M100" s="31">
        <v>1.25126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2112.8000000000002</v>
      </c>
      <c r="D101" s="36">
        <v>2120.2166666666667</v>
      </c>
      <c r="E101" s="36">
        <v>2102.5833333333335</v>
      </c>
      <c r="F101" s="36">
        <v>2092.3666666666668</v>
      </c>
      <c r="G101" s="36">
        <v>2074.7333333333336</v>
      </c>
      <c r="H101" s="36">
        <v>2130.4333333333334</v>
      </c>
      <c r="I101" s="36">
        <v>2148.0666666666666</v>
      </c>
      <c r="J101" s="36">
        <v>2158.2833333333333</v>
      </c>
      <c r="K101" s="31">
        <v>2137.85</v>
      </c>
      <c r="L101" s="31">
        <v>2110</v>
      </c>
      <c r="M101" s="31">
        <v>0.48470000000000002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50.6</v>
      </c>
      <c r="D102" s="36">
        <v>50.233333333333327</v>
      </c>
      <c r="E102" s="36">
        <v>49.566666666666656</v>
      </c>
      <c r="F102" s="36">
        <v>48.533333333333331</v>
      </c>
      <c r="G102" s="36">
        <v>47.86666666666666</v>
      </c>
      <c r="H102" s="36">
        <v>51.266666666666652</v>
      </c>
      <c r="I102" s="36">
        <v>51.933333333333323</v>
      </c>
      <c r="J102" s="36">
        <v>52.966666666666647</v>
      </c>
      <c r="K102" s="31">
        <v>50.9</v>
      </c>
      <c r="L102" s="31">
        <v>49.2</v>
      </c>
      <c r="M102" s="31">
        <v>393.79813999999999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1352.15</v>
      </c>
      <c r="D103" s="36">
        <v>1348.3833333333334</v>
      </c>
      <c r="E103" s="36">
        <v>1332.7666666666669</v>
      </c>
      <c r="F103" s="36">
        <v>1313.3833333333334</v>
      </c>
      <c r="G103" s="36">
        <v>1297.7666666666669</v>
      </c>
      <c r="H103" s="36">
        <v>1367.7666666666669</v>
      </c>
      <c r="I103" s="36">
        <v>1383.3833333333332</v>
      </c>
      <c r="J103" s="36">
        <v>1402.7666666666669</v>
      </c>
      <c r="K103" s="31">
        <v>1364</v>
      </c>
      <c r="L103" s="31">
        <v>1329</v>
      </c>
      <c r="M103" s="31">
        <v>12.76163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639.79999999999995</v>
      </c>
      <c r="D104" s="36">
        <v>641.13333333333333</v>
      </c>
      <c r="E104" s="36">
        <v>635.26666666666665</v>
      </c>
      <c r="F104" s="36">
        <v>630.73333333333335</v>
      </c>
      <c r="G104" s="36">
        <v>624.86666666666667</v>
      </c>
      <c r="H104" s="36">
        <v>645.66666666666663</v>
      </c>
      <c r="I104" s="36">
        <v>651.53333333333319</v>
      </c>
      <c r="J104" s="36">
        <v>656.06666666666661</v>
      </c>
      <c r="K104" s="31">
        <v>647</v>
      </c>
      <c r="L104" s="31">
        <v>636.6</v>
      </c>
      <c r="M104" s="31">
        <v>0.37037999999999999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1078.6500000000001</v>
      </c>
      <c r="D105" s="36">
        <v>1091.2166666666667</v>
      </c>
      <c r="E105" s="36">
        <v>1058.4333333333334</v>
      </c>
      <c r="F105" s="36">
        <v>1038.2166666666667</v>
      </c>
      <c r="G105" s="36">
        <v>1005.4333333333334</v>
      </c>
      <c r="H105" s="36">
        <v>1111.4333333333334</v>
      </c>
      <c r="I105" s="36">
        <v>1144.2166666666667</v>
      </c>
      <c r="J105" s="36">
        <v>1164.4333333333334</v>
      </c>
      <c r="K105" s="31">
        <v>1124</v>
      </c>
      <c r="L105" s="31">
        <v>1071</v>
      </c>
      <c r="M105" s="31">
        <v>10.13644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8442.4</v>
      </c>
      <c r="D106" s="36">
        <v>8484.1333333333332</v>
      </c>
      <c r="E106" s="36">
        <v>8368.2666666666664</v>
      </c>
      <c r="F106" s="36">
        <v>8294.1333333333332</v>
      </c>
      <c r="G106" s="36">
        <v>8178.2666666666664</v>
      </c>
      <c r="H106" s="36">
        <v>8558.2666666666664</v>
      </c>
      <c r="I106" s="36">
        <v>8674.1333333333314</v>
      </c>
      <c r="J106" s="36">
        <v>8748.2666666666664</v>
      </c>
      <c r="K106" s="31">
        <v>8600</v>
      </c>
      <c r="L106" s="31">
        <v>8410</v>
      </c>
      <c r="M106" s="31">
        <v>0.12428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89.95</v>
      </c>
      <c r="D107" s="36">
        <v>90.366666666666674</v>
      </c>
      <c r="E107" s="36">
        <v>89.333333333333343</v>
      </c>
      <c r="F107" s="36">
        <v>88.716666666666669</v>
      </c>
      <c r="G107" s="36">
        <v>87.683333333333337</v>
      </c>
      <c r="H107" s="36">
        <v>90.983333333333348</v>
      </c>
      <c r="I107" s="36">
        <v>92.01666666666668</v>
      </c>
      <c r="J107" s="36">
        <v>92.633333333333354</v>
      </c>
      <c r="K107" s="31">
        <v>91.4</v>
      </c>
      <c r="L107" s="31">
        <v>89.75</v>
      </c>
      <c r="M107" s="31">
        <v>18.463039999999999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438.05</v>
      </c>
      <c r="D108" s="36">
        <v>438.58333333333331</v>
      </c>
      <c r="E108" s="36">
        <v>433.26666666666665</v>
      </c>
      <c r="F108" s="36">
        <v>428.48333333333335</v>
      </c>
      <c r="G108" s="36">
        <v>423.16666666666669</v>
      </c>
      <c r="H108" s="36">
        <v>443.36666666666662</v>
      </c>
      <c r="I108" s="36">
        <v>448.68333333333334</v>
      </c>
      <c r="J108" s="36">
        <v>453.46666666666658</v>
      </c>
      <c r="K108" s="31">
        <v>443.9</v>
      </c>
      <c r="L108" s="31">
        <v>433.8</v>
      </c>
      <c r="M108" s="31">
        <v>9.0606899999999992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548.54999999999995</v>
      </c>
      <c r="D109" s="36">
        <v>553.13333333333333</v>
      </c>
      <c r="E109" s="36">
        <v>541.7166666666667</v>
      </c>
      <c r="F109" s="36">
        <v>534.88333333333333</v>
      </c>
      <c r="G109" s="36">
        <v>523.4666666666667</v>
      </c>
      <c r="H109" s="36">
        <v>559.9666666666667</v>
      </c>
      <c r="I109" s="36">
        <v>571.38333333333344</v>
      </c>
      <c r="J109" s="36">
        <v>578.2166666666667</v>
      </c>
      <c r="K109" s="31">
        <v>564.54999999999995</v>
      </c>
      <c r="L109" s="31">
        <v>546.29999999999995</v>
      </c>
      <c r="M109" s="31">
        <v>2.09578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279.89999999999998</v>
      </c>
      <c r="D110" s="36">
        <v>279.63333333333333</v>
      </c>
      <c r="E110" s="36">
        <v>277.66666666666663</v>
      </c>
      <c r="F110" s="36">
        <v>275.43333333333328</v>
      </c>
      <c r="G110" s="36">
        <v>273.46666666666658</v>
      </c>
      <c r="H110" s="36">
        <v>281.86666666666667</v>
      </c>
      <c r="I110" s="36">
        <v>283.83333333333337</v>
      </c>
      <c r="J110" s="36">
        <v>286.06666666666672</v>
      </c>
      <c r="K110" s="31">
        <v>281.60000000000002</v>
      </c>
      <c r="L110" s="31">
        <v>277.39999999999998</v>
      </c>
      <c r="M110" s="31">
        <v>12.36589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492.15</v>
      </c>
      <c r="D111" s="36">
        <v>494.26666666666665</v>
      </c>
      <c r="E111" s="36">
        <v>474.5333333333333</v>
      </c>
      <c r="F111" s="36">
        <v>456.91666666666663</v>
      </c>
      <c r="G111" s="36">
        <v>437.18333333333328</v>
      </c>
      <c r="H111" s="36">
        <v>511.88333333333333</v>
      </c>
      <c r="I111" s="36">
        <v>531.61666666666667</v>
      </c>
      <c r="J111" s="36">
        <v>549.23333333333335</v>
      </c>
      <c r="K111" s="31">
        <v>514</v>
      </c>
      <c r="L111" s="31">
        <v>476.65</v>
      </c>
      <c r="M111" s="31">
        <v>3.0287000000000002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1152.6500000000001</v>
      </c>
      <c r="D112" s="36">
        <v>1153.1666666666667</v>
      </c>
      <c r="E112" s="36">
        <v>1144.3333333333335</v>
      </c>
      <c r="F112" s="36">
        <v>1136.0166666666667</v>
      </c>
      <c r="G112" s="36">
        <v>1127.1833333333334</v>
      </c>
      <c r="H112" s="36">
        <v>1161.4833333333336</v>
      </c>
      <c r="I112" s="36">
        <v>1170.3166666666671</v>
      </c>
      <c r="J112" s="36">
        <v>1178.6333333333337</v>
      </c>
      <c r="K112" s="31">
        <v>1162</v>
      </c>
      <c r="L112" s="31">
        <v>1144.8499999999999</v>
      </c>
      <c r="M112" s="31">
        <v>1.5606500000000001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1198.3</v>
      </c>
      <c r="D113" s="36">
        <v>1197.4666666666665</v>
      </c>
      <c r="E113" s="36">
        <v>1189.5333333333328</v>
      </c>
      <c r="F113" s="36">
        <v>1180.7666666666664</v>
      </c>
      <c r="G113" s="36">
        <v>1172.8333333333328</v>
      </c>
      <c r="H113" s="36">
        <v>1206.2333333333329</v>
      </c>
      <c r="I113" s="36">
        <v>1214.1666666666667</v>
      </c>
      <c r="J113" s="36">
        <v>1222.9333333333329</v>
      </c>
      <c r="K113" s="31">
        <v>1205.4000000000001</v>
      </c>
      <c r="L113" s="31">
        <v>1188.7</v>
      </c>
      <c r="M113" s="31">
        <v>7.91892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474.75</v>
      </c>
      <c r="D114" s="36">
        <v>476.08333333333331</v>
      </c>
      <c r="E114" s="36">
        <v>471.16666666666663</v>
      </c>
      <c r="F114" s="36">
        <v>467.58333333333331</v>
      </c>
      <c r="G114" s="36">
        <v>462.66666666666663</v>
      </c>
      <c r="H114" s="36">
        <v>479.66666666666663</v>
      </c>
      <c r="I114" s="36">
        <v>484.58333333333326</v>
      </c>
      <c r="J114" s="36">
        <v>488.16666666666663</v>
      </c>
      <c r="K114" s="31">
        <v>481</v>
      </c>
      <c r="L114" s="31">
        <v>472.5</v>
      </c>
      <c r="M114" s="31">
        <v>2.9777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1180.5</v>
      </c>
      <c r="D115" s="36">
        <v>1179.8666666666666</v>
      </c>
      <c r="E115" s="36">
        <v>1170.7333333333331</v>
      </c>
      <c r="F115" s="36">
        <v>1160.9666666666665</v>
      </c>
      <c r="G115" s="36">
        <v>1151.833333333333</v>
      </c>
      <c r="H115" s="36">
        <v>1189.6333333333332</v>
      </c>
      <c r="I115" s="36">
        <v>1198.7666666666669</v>
      </c>
      <c r="J115" s="36">
        <v>1208.5333333333333</v>
      </c>
      <c r="K115" s="31">
        <v>1189</v>
      </c>
      <c r="L115" s="31">
        <v>1170.0999999999999</v>
      </c>
      <c r="M115" s="31">
        <v>21.65043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128.9</v>
      </c>
      <c r="D116" s="36">
        <v>128.65</v>
      </c>
      <c r="E116" s="36">
        <v>127.95000000000002</v>
      </c>
      <c r="F116" s="36">
        <v>127.00000000000001</v>
      </c>
      <c r="G116" s="36">
        <v>126.30000000000003</v>
      </c>
      <c r="H116" s="36">
        <v>129.60000000000002</v>
      </c>
      <c r="I116" s="36">
        <v>130.30000000000001</v>
      </c>
      <c r="J116" s="36">
        <v>131.25</v>
      </c>
      <c r="K116" s="31">
        <v>129.35</v>
      </c>
      <c r="L116" s="31">
        <v>127.7</v>
      </c>
      <c r="M116" s="31">
        <v>36.44388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1426.85</v>
      </c>
      <c r="D117" s="36">
        <v>1416.95</v>
      </c>
      <c r="E117" s="36">
        <v>1402.9</v>
      </c>
      <c r="F117" s="36">
        <v>1378.95</v>
      </c>
      <c r="G117" s="36">
        <v>1364.9</v>
      </c>
      <c r="H117" s="36">
        <v>1440.9</v>
      </c>
      <c r="I117" s="36">
        <v>1454.9499999999998</v>
      </c>
      <c r="J117" s="36">
        <v>1478.9</v>
      </c>
      <c r="K117" s="31">
        <v>1431</v>
      </c>
      <c r="L117" s="31">
        <v>1393</v>
      </c>
      <c r="M117" s="31">
        <v>0.46550999999999998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291.55</v>
      </c>
      <c r="D118" s="36">
        <v>289.81666666666666</v>
      </c>
      <c r="E118" s="36">
        <v>286.23333333333335</v>
      </c>
      <c r="F118" s="36">
        <v>280.91666666666669</v>
      </c>
      <c r="G118" s="36">
        <v>277.33333333333337</v>
      </c>
      <c r="H118" s="36">
        <v>295.13333333333333</v>
      </c>
      <c r="I118" s="36">
        <v>298.7166666666667</v>
      </c>
      <c r="J118" s="36">
        <v>304.0333333333333</v>
      </c>
      <c r="K118" s="31">
        <v>293.39999999999998</v>
      </c>
      <c r="L118" s="31">
        <v>284.5</v>
      </c>
      <c r="M118" s="31">
        <v>128.05340000000001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1088.1500000000001</v>
      </c>
      <c r="D119" s="36">
        <v>1097.9166666666667</v>
      </c>
      <c r="E119" s="36">
        <v>1065.8333333333335</v>
      </c>
      <c r="F119" s="36">
        <v>1043.5166666666667</v>
      </c>
      <c r="G119" s="36">
        <v>1011.4333333333334</v>
      </c>
      <c r="H119" s="36">
        <v>1120.2333333333336</v>
      </c>
      <c r="I119" s="36">
        <v>1152.3166666666671</v>
      </c>
      <c r="J119" s="36">
        <v>1174.6333333333337</v>
      </c>
      <c r="K119" s="31">
        <v>1130</v>
      </c>
      <c r="L119" s="31">
        <v>1075.5999999999999</v>
      </c>
      <c r="M119" s="31">
        <v>76.726950000000002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5204.95</v>
      </c>
      <c r="D120" s="36">
        <v>5219.9000000000005</v>
      </c>
      <c r="E120" s="36">
        <v>5174.1000000000013</v>
      </c>
      <c r="F120" s="36">
        <v>5143.2500000000009</v>
      </c>
      <c r="G120" s="36">
        <v>5097.4500000000016</v>
      </c>
      <c r="H120" s="36">
        <v>5250.7500000000009</v>
      </c>
      <c r="I120" s="36">
        <v>5296.55</v>
      </c>
      <c r="J120" s="36">
        <v>5327.4000000000005</v>
      </c>
      <c r="K120" s="31">
        <v>5265.7</v>
      </c>
      <c r="L120" s="31">
        <v>5189.05</v>
      </c>
      <c r="M120" s="31">
        <v>4.2888099999999998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2050.4</v>
      </c>
      <c r="D121" s="36">
        <v>2059.3166666666666</v>
      </c>
      <c r="E121" s="36">
        <v>2022.6333333333332</v>
      </c>
      <c r="F121" s="36">
        <v>1994.8666666666666</v>
      </c>
      <c r="G121" s="36">
        <v>1958.1833333333332</v>
      </c>
      <c r="H121" s="36">
        <v>2087.083333333333</v>
      </c>
      <c r="I121" s="36">
        <v>2123.7666666666664</v>
      </c>
      <c r="J121" s="36">
        <v>2151.5333333333333</v>
      </c>
      <c r="K121" s="31">
        <v>2096</v>
      </c>
      <c r="L121" s="31">
        <v>2031.55</v>
      </c>
      <c r="M121" s="31">
        <v>10.85533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2476.0500000000002</v>
      </c>
      <c r="D122" s="36">
        <v>2490.4</v>
      </c>
      <c r="E122" s="36">
        <v>2443.65</v>
      </c>
      <c r="F122" s="36">
        <v>2411.25</v>
      </c>
      <c r="G122" s="36">
        <v>2364.5</v>
      </c>
      <c r="H122" s="36">
        <v>2522.8000000000002</v>
      </c>
      <c r="I122" s="36">
        <v>2569.5500000000002</v>
      </c>
      <c r="J122" s="36">
        <v>2601.9500000000003</v>
      </c>
      <c r="K122" s="31">
        <v>2537.15</v>
      </c>
      <c r="L122" s="31">
        <v>2458</v>
      </c>
      <c r="M122" s="31">
        <v>0.98285999999999996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723.5</v>
      </c>
      <c r="D123" s="36">
        <v>726.26666666666677</v>
      </c>
      <c r="E123" s="36">
        <v>718.78333333333353</v>
      </c>
      <c r="F123" s="36">
        <v>714.06666666666672</v>
      </c>
      <c r="G123" s="36">
        <v>706.58333333333348</v>
      </c>
      <c r="H123" s="36">
        <v>730.98333333333358</v>
      </c>
      <c r="I123" s="36">
        <v>738.46666666666692</v>
      </c>
      <c r="J123" s="36">
        <v>743.18333333333362</v>
      </c>
      <c r="K123" s="31">
        <v>733.75</v>
      </c>
      <c r="L123" s="31">
        <v>721.55</v>
      </c>
      <c r="M123" s="31">
        <v>11.56256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1126.8</v>
      </c>
      <c r="D124" s="36">
        <v>1122.6000000000001</v>
      </c>
      <c r="E124" s="36">
        <v>1111.2500000000002</v>
      </c>
      <c r="F124" s="36">
        <v>1095.7</v>
      </c>
      <c r="G124" s="36">
        <v>1084.3500000000001</v>
      </c>
      <c r="H124" s="36">
        <v>1138.1500000000003</v>
      </c>
      <c r="I124" s="36">
        <v>1149.5000000000002</v>
      </c>
      <c r="J124" s="36">
        <v>1165.0500000000004</v>
      </c>
      <c r="K124" s="31">
        <v>1133.95</v>
      </c>
      <c r="L124" s="31">
        <v>1107.05</v>
      </c>
      <c r="M124" s="31">
        <v>2.2398600000000002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4680.75</v>
      </c>
      <c r="D125" s="36">
        <v>4686.916666666667</v>
      </c>
      <c r="E125" s="36">
        <v>4648.8333333333339</v>
      </c>
      <c r="F125" s="36">
        <v>4616.916666666667</v>
      </c>
      <c r="G125" s="36">
        <v>4578.8333333333339</v>
      </c>
      <c r="H125" s="36">
        <v>4718.8333333333339</v>
      </c>
      <c r="I125" s="36">
        <v>4756.9166666666679</v>
      </c>
      <c r="J125" s="36">
        <v>4788.8333333333339</v>
      </c>
      <c r="K125" s="31">
        <v>4725</v>
      </c>
      <c r="L125" s="31">
        <v>4655</v>
      </c>
      <c r="M125" s="31">
        <v>0.13474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1324.85</v>
      </c>
      <c r="D126" s="36">
        <v>1331.6</v>
      </c>
      <c r="E126" s="36">
        <v>1305.3499999999999</v>
      </c>
      <c r="F126" s="36">
        <v>1285.8499999999999</v>
      </c>
      <c r="G126" s="36">
        <v>1259.5999999999999</v>
      </c>
      <c r="H126" s="36">
        <v>1351.1</v>
      </c>
      <c r="I126" s="36">
        <v>1377.35</v>
      </c>
      <c r="J126" s="36">
        <v>1396.85</v>
      </c>
      <c r="K126" s="31">
        <v>1357.85</v>
      </c>
      <c r="L126" s="31">
        <v>1312.1</v>
      </c>
      <c r="M126" s="31">
        <v>1.0112399999999999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3861.15</v>
      </c>
      <c r="D127" s="36">
        <v>3856.5833333333335</v>
      </c>
      <c r="E127" s="36">
        <v>3838.2666666666669</v>
      </c>
      <c r="F127" s="36">
        <v>3815.3833333333332</v>
      </c>
      <c r="G127" s="36">
        <v>3797.0666666666666</v>
      </c>
      <c r="H127" s="36">
        <v>3879.4666666666672</v>
      </c>
      <c r="I127" s="36">
        <v>3897.7833333333338</v>
      </c>
      <c r="J127" s="36">
        <v>3920.6666666666674</v>
      </c>
      <c r="K127" s="31">
        <v>3874.9</v>
      </c>
      <c r="L127" s="31">
        <v>3833.7</v>
      </c>
      <c r="M127" s="31">
        <v>9.9680000000000005E-2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299.05</v>
      </c>
      <c r="D128" s="36">
        <v>297.83333333333331</v>
      </c>
      <c r="E128" s="36">
        <v>295.36666666666662</v>
      </c>
      <c r="F128" s="36">
        <v>291.68333333333328</v>
      </c>
      <c r="G128" s="36">
        <v>289.21666666666658</v>
      </c>
      <c r="H128" s="36">
        <v>301.51666666666665</v>
      </c>
      <c r="I128" s="36">
        <v>303.98333333333335</v>
      </c>
      <c r="J128" s="36">
        <v>307.66666666666669</v>
      </c>
      <c r="K128" s="31">
        <v>300.3</v>
      </c>
      <c r="L128" s="31">
        <v>294.14999999999998</v>
      </c>
      <c r="M128" s="31">
        <v>18.35209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329.65</v>
      </c>
      <c r="D129" s="36">
        <v>329.73333333333329</v>
      </c>
      <c r="E129" s="36">
        <v>327.51666666666659</v>
      </c>
      <c r="F129" s="36">
        <v>325.38333333333333</v>
      </c>
      <c r="G129" s="36">
        <v>323.16666666666663</v>
      </c>
      <c r="H129" s="36">
        <v>331.86666666666656</v>
      </c>
      <c r="I129" s="36">
        <v>334.08333333333326</v>
      </c>
      <c r="J129" s="36">
        <v>336.21666666666653</v>
      </c>
      <c r="K129" s="31">
        <v>331.95</v>
      </c>
      <c r="L129" s="31">
        <v>327.60000000000002</v>
      </c>
      <c r="M129" s="31">
        <v>3.5578599999999998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1731.6</v>
      </c>
      <c r="D130" s="36">
        <v>1727.2833333333335</v>
      </c>
      <c r="E130" s="36">
        <v>1720.366666666667</v>
      </c>
      <c r="F130" s="36">
        <v>1709.1333333333334</v>
      </c>
      <c r="G130" s="36">
        <v>1702.2166666666669</v>
      </c>
      <c r="H130" s="36">
        <v>1738.5166666666671</v>
      </c>
      <c r="I130" s="36">
        <v>1745.4333333333336</v>
      </c>
      <c r="J130" s="36">
        <v>1756.6666666666672</v>
      </c>
      <c r="K130" s="31">
        <v>1734.2</v>
      </c>
      <c r="L130" s="31">
        <v>1716.05</v>
      </c>
      <c r="M130" s="31">
        <v>3.4180999999999999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1677.05</v>
      </c>
      <c r="D131" s="36">
        <v>1705.8500000000001</v>
      </c>
      <c r="E131" s="36">
        <v>1642.2000000000003</v>
      </c>
      <c r="F131" s="36">
        <v>1607.3500000000001</v>
      </c>
      <c r="G131" s="36">
        <v>1543.7000000000003</v>
      </c>
      <c r="H131" s="36">
        <v>1740.7000000000003</v>
      </c>
      <c r="I131" s="36">
        <v>1804.3500000000004</v>
      </c>
      <c r="J131" s="36">
        <v>1839.2000000000003</v>
      </c>
      <c r="K131" s="31">
        <v>1769.5</v>
      </c>
      <c r="L131" s="31">
        <v>1671</v>
      </c>
      <c r="M131" s="31">
        <v>11.100440000000001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561</v>
      </c>
      <c r="D132" s="36">
        <v>558.91666666666663</v>
      </c>
      <c r="E132" s="36">
        <v>555.7833333333333</v>
      </c>
      <c r="F132" s="36">
        <v>550.56666666666672</v>
      </c>
      <c r="G132" s="36">
        <v>547.43333333333339</v>
      </c>
      <c r="H132" s="36">
        <v>564.13333333333321</v>
      </c>
      <c r="I132" s="36">
        <v>567.26666666666665</v>
      </c>
      <c r="J132" s="36">
        <v>572.48333333333312</v>
      </c>
      <c r="K132" s="31">
        <v>562.04999999999995</v>
      </c>
      <c r="L132" s="31">
        <v>553.70000000000005</v>
      </c>
      <c r="M132" s="31">
        <v>13.753489999999999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2370.35</v>
      </c>
      <c r="D133" s="36">
        <v>2373.5666666666671</v>
      </c>
      <c r="E133" s="36">
        <v>2344.1333333333341</v>
      </c>
      <c r="F133" s="36">
        <v>2317.916666666667</v>
      </c>
      <c r="G133" s="36">
        <v>2288.483333333334</v>
      </c>
      <c r="H133" s="36">
        <v>2399.7833333333342</v>
      </c>
      <c r="I133" s="36">
        <v>2429.2166666666676</v>
      </c>
      <c r="J133" s="36">
        <v>2455.4333333333343</v>
      </c>
      <c r="K133" s="31">
        <v>2403</v>
      </c>
      <c r="L133" s="31">
        <v>2347.35</v>
      </c>
      <c r="M133" s="31">
        <v>3.8025500000000001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2081</v>
      </c>
      <c r="D134" s="36">
        <v>2085.15</v>
      </c>
      <c r="E134" s="36">
        <v>2055.8500000000004</v>
      </c>
      <c r="F134" s="36">
        <v>2030.7000000000003</v>
      </c>
      <c r="G134" s="36">
        <v>2001.4000000000005</v>
      </c>
      <c r="H134" s="36">
        <v>2110.3000000000002</v>
      </c>
      <c r="I134" s="36">
        <v>2139.6000000000004</v>
      </c>
      <c r="J134" s="36">
        <v>2164.75</v>
      </c>
      <c r="K134" s="31">
        <v>2114.4499999999998</v>
      </c>
      <c r="L134" s="31">
        <v>2060</v>
      </c>
      <c r="M134" s="31">
        <v>1.2164699999999999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1059.95</v>
      </c>
      <c r="D135" s="36">
        <v>1057.3666666666666</v>
      </c>
      <c r="E135" s="36">
        <v>1046.7333333333331</v>
      </c>
      <c r="F135" s="36">
        <v>1033.5166666666667</v>
      </c>
      <c r="G135" s="36">
        <v>1022.8833333333332</v>
      </c>
      <c r="H135" s="36">
        <v>1070.583333333333</v>
      </c>
      <c r="I135" s="36">
        <v>1081.2166666666667</v>
      </c>
      <c r="J135" s="36">
        <v>1094.4333333333329</v>
      </c>
      <c r="K135" s="31">
        <v>1068</v>
      </c>
      <c r="L135" s="31">
        <v>1044.1500000000001</v>
      </c>
      <c r="M135" s="31">
        <v>0.84714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650.9</v>
      </c>
      <c r="D136" s="36">
        <v>652.33333333333337</v>
      </c>
      <c r="E136" s="36">
        <v>644.66666666666674</v>
      </c>
      <c r="F136" s="36">
        <v>638.43333333333339</v>
      </c>
      <c r="G136" s="36">
        <v>630.76666666666677</v>
      </c>
      <c r="H136" s="36">
        <v>658.56666666666672</v>
      </c>
      <c r="I136" s="36">
        <v>666.23333333333346</v>
      </c>
      <c r="J136" s="36">
        <v>672.4666666666667</v>
      </c>
      <c r="K136" s="31">
        <v>660</v>
      </c>
      <c r="L136" s="31">
        <v>646.1</v>
      </c>
      <c r="M136" s="31">
        <v>8.2873300000000008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2141.75</v>
      </c>
      <c r="D137" s="36">
        <v>2130.5499999999997</v>
      </c>
      <c r="E137" s="36">
        <v>2111.1999999999994</v>
      </c>
      <c r="F137" s="36">
        <v>2080.6499999999996</v>
      </c>
      <c r="G137" s="36">
        <v>2061.2999999999993</v>
      </c>
      <c r="H137" s="36">
        <v>2161.0999999999995</v>
      </c>
      <c r="I137" s="36">
        <v>2180.4499999999998</v>
      </c>
      <c r="J137" s="36">
        <v>2210.9999999999995</v>
      </c>
      <c r="K137" s="31">
        <v>2149.9</v>
      </c>
      <c r="L137" s="31">
        <v>2100</v>
      </c>
      <c r="M137" s="31">
        <v>2.4989599999999998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418.75</v>
      </c>
      <c r="D138" s="36">
        <v>415.75</v>
      </c>
      <c r="E138" s="36">
        <v>411</v>
      </c>
      <c r="F138" s="36">
        <v>403.25</v>
      </c>
      <c r="G138" s="36">
        <v>398.5</v>
      </c>
      <c r="H138" s="36">
        <v>423.5</v>
      </c>
      <c r="I138" s="36">
        <v>428.25</v>
      </c>
      <c r="J138" s="36">
        <v>436</v>
      </c>
      <c r="K138" s="31">
        <v>420.5</v>
      </c>
      <c r="L138" s="31">
        <v>408</v>
      </c>
      <c r="M138" s="31">
        <v>7.24186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140.94999999999999</v>
      </c>
      <c r="D139" s="36">
        <v>140.68333333333331</v>
      </c>
      <c r="E139" s="36">
        <v>139.36666666666662</v>
      </c>
      <c r="F139" s="36">
        <v>137.7833333333333</v>
      </c>
      <c r="G139" s="36">
        <v>136.46666666666661</v>
      </c>
      <c r="H139" s="36">
        <v>142.26666666666662</v>
      </c>
      <c r="I139" s="36">
        <v>143.58333333333329</v>
      </c>
      <c r="J139" s="36">
        <v>145.16666666666663</v>
      </c>
      <c r="K139" s="31">
        <v>142</v>
      </c>
      <c r="L139" s="31">
        <v>139.1</v>
      </c>
      <c r="M139" s="31">
        <v>87.054580000000001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208.25</v>
      </c>
      <c r="D140" s="36">
        <v>208.93333333333331</v>
      </c>
      <c r="E140" s="36">
        <v>206.06666666666661</v>
      </c>
      <c r="F140" s="36">
        <v>203.8833333333333</v>
      </c>
      <c r="G140" s="36">
        <v>201.01666666666659</v>
      </c>
      <c r="H140" s="36">
        <v>211.11666666666662</v>
      </c>
      <c r="I140" s="36">
        <v>213.98333333333335</v>
      </c>
      <c r="J140" s="36">
        <v>216.16666666666663</v>
      </c>
      <c r="K140" s="31">
        <v>211.8</v>
      </c>
      <c r="L140" s="31">
        <v>206.75</v>
      </c>
      <c r="M140" s="31">
        <v>27.75085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3768</v>
      </c>
      <c r="D141" s="36">
        <v>3794.4500000000003</v>
      </c>
      <c r="E141" s="36">
        <v>3729.4000000000005</v>
      </c>
      <c r="F141" s="36">
        <v>3690.8</v>
      </c>
      <c r="G141" s="36">
        <v>3625.7500000000005</v>
      </c>
      <c r="H141" s="36">
        <v>3833.0500000000006</v>
      </c>
      <c r="I141" s="36">
        <v>3898.1000000000008</v>
      </c>
      <c r="J141" s="36">
        <v>3936.7000000000007</v>
      </c>
      <c r="K141" s="31">
        <v>3859.5</v>
      </c>
      <c r="L141" s="31">
        <v>3755.85</v>
      </c>
      <c r="M141" s="31">
        <v>8.0396199999999993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5285.35</v>
      </c>
      <c r="D142" s="36">
        <v>5205.9000000000005</v>
      </c>
      <c r="E142" s="36">
        <v>5112.0000000000009</v>
      </c>
      <c r="F142" s="36">
        <v>4938.6500000000005</v>
      </c>
      <c r="G142" s="36">
        <v>4844.7500000000009</v>
      </c>
      <c r="H142" s="36">
        <v>5379.2500000000009</v>
      </c>
      <c r="I142" s="36">
        <v>5473.1500000000005</v>
      </c>
      <c r="J142" s="36">
        <v>5646.5000000000009</v>
      </c>
      <c r="K142" s="31">
        <v>5299.8</v>
      </c>
      <c r="L142" s="31">
        <v>5032.55</v>
      </c>
      <c r="M142" s="31">
        <v>13.06972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528.70000000000005</v>
      </c>
      <c r="D143" s="36">
        <v>525.65000000000009</v>
      </c>
      <c r="E143" s="36">
        <v>519.70000000000016</v>
      </c>
      <c r="F143" s="36">
        <v>510.70000000000005</v>
      </c>
      <c r="G143" s="36">
        <v>504.75000000000011</v>
      </c>
      <c r="H143" s="36">
        <v>534.6500000000002</v>
      </c>
      <c r="I143" s="36">
        <v>540.6</v>
      </c>
      <c r="J143" s="36">
        <v>549.60000000000025</v>
      </c>
      <c r="K143" s="31">
        <v>531.6</v>
      </c>
      <c r="L143" s="31">
        <v>516.65</v>
      </c>
      <c r="M143" s="31">
        <v>21.84496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2447.5</v>
      </c>
      <c r="D144" s="36">
        <v>2440.4833333333331</v>
      </c>
      <c r="E144" s="36">
        <v>2410.0166666666664</v>
      </c>
      <c r="F144" s="36">
        <v>2372.5333333333333</v>
      </c>
      <c r="G144" s="36">
        <v>2342.0666666666666</v>
      </c>
      <c r="H144" s="36">
        <v>2477.9666666666662</v>
      </c>
      <c r="I144" s="36">
        <v>2508.4333333333325</v>
      </c>
      <c r="J144" s="36">
        <v>2545.9166666666661</v>
      </c>
      <c r="K144" s="31">
        <v>2470.9499999999998</v>
      </c>
      <c r="L144" s="31">
        <v>2403</v>
      </c>
      <c r="M144" s="31">
        <v>2.9368500000000002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5496.45</v>
      </c>
      <c r="D145" s="36">
        <v>5527.166666666667</v>
      </c>
      <c r="E145" s="36">
        <v>5449.3333333333339</v>
      </c>
      <c r="F145" s="36">
        <v>5402.2166666666672</v>
      </c>
      <c r="G145" s="36">
        <v>5324.3833333333341</v>
      </c>
      <c r="H145" s="36">
        <v>5574.2833333333338</v>
      </c>
      <c r="I145" s="36">
        <v>5652.1166666666677</v>
      </c>
      <c r="J145" s="36">
        <v>5699.2333333333336</v>
      </c>
      <c r="K145" s="31">
        <v>5605</v>
      </c>
      <c r="L145" s="31">
        <v>5480.05</v>
      </c>
      <c r="M145" s="31">
        <v>4.8877800000000002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522.45000000000005</v>
      </c>
      <c r="D146" s="36">
        <v>525.78333333333342</v>
      </c>
      <c r="E146" s="36">
        <v>517.86666666666679</v>
      </c>
      <c r="F146" s="36">
        <v>513.28333333333342</v>
      </c>
      <c r="G146" s="36">
        <v>505.36666666666679</v>
      </c>
      <c r="H146" s="36">
        <v>530.36666666666679</v>
      </c>
      <c r="I146" s="36">
        <v>538.28333333333353</v>
      </c>
      <c r="J146" s="36">
        <v>542.86666666666679</v>
      </c>
      <c r="K146" s="31">
        <v>533.70000000000005</v>
      </c>
      <c r="L146" s="31">
        <v>521.20000000000005</v>
      </c>
      <c r="M146" s="31">
        <v>3.16886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42.15</v>
      </c>
      <c r="D147" s="36">
        <v>41.983333333333334</v>
      </c>
      <c r="E147" s="36">
        <v>41.466666666666669</v>
      </c>
      <c r="F147" s="36">
        <v>40.783333333333331</v>
      </c>
      <c r="G147" s="36">
        <v>40.266666666666666</v>
      </c>
      <c r="H147" s="36">
        <v>42.666666666666671</v>
      </c>
      <c r="I147" s="36">
        <v>43.183333333333337</v>
      </c>
      <c r="J147" s="36">
        <v>43.866666666666674</v>
      </c>
      <c r="K147" s="31">
        <v>42.5</v>
      </c>
      <c r="L147" s="31">
        <v>41.3</v>
      </c>
      <c r="M147" s="31">
        <v>116.49168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1793.4</v>
      </c>
      <c r="D148" s="36">
        <v>1808.3</v>
      </c>
      <c r="E148" s="36">
        <v>1763.1</v>
      </c>
      <c r="F148" s="36">
        <v>1732.8</v>
      </c>
      <c r="G148" s="36">
        <v>1687.6</v>
      </c>
      <c r="H148" s="36">
        <v>1838.6</v>
      </c>
      <c r="I148" s="36">
        <v>1883.8000000000002</v>
      </c>
      <c r="J148" s="36">
        <v>1914.1</v>
      </c>
      <c r="K148" s="31">
        <v>1853.5</v>
      </c>
      <c r="L148" s="31">
        <v>1778</v>
      </c>
      <c r="M148" s="31">
        <v>1.29057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3479.7</v>
      </c>
      <c r="D149" s="36">
        <v>3467.8000000000006</v>
      </c>
      <c r="E149" s="36">
        <v>3438.7000000000012</v>
      </c>
      <c r="F149" s="36">
        <v>3397.7000000000007</v>
      </c>
      <c r="G149" s="36">
        <v>3368.6000000000013</v>
      </c>
      <c r="H149" s="36">
        <v>3508.8000000000011</v>
      </c>
      <c r="I149" s="36">
        <v>3537.9000000000005</v>
      </c>
      <c r="J149" s="36">
        <v>3578.900000000001</v>
      </c>
      <c r="K149" s="31">
        <v>3496.9</v>
      </c>
      <c r="L149" s="31">
        <v>3426.8</v>
      </c>
      <c r="M149" s="31">
        <v>5.5257300000000003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225.55</v>
      </c>
      <c r="D150" s="36">
        <v>224.65</v>
      </c>
      <c r="E150" s="36">
        <v>222.55</v>
      </c>
      <c r="F150" s="36">
        <v>219.55</v>
      </c>
      <c r="G150" s="36">
        <v>217.45000000000002</v>
      </c>
      <c r="H150" s="36">
        <v>227.65</v>
      </c>
      <c r="I150" s="36">
        <v>229.74999999999997</v>
      </c>
      <c r="J150" s="36">
        <v>232.75</v>
      </c>
      <c r="K150" s="31">
        <v>226.75</v>
      </c>
      <c r="L150" s="31">
        <v>221.65</v>
      </c>
      <c r="M150" s="31">
        <v>6.2688199999999998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512.4</v>
      </c>
      <c r="D151" s="36">
        <v>506.55</v>
      </c>
      <c r="E151" s="36">
        <v>499.1</v>
      </c>
      <c r="F151" s="36">
        <v>485.8</v>
      </c>
      <c r="G151" s="36">
        <v>478.35</v>
      </c>
      <c r="H151" s="36">
        <v>519.85</v>
      </c>
      <c r="I151" s="36">
        <v>527.29999999999995</v>
      </c>
      <c r="J151" s="36">
        <v>540.6</v>
      </c>
      <c r="K151" s="31">
        <v>514</v>
      </c>
      <c r="L151" s="31">
        <v>493.25</v>
      </c>
      <c r="M151" s="31">
        <v>3.1263100000000001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512</v>
      </c>
      <c r="D152" s="36">
        <v>515.31666666666661</v>
      </c>
      <c r="E152" s="36">
        <v>506.28333333333319</v>
      </c>
      <c r="F152" s="36">
        <v>500.56666666666661</v>
      </c>
      <c r="G152" s="36">
        <v>491.53333333333319</v>
      </c>
      <c r="H152" s="36">
        <v>521.03333333333319</v>
      </c>
      <c r="I152" s="36">
        <v>530.06666666666649</v>
      </c>
      <c r="J152" s="36">
        <v>535.78333333333319</v>
      </c>
      <c r="K152" s="31">
        <v>524.35</v>
      </c>
      <c r="L152" s="31">
        <v>509.6</v>
      </c>
      <c r="M152" s="31">
        <v>1.9905999999999999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1600.25</v>
      </c>
      <c r="D153" s="36">
        <v>1597.8833333333332</v>
      </c>
      <c r="E153" s="36">
        <v>1587.3666666666663</v>
      </c>
      <c r="F153" s="36">
        <v>1574.4833333333331</v>
      </c>
      <c r="G153" s="36">
        <v>1563.9666666666662</v>
      </c>
      <c r="H153" s="36">
        <v>1610.7666666666664</v>
      </c>
      <c r="I153" s="36">
        <v>1621.2833333333333</v>
      </c>
      <c r="J153" s="36">
        <v>1634.1666666666665</v>
      </c>
      <c r="K153" s="31">
        <v>1608.4</v>
      </c>
      <c r="L153" s="31">
        <v>1585</v>
      </c>
      <c r="M153" s="31">
        <v>0.12964000000000001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145.30000000000001</v>
      </c>
      <c r="D154" s="36">
        <v>144.31666666666669</v>
      </c>
      <c r="E154" s="36">
        <v>142.23333333333338</v>
      </c>
      <c r="F154" s="36">
        <v>139.16666666666669</v>
      </c>
      <c r="G154" s="36">
        <v>137.08333333333337</v>
      </c>
      <c r="H154" s="36">
        <v>147.38333333333338</v>
      </c>
      <c r="I154" s="36">
        <v>149.4666666666667</v>
      </c>
      <c r="J154" s="36">
        <v>152.53333333333339</v>
      </c>
      <c r="K154" s="31">
        <v>146.4</v>
      </c>
      <c r="L154" s="31">
        <v>141.25</v>
      </c>
      <c r="M154" s="31">
        <v>24.702159999999999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187.9</v>
      </c>
      <c r="D155" s="36">
        <v>187.73333333333335</v>
      </c>
      <c r="E155" s="36">
        <v>185.76666666666671</v>
      </c>
      <c r="F155" s="36">
        <v>183.63333333333335</v>
      </c>
      <c r="G155" s="36">
        <v>181.66666666666671</v>
      </c>
      <c r="H155" s="36">
        <v>189.8666666666667</v>
      </c>
      <c r="I155" s="36">
        <v>191.83333333333334</v>
      </c>
      <c r="J155" s="36">
        <v>193.9666666666667</v>
      </c>
      <c r="K155" s="31">
        <v>189.7</v>
      </c>
      <c r="L155" s="31">
        <v>185.6</v>
      </c>
      <c r="M155" s="31">
        <v>4.8512500000000003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89.55</v>
      </c>
      <c r="D156" s="36">
        <v>88.75</v>
      </c>
      <c r="E156" s="36">
        <v>87.5</v>
      </c>
      <c r="F156" s="36">
        <v>85.45</v>
      </c>
      <c r="G156" s="36">
        <v>84.2</v>
      </c>
      <c r="H156" s="36">
        <v>90.8</v>
      </c>
      <c r="I156" s="36">
        <v>92.05</v>
      </c>
      <c r="J156" s="36">
        <v>94.1</v>
      </c>
      <c r="K156" s="31">
        <v>90</v>
      </c>
      <c r="L156" s="31">
        <v>86.7</v>
      </c>
      <c r="M156" s="31">
        <v>93.190520000000006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830.25</v>
      </c>
      <c r="D157" s="36">
        <v>825.44999999999993</v>
      </c>
      <c r="E157" s="36">
        <v>814.89999999999986</v>
      </c>
      <c r="F157" s="36">
        <v>799.55</v>
      </c>
      <c r="G157" s="36">
        <v>788.99999999999989</v>
      </c>
      <c r="H157" s="36">
        <v>840.79999999999984</v>
      </c>
      <c r="I157" s="36">
        <v>851.3499999999998</v>
      </c>
      <c r="J157" s="36">
        <v>866.69999999999982</v>
      </c>
      <c r="K157" s="31">
        <v>836</v>
      </c>
      <c r="L157" s="31">
        <v>810.1</v>
      </c>
      <c r="M157" s="31">
        <v>0.35194999999999999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3320.05</v>
      </c>
      <c r="D158" s="36">
        <v>3289.4166666666665</v>
      </c>
      <c r="E158" s="36">
        <v>3235.833333333333</v>
      </c>
      <c r="F158" s="36">
        <v>3151.6166666666663</v>
      </c>
      <c r="G158" s="36">
        <v>3098.0333333333328</v>
      </c>
      <c r="H158" s="36">
        <v>3373.6333333333332</v>
      </c>
      <c r="I158" s="36">
        <v>3427.2166666666662</v>
      </c>
      <c r="J158" s="36">
        <v>3511.4333333333334</v>
      </c>
      <c r="K158" s="31">
        <v>3343</v>
      </c>
      <c r="L158" s="31">
        <v>3205.2</v>
      </c>
      <c r="M158" s="31">
        <v>8.89025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260.14999999999998</v>
      </c>
      <c r="D159" s="36">
        <v>258.7</v>
      </c>
      <c r="E159" s="36">
        <v>256.79999999999995</v>
      </c>
      <c r="F159" s="36">
        <v>253.44999999999996</v>
      </c>
      <c r="G159" s="36">
        <v>251.54999999999993</v>
      </c>
      <c r="H159" s="36">
        <v>262.04999999999995</v>
      </c>
      <c r="I159" s="36">
        <v>263.94999999999993</v>
      </c>
      <c r="J159" s="36">
        <v>267.3</v>
      </c>
      <c r="K159" s="31">
        <v>260.60000000000002</v>
      </c>
      <c r="L159" s="31">
        <v>255.35</v>
      </c>
      <c r="M159" s="31">
        <v>9.3818699999999993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383.45</v>
      </c>
      <c r="D160" s="36">
        <v>380.13333333333338</v>
      </c>
      <c r="E160" s="36">
        <v>375.01666666666677</v>
      </c>
      <c r="F160" s="36">
        <v>366.58333333333337</v>
      </c>
      <c r="G160" s="36">
        <v>361.46666666666675</v>
      </c>
      <c r="H160" s="36">
        <v>388.56666666666678</v>
      </c>
      <c r="I160" s="36">
        <v>393.68333333333345</v>
      </c>
      <c r="J160" s="36">
        <v>402.11666666666679</v>
      </c>
      <c r="K160" s="31">
        <v>385.25</v>
      </c>
      <c r="L160" s="31">
        <v>371.7</v>
      </c>
      <c r="M160" s="31">
        <v>2.9794999999999998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150.55000000000001</v>
      </c>
      <c r="D161" s="36">
        <v>149.81666666666669</v>
      </c>
      <c r="E161" s="36">
        <v>148.13333333333338</v>
      </c>
      <c r="F161" s="36">
        <v>145.7166666666667</v>
      </c>
      <c r="G161" s="36">
        <v>144.03333333333339</v>
      </c>
      <c r="H161" s="36">
        <v>152.23333333333338</v>
      </c>
      <c r="I161" s="36">
        <v>153.91666666666671</v>
      </c>
      <c r="J161" s="36">
        <v>156.33333333333337</v>
      </c>
      <c r="K161" s="31">
        <v>151.5</v>
      </c>
      <c r="L161" s="31">
        <v>147.4</v>
      </c>
      <c r="M161" s="31">
        <v>204.85056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531.79999999999995</v>
      </c>
      <c r="D162" s="36">
        <v>533.16666666666663</v>
      </c>
      <c r="E162" s="36">
        <v>526.68333333333328</v>
      </c>
      <c r="F162" s="36">
        <v>521.56666666666661</v>
      </c>
      <c r="G162" s="36">
        <v>515.08333333333326</v>
      </c>
      <c r="H162" s="36">
        <v>538.2833333333333</v>
      </c>
      <c r="I162" s="36">
        <v>544.76666666666665</v>
      </c>
      <c r="J162" s="36">
        <v>549.88333333333333</v>
      </c>
      <c r="K162" s="31">
        <v>539.65</v>
      </c>
      <c r="L162" s="31">
        <v>528.04999999999995</v>
      </c>
      <c r="M162" s="31">
        <v>4.4831899999999996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4921.8500000000004</v>
      </c>
      <c r="D163" s="36">
        <v>4913.9666666666672</v>
      </c>
      <c r="E163" s="36">
        <v>4867.9333333333343</v>
      </c>
      <c r="F163" s="36">
        <v>4814.0166666666673</v>
      </c>
      <c r="G163" s="36">
        <v>4767.9833333333345</v>
      </c>
      <c r="H163" s="36">
        <v>4967.8833333333341</v>
      </c>
      <c r="I163" s="36">
        <v>5013.916666666667</v>
      </c>
      <c r="J163" s="36">
        <v>5067.8333333333339</v>
      </c>
      <c r="K163" s="31">
        <v>4960</v>
      </c>
      <c r="L163" s="31">
        <v>4860.05</v>
      </c>
      <c r="M163" s="31">
        <v>0.13833999999999999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1120.1500000000001</v>
      </c>
      <c r="D164" s="36">
        <v>1113.8833333333334</v>
      </c>
      <c r="E164" s="36">
        <v>1105.2666666666669</v>
      </c>
      <c r="F164" s="36">
        <v>1090.3833333333334</v>
      </c>
      <c r="G164" s="36">
        <v>1081.7666666666669</v>
      </c>
      <c r="H164" s="36">
        <v>1128.7666666666669</v>
      </c>
      <c r="I164" s="36">
        <v>1137.3833333333332</v>
      </c>
      <c r="J164" s="36">
        <v>1152.2666666666669</v>
      </c>
      <c r="K164" s="31">
        <v>1122.5</v>
      </c>
      <c r="L164" s="31">
        <v>1099</v>
      </c>
      <c r="M164" s="31">
        <v>1.8147200000000001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226.3</v>
      </c>
      <c r="D165" s="36">
        <v>226.58333333333334</v>
      </c>
      <c r="E165" s="36">
        <v>223.9666666666667</v>
      </c>
      <c r="F165" s="36">
        <v>221.63333333333335</v>
      </c>
      <c r="G165" s="36">
        <v>219.01666666666671</v>
      </c>
      <c r="H165" s="36">
        <v>228.91666666666669</v>
      </c>
      <c r="I165" s="36">
        <v>231.5333333333333</v>
      </c>
      <c r="J165" s="36">
        <v>233.86666666666667</v>
      </c>
      <c r="K165" s="31">
        <v>229.2</v>
      </c>
      <c r="L165" s="31">
        <v>224.25</v>
      </c>
      <c r="M165" s="31">
        <v>4.3669000000000002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164.75</v>
      </c>
      <c r="D166" s="36">
        <v>164.13333333333333</v>
      </c>
      <c r="E166" s="36">
        <v>162.96666666666664</v>
      </c>
      <c r="F166" s="36">
        <v>161.18333333333331</v>
      </c>
      <c r="G166" s="36">
        <v>160.01666666666662</v>
      </c>
      <c r="H166" s="36">
        <v>165.91666666666666</v>
      </c>
      <c r="I166" s="36">
        <v>167.08333333333334</v>
      </c>
      <c r="J166" s="36">
        <v>168.86666666666667</v>
      </c>
      <c r="K166" s="31">
        <v>165.3</v>
      </c>
      <c r="L166" s="31">
        <v>162.35</v>
      </c>
      <c r="M166" s="31">
        <v>10.826840000000001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694.15</v>
      </c>
      <c r="D167" s="36">
        <v>694.73333333333323</v>
      </c>
      <c r="E167" s="36">
        <v>688.66666666666652</v>
      </c>
      <c r="F167" s="36">
        <v>683.18333333333328</v>
      </c>
      <c r="G167" s="36">
        <v>677.11666666666656</v>
      </c>
      <c r="H167" s="36">
        <v>700.21666666666647</v>
      </c>
      <c r="I167" s="36">
        <v>706.2833333333333</v>
      </c>
      <c r="J167" s="36">
        <v>711.76666666666642</v>
      </c>
      <c r="K167" s="31">
        <v>700.8</v>
      </c>
      <c r="L167" s="31">
        <v>689.25</v>
      </c>
      <c r="M167" s="31">
        <v>2.1459100000000002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341.35</v>
      </c>
      <c r="D168" s="36">
        <v>338.85</v>
      </c>
      <c r="E168" s="36">
        <v>335.6</v>
      </c>
      <c r="F168" s="36">
        <v>329.85</v>
      </c>
      <c r="G168" s="36">
        <v>326.60000000000002</v>
      </c>
      <c r="H168" s="36">
        <v>344.6</v>
      </c>
      <c r="I168" s="36">
        <v>347.85</v>
      </c>
      <c r="J168" s="36">
        <v>353.6</v>
      </c>
      <c r="K168" s="31">
        <v>342.1</v>
      </c>
      <c r="L168" s="31">
        <v>333.1</v>
      </c>
      <c r="M168" s="31">
        <v>8.4614100000000008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149.1</v>
      </c>
      <c r="D169" s="36">
        <v>147.73333333333335</v>
      </c>
      <c r="E169" s="36">
        <v>145.9666666666667</v>
      </c>
      <c r="F169" s="36">
        <v>142.83333333333334</v>
      </c>
      <c r="G169" s="36">
        <v>141.06666666666669</v>
      </c>
      <c r="H169" s="36">
        <v>150.8666666666667</v>
      </c>
      <c r="I169" s="36">
        <v>152.63333333333335</v>
      </c>
      <c r="J169" s="36">
        <v>155.76666666666671</v>
      </c>
      <c r="K169" s="31">
        <v>149.5</v>
      </c>
      <c r="L169" s="31">
        <v>144.6</v>
      </c>
      <c r="M169" s="31">
        <v>34.58128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1192.8499999999999</v>
      </c>
      <c r="D170" s="36">
        <v>1196.4000000000001</v>
      </c>
      <c r="E170" s="36">
        <v>1183.8500000000001</v>
      </c>
      <c r="F170" s="36">
        <v>1174.8500000000001</v>
      </c>
      <c r="G170" s="36">
        <v>1162.3000000000002</v>
      </c>
      <c r="H170" s="36">
        <v>1205.4000000000001</v>
      </c>
      <c r="I170" s="36">
        <v>1217.9500000000003</v>
      </c>
      <c r="J170" s="36">
        <v>1226.95</v>
      </c>
      <c r="K170" s="31">
        <v>1208.95</v>
      </c>
      <c r="L170" s="31">
        <v>1187.4000000000001</v>
      </c>
      <c r="M170" s="31">
        <v>1.19191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121.2</v>
      </c>
      <c r="D171" s="36">
        <v>121.48333333333333</v>
      </c>
      <c r="E171" s="36">
        <v>120.51666666666667</v>
      </c>
      <c r="F171" s="36">
        <v>119.83333333333333</v>
      </c>
      <c r="G171" s="36">
        <v>118.86666666666666</v>
      </c>
      <c r="H171" s="36">
        <v>122.16666666666667</v>
      </c>
      <c r="I171" s="36">
        <v>123.13333333333334</v>
      </c>
      <c r="J171" s="36">
        <v>123.81666666666668</v>
      </c>
      <c r="K171" s="31">
        <v>122.45</v>
      </c>
      <c r="L171" s="31">
        <v>120.8</v>
      </c>
      <c r="M171" s="31">
        <v>64.907229999999998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2598.5</v>
      </c>
      <c r="D172" s="36">
        <v>2596.4833333333336</v>
      </c>
      <c r="E172" s="36">
        <v>2577.1166666666672</v>
      </c>
      <c r="F172" s="36">
        <v>2555.7333333333336</v>
      </c>
      <c r="G172" s="36">
        <v>2536.3666666666672</v>
      </c>
      <c r="H172" s="36">
        <v>2617.8666666666672</v>
      </c>
      <c r="I172" s="36">
        <v>2637.233333333334</v>
      </c>
      <c r="J172" s="36">
        <v>2658.6166666666672</v>
      </c>
      <c r="K172" s="31">
        <v>2615.85</v>
      </c>
      <c r="L172" s="31">
        <v>2575.1</v>
      </c>
      <c r="M172" s="31">
        <v>0.34264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3185.8</v>
      </c>
      <c r="D173" s="36">
        <v>3184.8333333333335</v>
      </c>
      <c r="E173" s="36">
        <v>3175.9666666666672</v>
      </c>
      <c r="F173" s="36">
        <v>3166.1333333333337</v>
      </c>
      <c r="G173" s="36">
        <v>3157.2666666666673</v>
      </c>
      <c r="H173" s="36">
        <v>3194.666666666667</v>
      </c>
      <c r="I173" s="36">
        <v>3203.5333333333328</v>
      </c>
      <c r="J173" s="36">
        <v>3213.3666666666668</v>
      </c>
      <c r="K173" s="31">
        <v>3193.7</v>
      </c>
      <c r="L173" s="31">
        <v>3175</v>
      </c>
      <c r="M173" s="31">
        <v>6.0769999999999998E-2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224.3</v>
      </c>
      <c r="D174" s="36">
        <v>224.38333333333335</v>
      </c>
      <c r="E174" s="36">
        <v>221.9666666666667</v>
      </c>
      <c r="F174" s="36">
        <v>219.63333333333335</v>
      </c>
      <c r="G174" s="36">
        <v>217.2166666666667</v>
      </c>
      <c r="H174" s="36">
        <v>226.7166666666667</v>
      </c>
      <c r="I174" s="36">
        <v>229.13333333333338</v>
      </c>
      <c r="J174" s="36">
        <v>231.4666666666667</v>
      </c>
      <c r="K174" s="31">
        <v>226.8</v>
      </c>
      <c r="L174" s="31">
        <v>222.05</v>
      </c>
      <c r="M174" s="31">
        <v>3.6548400000000001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1656.7</v>
      </c>
      <c r="D175" s="36">
        <v>1652.8999999999999</v>
      </c>
      <c r="E175" s="36">
        <v>1639.7999999999997</v>
      </c>
      <c r="F175" s="36">
        <v>1622.8999999999999</v>
      </c>
      <c r="G175" s="36">
        <v>1609.7999999999997</v>
      </c>
      <c r="H175" s="36">
        <v>1669.7999999999997</v>
      </c>
      <c r="I175" s="36">
        <v>1682.8999999999996</v>
      </c>
      <c r="J175" s="36">
        <v>1699.7999999999997</v>
      </c>
      <c r="K175" s="31">
        <v>1666</v>
      </c>
      <c r="L175" s="31">
        <v>1636</v>
      </c>
      <c r="M175" s="31">
        <v>1.64385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1525.3</v>
      </c>
      <c r="D176" s="36">
        <v>1528.5</v>
      </c>
      <c r="E176" s="36">
        <v>1512</v>
      </c>
      <c r="F176" s="36">
        <v>1498.7</v>
      </c>
      <c r="G176" s="36">
        <v>1482.2</v>
      </c>
      <c r="H176" s="36">
        <v>1541.8</v>
      </c>
      <c r="I176" s="36">
        <v>1558.3</v>
      </c>
      <c r="J176" s="36">
        <v>1571.6</v>
      </c>
      <c r="K176" s="31">
        <v>1545</v>
      </c>
      <c r="L176" s="31">
        <v>1515.2</v>
      </c>
      <c r="M176" s="31">
        <v>0.42896000000000001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776.4</v>
      </c>
      <c r="D177" s="36">
        <v>771.80000000000007</v>
      </c>
      <c r="E177" s="36">
        <v>764.60000000000014</v>
      </c>
      <c r="F177" s="36">
        <v>752.80000000000007</v>
      </c>
      <c r="G177" s="36">
        <v>745.60000000000014</v>
      </c>
      <c r="H177" s="36">
        <v>783.60000000000014</v>
      </c>
      <c r="I177" s="36">
        <v>790.80000000000018</v>
      </c>
      <c r="J177" s="36">
        <v>802.60000000000014</v>
      </c>
      <c r="K177" s="31">
        <v>779</v>
      </c>
      <c r="L177" s="31">
        <v>760</v>
      </c>
      <c r="M177" s="31">
        <v>10.634980000000001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694.8</v>
      </c>
      <c r="D178" s="36">
        <v>693.94999999999993</v>
      </c>
      <c r="E178" s="36">
        <v>689.89999999999986</v>
      </c>
      <c r="F178" s="36">
        <v>684.99999999999989</v>
      </c>
      <c r="G178" s="36">
        <v>680.94999999999982</v>
      </c>
      <c r="H178" s="36">
        <v>698.84999999999991</v>
      </c>
      <c r="I178" s="36">
        <v>702.89999999999986</v>
      </c>
      <c r="J178" s="36">
        <v>707.8</v>
      </c>
      <c r="K178" s="31">
        <v>698</v>
      </c>
      <c r="L178" s="31">
        <v>689.05</v>
      </c>
      <c r="M178" s="31">
        <v>0.96335000000000004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1872.6</v>
      </c>
      <c r="D179" s="36">
        <v>1866.5166666666664</v>
      </c>
      <c r="E179" s="36">
        <v>1845.9833333333329</v>
      </c>
      <c r="F179" s="36">
        <v>1819.3666666666666</v>
      </c>
      <c r="G179" s="36">
        <v>1798.833333333333</v>
      </c>
      <c r="H179" s="36">
        <v>1893.1333333333328</v>
      </c>
      <c r="I179" s="36">
        <v>1913.6666666666665</v>
      </c>
      <c r="J179" s="36">
        <v>1940.2833333333326</v>
      </c>
      <c r="K179" s="31">
        <v>1887.05</v>
      </c>
      <c r="L179" s="31">
        <v>1839.9</v>
      </c>
      <c r="M179" s="31">
        <v>1.23061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59</v>
      </c>
      <c r="D180" s="36">
        <v>58.883333333333326</v>
      </c>
      <c r="E180" s="36">
        <v>58.41666666666665</v>
      </c>
      <c r="F180" s="36">
        <v>57.833333333333321</v>
      </c>
      <c r="G180" s="36">
        <v>57.366666666666646</v>
      </c>
      <c r="H180" s="36">
        <v>59.466666666666654</v>
      </c>
      <c r="I180" s="36">
        <v>59.933333333333323</v>
      </c>
      <c r="J180" s="36">
        <v>60.516666666666659</v>
      </c>
      <c r="K180" s="31">
        <v>59.35</v>
      </c>
      <c r="L180" s="31">
        <v>58.3</v>
      </c>
      <c r="M180" s="31">
        <v>57.255769999999998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1280.05</v>
      </c>
      <c r="D181" s="36">
        <v>1283.7666666666667</v>
      </c>
      <c r="E181" s="36">
        <v>1268.5333333333333</v>
      </c>
      <c r="F181" s="36">
        <v>1257.0166666666667</v>
      </c>
      <c r="G181" s="36">
        <v>1241.7833333333333</v>
      </c>
      <c r="H181" s="36">
        <v>1295.2833333333333</v>
      </c>
      <c r="I181" s="36">
        <v>1310.5166666666664</v>
      </c>
      <c r="J181" s="36">
        <v>1322.0333333333333</v>
      </c>
      <c r="K181" s="31">
        <v>1299</v>
      </c>
      <c r="L181" s="31">
        <v>1272.25</v>
      </c>
      <c r="M181" s="31">
        <v>0.18673999999999999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2086.4499999999998</v>
      </c>
      <c r="D182" s="36">
        <v>2091.4666666666667</v>
      </c>
      <c r="E182" s="36">
        <v>2059.9833333333336</v>
      </c>
      <c r="F182" s="36">
        <v>2033.5166666666669</v>
      </c>
      <c r="G182" s="36">
        <v>2002.0333333333338</v>
      </c>
      <c r="H182" s="36">
        <v>2117.9333333333334</v>
      </c>
      <c r="I182" s="36">
        <v>2149.4166666666661</v>
      </c>
      <c r="J182" s="36">
        <v>2175.8833333333332</v>
      </c>
      <c r="K182" s="31">
        <v>2122.9499999999998</v>
      </c>
      <c r="L182" s="31">
        <v>2065</v>
      </c>
      <c r="M182" s="31">
        <v>0.55291999999999997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479.55</v>
      </c>
      <c r="D183" s="36">
        <v>479.08333333333331</v>
      </c>
      <c r="E183" s="36">
        <v>476.76666666666665</v>
      </c>
      <c r="F183" s="36">
        <v>473.98333333333335</v>
      </c>
      <c r="G183" s="36">
        <v>471.66666666666669</v>
      </c>
      <c r="H183" s="36">
        <v>481.86666666666662</v>
      </c>
      <c r="I183" s="36">
        <v>484.18333333333334</v>
      </c>
      <c r="J183" s="36">
        <v>486.96666666666658</v>
      </c>
      <c r="K183" s="31">
        <v>481.4</v>
      </c>
      <c r="L183" s="31">
        <v>476.3</v>
      </c>
      <c r="M183" s="31">
        <v>0.51032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999.9</v>
      </c>
      <c r="D184" s="36">
        <v>991.58333333333337</v>
      </c>
      <c r="E184" s="36">
        <v>981.56666666666672</v>
      </c>
      <c r="F184" s="36">
        <v>963.23333333333335</v>
      </c>
      <c r="G184" s="36">
        <v>953.2166666666667</v>
      </c>
      <c r="H184" s="36">
        <v>1009.9166666666667</v>
      </c>
      <c r="I184" s="36">
        <v>1019.9333333333334</v>
      </c>
      <c r="J184" s="36">
        <v>1038.2666666666669</v>
      </c>
      <c r="K184" s="31">
        <v>1001.6</v>
      </c>
      <c r="L184" s="31">
        <v>973.25</v>
      </c>
      <c r="M184" s="31">
        <v>11.7918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553.75</v>
      </c>
      <c r="D185" s="36">
        <v>556.13333333333333</v>
      </c>
      <c r="E185" s="36">
        <v>549.61666666666667</v>
      </c>
      <c r="F185" s="36">
        <v>545.48333333333335</v>
      </c>
      <c r="G185" s="36">
        <v>538.9666666666667</v>
      </c>
      <c r="H185" s="36">
        <v>560.26666666666665</v>
      </c>
      <c r="I185" s="36">
        <v>566.7833333333333</v>
      </c>
      <c r="J185" s="36">
        <v>570.91666666666663</v>
      </c>
      <c r="K185" s="31">
        <v>562.65</v>
      </c>
      <c r="L185" s="31">
        <v>552</v>
      </c>
      <c r="M185" s="31">
        <v>0.49725999999999998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1580.35</v>
      </c>
      <c r="D186" s="36">
        <v>1577.7666666666664</v>
      </c>
      <c r="E186" s="36">
        <v>1567.9333333333329</v>
      </c>
      <c r="F186" s="36">
        <v>1555.5166666666664</v>
      </c>
      <c r="G186" s="36">
        <v>1545.6833333333329</v>
      </c>
      <c r="H186" s="36">
        <v>1590.1833333333329</v>
      </c>
      <c r="I186" s="36">
        <v>1600.0166666666664</v>
      </c>
      <c r="J186" s="36">
        <v>1612.4333333333329</v>
      </c>
      <c r="K186" s="31">
        <v>1587.6</v>
      </c>
      <c r="L186" s="31">
        <v>1565.35</v>
      </c>
      <c r="M186" s="31">
        <v>2.4514100000000001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349.75</v>
      </c>
      <c r="D187" s="36">
        <v>345.15000000000003</v>
      </c>
      <c r="E187" s="36">
        <v>338.80000000000007</v>
      </c>
      <c r="F187" s="36">
        <v>327.85</v>
      </c>
      <c r="G187" s="36">
        <v>321.50000000000006</v>
      </c>
      <c r="H187" s="36">
        <v>356.10000000000008</v>
      </c>
      <c r="I187" s="36">
        <v>362.4500000000001</v>
      </c>
      <c r="J187" s="36">
        <v>373.40000000000009</v>
      </c>
      <c r="K187" s="31">
        <v>351.5</v>
      </c>
      <c r="L187" s="31">
        <v>334.2</v>
      </c>
      <c r="M187" s="31">
        <v>65.795779999999993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490.5</v>
      </c>
      <c r="D188" s="36">
        <v>492.36666666666662</v>
      </c>
      <c r="E188" s="36">
        <v>488.13333333333321</v>
      </c>
      <c r="F188" s="36">
        <v>485.76666666666659</v>
      </c>
      <c r="G188" s="36">
        <v>481.53333333333319</v>
      </c>
      <c r="H188" s="36">
        <v>494.73333333333323</v>
      </c>
      <c r="I188" s="36">
        <v>498.9666666666667</v>
      </c>
      <c r="J188" s="36">
        <v>501.33333333333326</v>
      </c>
      <c r="K188" s="31">
        <v>496.6</v>
      </c>
      <c r="L188" s="31">
        <v>490</v>
      </c>
      <c r="M188" s="31">
        <v>3.4408799999999999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1931.1</v>
      </c>
      <c r="D189" s="36">
        <v>1940.3333333333333</v>
      </c>
      <c r="E189" s="36">
        <v>1913.8166666666666</v>
      </c>
      <c r="F189" s="36">
        <v>1896.5333333333333</v>
      </c>
      <c r="G189" s="36">
        <v>1870.0166666666667</v>
      </c>
      <c r="H189" s="36">
        <v>1957.6166666666666</v>
      </c>
      <c r="I189" s="36">
        <v>1984.1333333333334</v>
      </c>
      <c r="J189" s="36">
        <v>2001.4166666666665</v>
      </c>
      <c r="K189" s="31">
        <v>1966.85</v>
      </c>
      <c r="L189" s="31">
        <v>1923.05</v>
      </c>
      <c r="M189" s="31">
        <v>5.0857700000000001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856.2</v>
      </c>
      <c r="D190" s="36">
        <v>869.66666666666663</v>
      </c>
      <c r="E190" s="36">
        <v>831.33333333333326</v>
      </c>
      <c r="F190" s="36">
        <v>806.46666666666658</v>
      </c>
      <c r="G190" s="36">
        <v>768.13333333333321</v>
      </c>
      <c r="H190" s="36">
        <v>894.5333333333333</v>
      </c>
      <c r="I190" s="36">
        <v>932.86666666666656</v>
      </c>
      <c r="J190" s="36">
        <v>957.73333333333335</v>
      </c>
      <c r="K190" s="31">
        <v>908</v>
      </c>
      <c r="L190" s="31">
        <v>844.8</v>
      </c>
      <c r="M190" s="31">
        <v>24.26071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370.65</v>
      </c>
      <c r="D191" s="36">
        <v>369.2166666666667</v>
      </c>
      <c r="E191" s="36">
        <v>366.43333333333339</v>
      </c>
      <c r="F191" s="36">
        <v>362.2166666666667</v>
      </c>
      <c r="G191" s="36">
        <v>359.43333333333339</v>
      </c>
      <c r="H191" s="36">
        <v>373.43333333333339</v>
      </c>
      <c r="I191" s="36">
        <v>376.2166666666667</v>
      </c>
      <c r="J191" s="36">
        <v>380.43333333333339</v>
      </c>
      <c r="K191" s="31">
        <v>372</v>
      </c>
      <c r="L191" s="31">
        <v>365</v>
      </c>
      <c r="M191" s="31">
        <v>1.64828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2031.8</v>
      </c>
      <c r="D192" s="36">
        <v>2041.0333333333331</v>
      </c>
      <c r="E192" s="36">
        <v>2015.7166666666662</v>
      </c>
      <c r="F192" s="36">
        <v>1999.6333333333332</v>
      </c>
      <c r="G192" s="36">
        <v>1974.3166666666664</v>
      </c>
      <c r="H192" s="36">
        <v>2057.1166666666659</v>
      </c>
      <c r="I192" s="36">
        <v>2082.4333333333334</v>
      </c>
      <c r="J192" s="36">
        <v>2098.516666666666</v>
      </c>
      <c r="K192" s="31">
        <v>2066.35</v>
      </c>
      <c r="L192" s="31">
        <v>2024.95</v>
      </c>
      <c r="M192" s="31">
        <v>0.32758999999999999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690.55</v>
      </c>
      <c r="D193" s="36">
        <v>691.16666666666663</v>
      </c>
      <c r="E193" s="36">
        <v>685.38333333333321</v>
      </c>
      <c r="F193" s="36">
        <v>680.21666666666658</v>
      </c>
      <c r="G193" s="36">
        <v>674.43333333333317</v>
      </c>
      <c r="H193" s="36">
        <v>696.33333333333326</v>
      </c>
      <c r="I193" s="36">
        <v>702.11666666666679</v>
      </c>
      <c r="J193" s="36">
        <v>707.2833333333333</v>
      </c>
      <c r="K193" s="31">
        <v>696.95</v>
      </c>
      <c r="L193" s="31">
        <v>686</v>
      </c>
      <c r="M193" s="31">
        <v>0.5091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355.5</v>
      </c>
      <c r="D194" s="36">
        <v>349.93333333333334</v>
      </c>
      <c r="E194" s="36">
        <v>342.06666666666666</v>
      </c>
      <c r="F194" s="36">
        <v>328.63333333333333</v>
      </c>
      <c r="G194" s="36">
        <v>320.76666666666665</v>
      </c>
      <c r="H194" s="36">
        <v>363.36666666666667</v>
      </c>
      <c r="I194" s="36">
        <v>371.23333333333335</v>
      </c>
      <c r="J194" s="36">
        <v>384.66666666666669</v>
      </c>
      <c r="K194" s="31">
        <v>357.8</v>
      </c>
      <c r="L194" s="31">
        <v>336.5</v>
      </c>
      <c r="M194" s="31">
        <v>28.00761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3040.1</v>
      </c>
      <c r="D195" s="36">
        <v>3039.7000000000003</v>
      </c>
      <c r="E195" s="36">
        <v>3005.4000000000005</v>
      </c>
      <c r="F195" s="36">
        <v>2970.7000000000003</v>
      </c>
      <c r="G195" s="36">
        <v>2936.4000000000005</v>
      </c>
      <c r="H195" s="36">
        <v>3074.4000000000005</v>
      </c>
      <c r="I195" s="36">
        <v>3108.7000000000007</v>
      </c>
      <c r="J195" s="36">
        <v>3143.4000000000005</v>
      </c>
      <c r="K195" s="31">
        <v>3074</v>
      </c>
      <c r="L195" s="31">
        <v>3005</v>
      </c>
      <c r="M195" s="31">
        <v>0.76792000000000005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420.9</v>
      </c>
      <c r="D196" s="36">
        <v>424.10000000000008</v>
      </c>
      <c r="E196" s="36">
        <v>416.90000000000015</v>
      </c>
      <c r="F196" s="36">
        <v>412.90000000000009</v>
      </c>
      <c r="G196" s="36">
        <v>405.70000000000016</v>
      </c>
      <c r="H196" s="36">
        <v>428.10000000000014</v>
      </c>
      <c r="I196" s="36">
        <v>435.30000000000007</v>
      </c>
      <c r="J196" s="36">
        <v>439.30000000000013</v>
      </c>
      <c r="K196" s="31">
        <v>431.3</v>
      </c>
      <c r="L196" s="31">
        <v>420.1</v>
      </c>
      <c r="M196" s="31">
        <v>20.534939999999999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607.4</v>
      </c>
      <c r="D197" s="36">
        <v>605.6</v>
      </c>
      <c r="E197" s="36">
        <v>602.80000000000007</v>
      </c>
      <c r="F197" s="36">
        <v>598.20000000000005</v>
      </c>
      <c r="G197" s="36">
        <v>595.40000000000009</v>
      </c>
      <c r="H197" s="36">
        <v>610.20000000000005</v>
      </c>
      <c r="I197" s="36">
        <v>613</v>
      </c>
      <c r="J197" s="36">
        <v>617.6</v>
      </c>
      <c r="K197" s="31">
        <v>608.4</v>
      </c>
      <c r="L197" s="31">
        <v>601</v>
      </c>
      <c r="M197" s="31">
        <v>3.9024399999999999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125.15</v>
      </c>
      <c r="D198" s="36">
        <v>125.39999999999999</v>
      </c>
      <c r="E198" s="36">
        <v>124.04999999999998</v>
      </c>
      <c r="F198" s="36">
        <v>122.94999999999999</v>
      </c>
      <c r="G198" s="36">
        <v>121.59999999999998</v>
      </c>
      <c r="H198" s="36">
        <v>126.49999999999999</v>
      </c>
      <c r="I198" s="36">
        <v>127.84999999999998</v>
      </c>
      <c r="J198" s="36">
        <v>128.94999999999999</v>
      </c>
      <c r="K198" s="31">
        <v>126.75</v>
      </c>
      <c r="L198" s="31">
        <v>124.3</v>
      </c>
      <c r="M198" s="31">
        <v>7.4716100000000001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173.3</v>
      </c>
      <c r="D199" s="36">
        <v>173.68333333333331</v>
      </c>
      <c r="E199" s="36">
        <v>172.36666666666662</v>
      </c>
      <c r="F199" s="36">
        <v>171.43333333333331</v>
      </c>
      <c r="G199" s="36">
        <v>170.11666666666662</v>
      </c>
      <c r="H199" s="36">
        <v>174.61666666666662</v>
      </c>
      <c r="I199" s="36">
        <v>175.93333333333328</v>
      </c>
      <c r="J199" s="36">
        <v>176.86666666666662</v>
      </c>
      <c r="K199" s="31">
        <v>175</v>
      </c>
      <c r="L199" s="31">
        <v>172.75</v>
      </c>
      <c r="M199" s="31">
        <v>9.9122500000000002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287.5</v>
      </c>
      <c r="D200" s="36">
        <v>286.18333333333334</v>
      </c>
      <c r="E200" s="36">
        <v>283.51666666666665</v>
      </c>
      <c r="F200" s="36">
        <v>279.5333333333333</v>
      </c>
      <c r="G200" s="36">
        <v>276.86666666666662</v>
      </c>
      <c r="H200" s="36">
        <v>290.16666666666669</v>
      </c>
      <c r="I200" s="36">
        <v>292.83333333333331</v>
      </c>
      <c r="J200" s="36">
        <v>296.81666666666672</v>
      </c>
      <c r="K200" s="31">
        <v>288.85000000000002</v>
      </c>
      <c r="L200" s="31">
        <v>282.2</v>
      </c>
      <c r="M200" s="31">
        <v>6.3920599999999999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1729.65</v>
      </c>
      <c r="D201" s="36">
        <v>1731</v>
      </c>
      <c r="E201" s="36">
        <v>1715.05</v>
      </c>
      <c r="F201" s="36">
        <v>1700.45</v>
      </c>
      <c r="G201" s="36">
        <v>1684.5</v>
      </c>
      <c r="H201" s="36">
        <v>1745.6</v>
      </c>
      <c r="I201" s="36">
        <v>1761.5499999999997</v>
      </c>
      <c r="J201" s="36">
        <v>1776.1499999999999</v>
      </c>
      <c r="K201" s="31">
        <v>1746.95</v>
      </c>
      <c r="L201" s="31">
        <v>1716.4</v>
      </c>
      <c r="M201" s="31">
        <v>0.99907000000000001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910.7</v>
      </c>
      <c r="D202" s="36">
        <v>910.26666666666677</v>
      </c>
      <c r="E202" s="36">
        <v>900.83333333333348</v>
      </c>
      <c r="F202" s="36">
        <v>890.9666666666667</v>
      </c>
      <c r="G202" s="36">
        <v>881.53333333333342</v>
      </c>
      <c r="H202" s="36">
        <v>920.13333333333355</v>
      </c>
      <c r="I202" s="36">
        <v>929.56666666666672</v>
      </c>
      <c r="J202" s="36">
        <v>939.43333333333362</v>
      </c>
      <c r="K202" s="31">
        <v>919.7</v>
      </c>
      <c r="L202" s="31">
        <v>900.4</v>
      </c>
      <c r="M202" s="31">
        <v>2.1548799999999999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1406.65</v>
      </c>
      <c r="D203" s="36">
        <v>1401.5333333333335</v>
      </c>
      <c r="E203" s="36">
        <v>1393.116666666667</v>
      </c>
      <c r="F203" s="36">
        <v>1379.5833333333335</v>
      </c>
      <c r="G203" s="36">
        <v>1371.166666666667</v>
      </c>
      <c r="H203" s="36">
        <v>1415.0666666666671</v>
      </c>
      <c r="I203" s="36">
        <v>1423.4833333333336</v>
      </c>
      <c r="J203" s="36">
        <v>1437.0166666666671</v>
      </c>
      <c r="K203" s="31">
        <v>1409.95</v>
      </c>
      <c r="L203" s="31">
        <v>1388</v>
      </c>
      <c r="M203" s="31">
        <v>3.4676900000000002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1261.0999999999999</v>
      </c>
      <c r="D204" s="36">
        <v>1260.6833333333334</v>
      </c>
      <c r="E204" s="36">
        <v>1253.7166666666667</v>
      </c>
      <c r="F204" s="36">
        <v>1246.3333333333333</v>
      </c>
      <c r="G204" s="36">
        <v>1239.3666666666666</v>
      </c>
      <c r="H204" s="36">
        <v>1268.0666666666668</v>
      </c>
      <c r="I204" s="36">
        <v>1275.0333333333335</v>
      </c>
      <c r="J204" s="36">
        <v>1282.416666666667</v>
      </c>
      <c r="K204" s="31">
        <v>1267.6500000000001</v>
      </c>
      <c r="L204" s="31">
        <v>1253.3</v>
      </c>
      <c r="M204" s="31">
        <v>16.70373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2670.1</v>
      </c>
      <c r="D205" s="36">
        <v>2678.5666666666666</v>
      </c>
      <c r="E205" s="36">
        <v>2646.5333333333333</v>
      </c>
      <c r="F205" s="36">
        <v>2622.9666666666667</v>
      </c>
      <c r="G205" s="36">
        <v>2590.9333333333334</v>
      </c>
      <c r="H205" s="36">
        <v>2702.1333333333332</v>
      </c>
      <c r="I205" s="36">
        <v>2734.1666666666661</v>
      </c>
      <c r="J205" s="36">
        <v>2757.7333333333331</v>
      </c>
      <c r="K205" s="31">
        <v>2710.6</v>
      </c>
      <c r="L205" s="31">
        <v>2655</v>
      </c>
      <c r="M205" s="31">
        <v>11.15869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1526.85</v>
      </c>
      <c r="D206" s="36">
        <v>1524.7833333333335</v>
      </c>
      <c r="E206" s="36">
        <v>1517.0666666666671</v>
      </c>
      <c r="F206" s="36">
        <v>1507.2833333333335</v>
      </c>
      <c r="G206" s="36">
        <v>1499.5666666666671</v>
      </c>
      <c r="H206" s="36">
        <v>1534.5666666666671</v>
      </c>
      <c r="I206" s="36">
        <v>1542.2833333333338</v>
      </c>
      <c r="J206" s="36">
        <v>1552.0666666666671</v>
      </c>
      <c r="K206" s="31">
        <v>1532.5</v>
      </c>
      <c r="L206" s="31">
        <v>1515</v>
      </c>
      <c r="M206" s="31">
        <v>196.69269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648.20000000000005</v>
      </c>
      <c r="D207" s="36">
        <v>645.85</v>
      </c>
      <c r="E207" s="36">
        <v>642.15000000000009</v>
      </c>
      <c r="F207" s="36">
        <v>636.1</v>
      </c>
      <c r="G207" s="36">
        <v>632.40000000000009</v>
      </c>
      <c r="H207" s="36">
        <v>651.90000000000009</v>
      </c>
      <c r="I207" s="36">
        <v>655.60000000000014</v>
      </c>
      <c r="J207" s="36">
        <v>661.65000000000009</v>
      </c>
      <c r="K207" s="31">
        <v>649.54999999999995</v>
      </c>
      <c r="L207" s="31">
        <v>639.79999999999995</v>
      </c>
      <c r="M207" s="31">
        <v>14.525700000000001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3006.35</v>
      </c>
      <c r="D208" s="36">
        <v>3013.4500000000003</v>
      </c>
      <c r="E208" s="36">
        <v>2992.9000000000005</v>
      </c>
      <c r="F208" s="36">
        <v>2979.4500000000003</v>
      </c>
      <c r="G208" s="36">
        <v>2958.9000000000005</v>
      </c>
      <c r="H208" s="36">
        <v>3026.9000000000005</v>
      </c>
      <c r="I208" s="36">
        <v>3047.4500000000007</v>
      </c>
      <c r="J208" s="36">
        <v>3060.9000000000005</v>
      </c>
      <c r="K208" s="31">
        <v>3034</v>
      </c>
      <c r="L208" s="31">
        <v>3000</v>
      </c>
      <c r="M208" s="31">
        <v>2.2237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75.95</v>
      </c>
      <c r="D209" s="36">
        <v>74.733333333333334</v>
      </c>
      <c r="E209" s="36">
        <v>72.866666666666674</v>
      </c>
      <c r="F209" s="36">
        <v>69.783333333333346</v>
      </c>
      <c r="G209" s="36">
        <v>67.916666666666686</v>
      </c>
      <c r="H209" s="36">
        <v>77.816666666666663</v>
      </c>
      <c r="I209" s="36">
        <v>79.683333333333309</v>
      </c>
      <c r="J209" s="36">
        <v>82.766666666666652</v>
      </c>
      <c r="K209" s="31">
        <v>76.599999999999994</v>
      </c>
      <c r="L209" s="31">
        <v>71.650000000000006</v>
      </c>
      <c r="M209" s="31">
        <v>324.77186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299.85000000000002</v>
      </c>
      <c r="D210" s="36">
        <v>299.98333333333335</v>
      </c>
      <c r="E210" s="36">
        <v>293.56666666666672</v>
      </c>
      <c r="F210" s="36">
        <v>287.28333333333336</v>
      </c>
      <c r="G210" s="36">
        <v>280.86666666666673</v>
      </c>
      <c r="H210" s="36">
        <v>306.26666666666671</v>
      </c>
      <c r="I210" s="36">
        <v>312.68333333333334</v>
      </c>
      <c r="J210" s="36">
        <v>318.9666666666667</v>
      </c>
      <c r="K210" s="31">
        <v>306.39999999999998</v>
      </c>
      <c r="L210" s="31">
        <v>293.7</v>
      </c>
      <c r="M210" s="31">
        <v>2.1647599999999998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474.95</v>
      </c>
      <c r="D211" s="36">
        <v>472.31666666666666</v>
      </c>
      <c r="E211" s="36">
        <v>468.88333333333333</v>
      </c>
      <c r="F211" s="36">
        <v>462.81666666666666</v>
      </c>
      <c r="G211" s="36">
        <v>459.38333333333333</v>
      </c>
      <c r="H211" s="36">
        <v>478.38333333333333</v>
      </c>
      <c r="I211" s="36">
        <v>481.81666666666661</v>
      </c>
      <c r="J211" s="36">
        <v>487.88333333333333</v>
      </c>
      <c r="K211" s="31">
        <v>475.75</v>
      </c>
      <c r="L211" s="31">
        <v>466.25</v>
      </c>
      <c r="M211" s="31">
        <v>56.568579999999997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1002.4</v>
      </c>
      <c r="D212" s="36">
        <v>1003.7333333333332</v>
      </c>
      <c r="E212" s="36">
        <v>998.66666666666652</v>
      </c>
      <c r="F212" s="36">
        <v>994.93333333333328</v>
      </c>
      <c r="G212" s="36">
        <v>989.86666666666656</v>
      </c>
      <c r="H212" s="36">
        <v>1007.4666666666665</v>
      </c>
      <c r="I212" s="36">
        <v>1012.5333333333333</v>
      </c>
      <c r="J212" s="36">
        <v>1016.2666666666664</v>
      </c>
      <c r="K212" s="31">
        <v>1008.8</v>
      </c>
      <c r="L212" s="31">
        <v>1000</v>
      </c>
      <c r="M212" s="31">
        <v>0.13158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3837.7</v>
      </c>
      <c r="D213" s="36">
        <v>3851.1166666666668</v>
      </c>
      <c r="E213" s="36">
        <v>3818.5833333333335</v>
      </c>
      <c r="F213" s="36">
        <v>3799.4666666666667</v>
      </c>
      <c r="G213" s="36">
        <v>3766.9333333333334</v>
      </c>
      <c r="H213" s="36">
        <v>3870.2333333333336</v>
      </c>
      <c r="I213" s="36">
        <v>3902.7666666666664</v>
      </c>
      <c r="J213" s="36">
        <v>3921.8833333333337</v>
      </c>
      <c r="K213" s="31">
        <v>3883.65</v>
      </c>
      <c r="L213" s="31">
        <v>3832</v>
      </c>
      <c r="M213" s="31">
        <v>8.5347000000000008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159.30000000000001</v>
      </c>
      <c r="D214" s="36">
        <v>157.69999999999999</v>
      </c>
      <c r="E214" s="36">
        <v>154.04999999999998</v>
      </c>
      <c r="F214" s="36">
        <v>148.79999999999998</v>
      </c>
      <c r="G214" s="36">
        <v>145.14999999999998</v>
      </c>
      <c r="H214" s="36">
        <v>162.94999999999999</v>
      </c>
      <c r="I214" s="36">
        <v>166.59999999999997</v>
      </c>
      <c r="J214" s="36">
        <v>171.85</v>
      </c>
      <c r="K214" s="31">
        <v>161.35</v>
      </c>
      <c r="L214" s="31">
        <v>152.44999999999999</v>
      </c>
      <c r="M214" s="31">
        <v>108.77972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256.3</v>
      </c>
      <c r="D215" s="36">
        <v>256.33333333333331</v>
      </c>
      <c r="E215" s="36">
        <v>252.86666666666662</v>
      </c>
      <c r="F215" s="36">
        <v>249.43333333333331</v>
      </c>
      <c r="G215" s="36">
        <v>245.96666666666661</v>
      </c>
      <c r="H215" s="36">
        <v>259.76666666666665</v>
      </c>
      <c r="I215" s="36">
        <v>263.23333333333335</v>
      </c>
      <c r="J215" s="36">
        <v>266.66666666666663</v>
      </c>
      <c r="K215" s="31">
        <v>259.8</v>
      </c>
      <c r="L215" s="31">
        <v>252.9</v>
      </c>
      <c r="M215" s="31">
        <v>40.544319999999999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2501.75</v>
      </c>
      <c r="D216" s="36">
        <v>2491.85</v>
      </c>
      <c r="E216" s="36">
        <v>2478.8999999999996</v>
      </c>
      <c r="F216" s="36">
        <v>2456.0499999999997</v>
      </c>
      <c r="G216" s="36">
        <v>2443.0999999999995</v>
      </c>
      <c r="H216" s="36">
        <v>2514.6999999999998</v>
      </c>
      <c r="I216" s="36">
        <v>2527.6499999999996</v>
      </c>
      <c r="J216" s="36">
        <v>2550.5</v>
      </c>
      <c r="K216" s="31">
        <v>2504.8000000000002</v>
      </c>
      <c r="L216" s="31">
        <v>2469</v>
      </c>
      <c r="M216" s="31">
        <v>10.86791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311</v>
      </c>
      <c r="D217" s="36">
        <v>310.73333333333335</v>
      </c>
      <c r="E217" s="36">
        <v>309.4666666666667</v>
      </c>
      <c r="F217" s="36">
        <v>307.93333333333334</v>
      </c>
      <c r="G217" s="36">
        <v>306.66666666666669</v>
      </c>
      <c r="H217" s="36">
        <v>312.26666666666671</v>
      </c>
      <c r="I217" s="36">
        <v>313.53333333333336</v>
      </c>
      <c r="J217" s="36">
        <v>315.06666666666672</v>
      </c>
      <c r="K217" s="31">
        <v>312</v>
      </c>
      <c r="L217" s="31">
        <v>309.2</v>
      </c>
      <c r="M217" s="31">
        <v>1.9924200000000001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4149.1499999999996</v>
      </c>
      <c r="D218" s="36">
        <v>4162.2166666666662</v>
      </c>
      <c r="E218" s="36">
        <v>4117.6833333333325</v>
      </c>
      <c r="F218" s="36">
        <v>4086.2166666666662</v>
      </c>
      <c r="G218" s="36">
        <v>4041.6833333333325</v>
      </c>
      <c r="H218" s="36">
        <v>4193.6833333333325</v>
      </c>
      <c r="I218" s="36">
        <v>4238.2166666666672</v>
      </c>
      <c r="J218" s="36">
        <v>4269.6833333333325</v>
      </c>
      <c r="K218" s="31">
        <v>4206.75</v>
      </c>
      <c r="L218" s="31">
        <v>4130.75</v>
      </c>
      <c r="M218" s="31">
        <v>0.24207000000000001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557.79999999999995</v>
      </c>
      <c r="D219" s="36">
        <v>562.65</v>
      </c>
      <c r="E219" s="36">
        <v>537.75</v>
      </c>
      <c r="F219" s="36">
        <v>517.70000000000005</v>
      </c>
      <c r="G219" s="36">
        <v>492.80000000000007</v>
      </c>
      <c r="H219" s="36">
        <v>582.69999999999993</v>
      </c>
      <c r="I219" s="36">
        <v>607.5999999999998</v>
      </c>
      <c r="J219" s="36">
        <v>627.64999999999986</v>
      </c>
      <c r="K219" s="31">
        <v>587.54999999999995</v>
      </c>
      <c r="L219" s="31">
        <v>542.6</v>
      </c>
      <c r="M219" s="31">
        <v>37.207189999999997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818.4</v>
      </c>
      <c r="D220" s="36">
        <v>825.15</v>
      </c>
      <c r="E220" s="36">
        <v>807.34999999999991</v>
      </c>
      <c r="F220" s="36">
        <v>796.3</v>
      </c>
      <c r="G220" s="36">
        <v>778.49999999999989</v>
      </c>
      <c r="H220" s="36">
        <v>836.19999999999993</v>
      </c>
      <c r="I220" s="36">
        <v>853.99999999999989</v>
      </c>
      <c r="J220" s="36">
        <v>865.05</v>
      </c>
      <c r="K220" s="31">
        <v>842.95</v>
      </c>
      <c r="L220" s="31">
        <v>814.1</v>
      </c>
      <c r="M220" s="31">
        <v>2.8534199999999998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40526.449999999997</v>
      </c>
      <c r="D221" s="36">
        <v>40471.116666666669</v>
      </c>
      <c r="E221" s="36">
        <v>40055.333333333336</v>
      </c>
      <c r="F221" s="36">
        <v>39584.216666666667</v>
      </c>
      <c r="G221" s="36">
        <v>39168.433333333334</v>
      </c>
      <c r="H221" s="36">
        <v>40942.233333333337</v>
      </c>
      <c r="I221" s="36">
        <v>41358.016666666663</v>
      </c>
      <c r="J221" s="36">
        <v>41829.133333333339</v>
      </c>
      <c r="K221" s="31">
        <v>40886.9</v>
      </c>
      <c r="L221" s="31">
        <v>40000</v>
      </c>
      <c r="M221" s="31">
        <v>2.4850000000000001E-2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86.5</v>
      </c>
      <c r="D222" s="36">
        <v>86.916666666666671</v>
      </c>
      <c r="E222" s="36">
        <v>82.083333333333343</v>
      </c>
      <c r="F222" s="36">
        <v>77.666666666666671</v>
      </c>
      <c r="G222" s="36">
        <v>72.833333333333343</v>
      </c>
      <c r="H222" s="36">
        <v>91.333333333333343</v>
      </c>
      <c r="I222" s="36">
        <v>96.166666666666686</v>
      </c>
      <c r="J222" s="36">
        <v>100.58333333333334</v>
      </c>
      <c r="K222" s="31">
        <v>91.75</v>
      </c>
      <c r="L222" s="31">
        <v>82.5</v>
      </c>
      <c r="M222" s="31">
        <v>891.76846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943.1</v>
      </c>
      <c r="D223" s="36">
        <v>941.33333333333337</v>
      </c>
      <c r="E223" s="36">
        <v>936.16666666666674</v>
      </c>
      <c r="F223" s="36">
        <v>929.23333333333335</v>
      </c>
      <c r="G223" s="36">
        <v>924.06666666666672</v>
      </c>
      <c r="H223" s="36">
        <v>948.26666666666677</v>
      </c>
      <c r="I223" s="36">
        <v>953.43333333333351</v>
      </c>
      <c r="J223" s="36">
        <v>960.36666666666679</v>
      </c>
      <c r="K223" s="31">
        <v>946.5</v>
      </c>
      <c r="L223" s="31">
        <v>934.4</v>
      </c>
      <c r="M223" s="31">
        <v>151.52973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1303.5999999999999</v>
      </c>
      <c r="D224" s="36">
        <v>1303.6499999999999</v>
      </c>
      <c r="E224" s="36">
        <v>1295.3999999999996</v>
      </c>
      <c r="F224" s="36">
        <v>1287.1999999999998</v>
      </c>
      <c r="G224" s="36">
        <v>1278.9499999999996</v>
      </c>
      <c r="H224" s="36">
        <v>1311.8499999999997</v>
      </c>
      <c r="I224" s="36">
        <v>1320.1000000000001</v>
      </c>
      <c r="J224" s="36">
        <v>1328.2999999999997</v>
      </c>
      <c r="K224" s="31">
        <v>1311.9</v>
      </c>
      <c r="L224" s="31">
        <v>1295.45</v>
      </c>
      <c r="M224" s="31">
        <v>4.3527300000000002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579.95000000000005</v>
      </c>
      <c r="D225" s="36">
        <v>578.0333333333333</v>
      </c>
      <c r="E225" s="36">
        <v>575.06666666666661</v>
      </c>
      <c r="F225" s="36">
        <v>570.18333333333328</v>
      </c>
      <c r="G225" s="36">
        <v>567.21666666666658</v>
      </c>
      <c r="H225" s="36">
        <v>582.91666666666663</v>
      </c>
      <c r="I225" s="36">
        <v>585.88333333333333</v>
      </c>
      <c r="J225" s="36">
        <v>590.76666666666665</v>
      </c>
      <c r="K225" s="31">
        <v>581</v>
      </c>
      <c r="L225" s="31">
        <v>573.15</v>
      </c>
      <c r="M225" s="31">
        <v>9.5376200000000004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614.85</v>
      </c>
      <c r="D226" s="36">
        <v>613.2166666666667</v>
      </c>
      <c r="E226" s="36">
        <v>609.48333333333335</v>
      </c>
      <c r="F226" s="36">
        <v>604.11666666666667</v>
      </c>
      <c r="G226" s="36">
        <v>600.38333333333333</v>
      </c>
      <c r="H226" s="36">
        <v>618.58333333333337</v>
      </c>
      <c r="I226" s="36">
        <v>622.31666666666672</v>
      </c>
      <c r="J226" s="36">
        <v>627.68333333333339</v>
      </c>
      <c r="K226" s="31">
        <v>616.95000000000005</v>
      </c>
      <c r="L226" s="31">
        <v>607.85</v>
      </c>
      <c r="M226" s="31">
        <v>3.41242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71.150000000000006</v>
      </c>
      <c r="D227" s="36">
        <v>70.600000000000009</v>
      </c>
      <c r="E227" s="36">
        <v>69.700000000000017</v>
      </c>
      <c r="F227" s="36">
        <v>68.250000000000014</v>
      </c>
      <c r="G227" s="36">
        <v>67.350000000000023</v>
      </c>
      <c r="H227" s="36">
        <v>72.050000000000011</v>
      </c>
      <c r="I227" s="36">
        <v>72.950000000000017</v>
      </c>
      <c r="J227" s="36">
        <v>74.400000000000006</v>
      </c>
      <c r="K227" s="31">
        <v>71.5</v>
      </c>
      <c r="L227" s="31">
        <v>69.150000000000006</v>
      </c>
      <c r="M227" s="31">
        <v>113.94213000000001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97.55</v>
      </c>
      <c r="D228" s="36">
        <v>96.8</v>
      </c>
      <c r="E228" s="36">
        <v>95.85</v>
      </c>
      <c r="F228" s="36">
        <v>94.149999999999991</v>
      </c>
      <c r="G228" s="36">
        <v>93.199999999999989</v>
      </c>
      <c r="H228" s="36">
        <v>98.5</v>
      </c>
      <c r="I228" s="36">
        <v>99.450000000000017</v>
      </c>
      <c r="J228" s="36">
        <v>101.15</v>
      </c>
      <c r="K228" s="31">
        <v>97.75</v>
      </c>
      <c r="L228" s="31">
        <v>95.1</v>
      </c>
      <c r="M228" s="31">
        <v>336.15116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130.69999999999999</v>
      </c>
      <c r="D229" s="36">
        <v>129.81666666666663</v>
      </c>
      <c r="E229" s="36">
        <v>128.53333333333327</v>
      </c>
      <c r="F229" s="36">
        <v>126.36666666666665</v>
      </c>
      <c r="G229" s="36">
        <v>125.08333333333329</v>
      </c>
      <c r="H229" s="36">
        <v>131.98333333333326</v>
      </c>
      <c r="I229" s="36">
        <v>133.26666666666662</v>
      </c>
      <c r="J229" s="36">
        <v>135.43333333333325</v>
      </c>
      <c r="K229" s="31">
        <v>131.1</v>
      </c>
      <c r="L229" s="31">
        <v>127.65</v>
      </c>
      <c r="M229" s="31">
        <v>87.053899999999999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899.9</v>
      </c>
      <c r="D230" s="36">
        <v>903.5</v>
      </c>
      <c r="E230" s="36">
        <v>890.15</v>
      </c>
      <c r="F230" s="36">
        <v>880.4</v>
      </c>
      <c r="G230" s="36">
        <v>867.05</v>
      </c>
      <c r="H230" s="36">
        <v>913.25</v>
      </c>
      <c r="I230" s="36">
        <v>926.59999999999991</v>
      </c>
      <c r="J230" s="36">
        <v>936.35</v>
      </c>
      <c r="K230" s="31">
        <v>916.85</v>
      </c>
      <c r="L230" s="31">
        <v>893.75</v>
      </c>
      <c r="M230" s="31">
        <v>0.14380999999999999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585.15</v>
      </c>
      <c r="D231" s="36">
        <v>586.85</v>
      </c>
      <c r="E231" s="36">
        <v>578.75</v>
      </c>
      <c r="F231" s="36">
        <v>572.35</v>
      </c>
      <c r="G231" s="36">
        <v>564.25</v>
      </c>
      <c r="H231" s="36">
        <v>593.25</v>
      </c>
      <c r="I231" s="36">
        <v>601.35000000000014</v>
      </c>
      <c r="J231" s="36">
        <v>607.75</v>
      </c>
      <c r="K231" s="31">
        <v>594.95000000000005</v>
      </c>
      <c r="L231" s="31">
        <v>580.45000000000005</v>
      </c>
      <c r="M231" s="31">
        <v>5.5041200000000003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232.55</v>
      </c>
      <c r="D232" s="36">
        <v>232.91666666666666</v>
      </c>
      <c r="E232" s="36">
        <v>230.13333333333333</v>
      </c>
      <c r="F232" s="36">
        <v>227.71666666666667</v>
      </c>
      <c r="G232" s="36">
        <v>224.93333333333334</v>
      </c>
      <c r="H232" s="36">
        <v>235.33333333333331</v>
      </c>
      <c r="I232" s="36">
        <v>238.11666666666667</v>
      </c>
      <c r="J232" s="36">
        <v>240.5333333333333</v>
      </c>
      <c r="K232" s="31">
        <v>235.7</v>
      </c>
      <c r="L232" s="31">
        <v>230.5</v>
      </c>
      <c r="M232" s="31">
        <v>30.916440000000001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188.15</v>
      </c>
      <c r="D233" s="36">
        <v>187.06666666666669</v>
      </c>
      <c r="E233" s="36">
        <v>184.43333333333339</v>
      </c>
      <c r="F233" s="36">
        <v>180.7166666666667</v>
      </c>
      <c r="G233" s="36">
        <v>178.0833333333334</v>
      </c>
      <c r="H233" s="36">
        <v>190.78333333333339</v>
      </c>
      <c r="I233" s="36">
        <v>193.41666666666666</v>
      </c>
      <c r="J233" s="36">
        <v>197.13333333333338</v>
      </c>
      <c r="K233" s="31">
        <v>189.7</v>
      </c>
      <c r="L233" s="31">
        <v>183.35</v>
      </c>
      <c r="M233" s="31">
        <v>130.22173000000001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85.25</v>
      </c>
      <c r="D234" s="36">
        <v>84.433333333333337</v>
      </c>
      <c r="E234" s="36">
        <v>82.466666666666669</v>
      </c>
      <c r="F234" s="36">
        <v>79.683333333333337</v>
      </c>
      <c r="G234" s="36">
        <v>77.716666666666669</v>
      </c>
      <c r="H234" s="36">
        <v>87.216666666666669</v>
      </c>
      <c r="I234" s="36">
        <v>89.183333333333337</v>
      </c>
      <c r="J234" s="36">
        <v>91.966666666666669</v>
      </c>
      <c r="K234" s="31">
        <v>86.4</v>
      </c>
      <c r="L234" s="31">
        <v>81.650000000000006</v>
      </c>
      <c r="M234" s="31">
        <v>254.39877000000001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2911.05</v>
      </c>
      <c r="D235" s="36">
        <v>2907.85</v>
      </c>
      <c r="E235" s="36">
        <v>2875.7</v>
      </c>
      <c r="F235" s="36">
        <v>2840.35</v>
      </c>
      <c r="G235" s="36">
        <v>2808.2</v>
      </c>
      <c r="H235" s="36">
        <v>2943.2</v>
      </c>
      <c r="I235" s="36">
        <v>2975.3500000000004</v>
      </c>
      <c r="J235" s="36">
        <v>3010.7</v>
      </c>
      <c r="K235" s="31">
        <v>2940</v>
      </c>
      <c r="L235" s="31">
        <v>2872.5</v>
      </c>
      <c r="M235" s="31">
        <v>1.5046999999999999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431.8</v>
      </c>
      <c r="D236" s="36">
        <v>434.61666666666662</v>
      </c>
      <c r="E236" s="36">
        <v>422.73333333333323</v>
      </c>
      <c r="F236" s="36">
        <v>413.66666666666663</v>
      </c>
      <c r="G236" s="36">
        <v>401.78333333333325</v>
      </c>
      <c r="H236" s="36">
        <v>443.68333333333322</v>
      </c>
      <c r="I236" s="36">
        <v>455.56666666666655</v>
      </c>
      <c r="J236" s="36">
        <v>464.63333333333321</v>
      </c>
      <c r="K236" s="31">
        <v>446.5</v>
      </c>
      <c r="L236" s="31">
        <v>425.55</v>
      </c>
      <c r="M236" s="31">
        <v>47.143120000000003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132.1</v>
      </c>
      <c r="D237" s="36">
        <v>131.53333333333333</v>
      </c>
      <c r="E237" s="36">
        <v>130.71666666666667</v>
      </c>
      <c r="F237" s="36">
        <v>129.33333333333334</v>
      </c>
      <c r="G237" s="36">
        <v>128.51666666666668</v>
      </c>
      <c r="H237" s="36">
        <v>132.91666666666666</v>
      </c>
      <c r="I237" s="36">
        <v>133.73333333333332</v>
      </c>
      <c r="J237" s="36">
        <v>135.11666666666665</v>
      </c>
      <c r="K237" s="31">
        <v>132.35</v>
      </c>
      <c r="L237" s="31">
        <v>130.15</v>
      </c>
      <c r="M237" s="31">
        <v>36.0533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413.15</v>
      </c>
      <c r="D238" s="36">
        <v>413.14999999999992</v>
      </c>
      <c r="E238" s="36">
        <v>411.39999999999986</v>
      </c>
      <c r="F238" s="36">
        <v>409.64999999999992</v>
      </c>
      <c r="G238" s="36">
        <v>407.89999999999986</v>
      </c>
      <c r="H238" s="36">
        <v>414.89999999999986</v>
      </c>
      <c r="I238" s="36">
        <v>416.65</v>
      </c>
      <c r="J238" s="36">
        <v>418.39999999999986</v>
      </c>
      <c r="K238" s="31">
        <v>414.9</v>
      </c>
      <c r="L238" s="31">
        <v>411.4</v>
      </c>
      <c r="M238" s="31">
        <v>24.589089999999999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90.4</v>
      </c>
      <c r="D239" s="36">
        <v>90.966666666666654</v>
      </c>
      <c r="E239" s="36">
        <v>89.533333333333303</v>
      </c>
      <c r="F239" s="36">
        <v>88.666666666666643</v>
      </c>
      <c r="G239" s="36">
        <v>87.233333333333292</v>
      </c>
      <c r="H239" s="36">
        <v>91.833333333333314</v>
      </c>
      <c r="I239" s="36">
        <v>93.26666666666668</v>
      </c>
      <c r="J239" s="36">
        <v>94.133333333333326</v>
      </c>
      <c r="K239" s="31">
        <v>92.4</v>
      </c>
      <c r="L239" s="31">
        <v>90.1</v>
      </c>
      <c r="M239" s="31">
        <v>175.76586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45</v>
      </c>
      <c r="D240" s="36">
        <v>45.033333333333331</v>
      </c>
      <c r="E240" s="36">
        <v>44.516666666666666</v>
      </c>
      <c r="F240" s="36">
        <v>44.033333333333331</v>
      </c>
      <c r="G240" s="36">
        <v>43.516666666666666</v>
      </c>
      <c r="H240" s="36">
        <v>45.516666666666666</v>
      </c>
      <c r="I240" s="36">
        <v>46.033333333333331</v>
      </c>
      <c r="J240" s="36">
        <v>46.516666666666666</v>
      </c>
      <c r="K240" s="31">
        <v>45.55</v>
      </c>
      <c r="L240" s="31">
        <v>44.55</v>
      </c>
      <c r="M240" s="31">
        <v>617.45352000000003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682</v>
      </c>
      <c r="D241" s="36">
        <v>680.86666666666667</v>
      </c>
      <c r="E241" s="36">
        <v>675.23333333333335</v>
      </c>
      <c r="F241" s="36">
        <v>668.4666666666667</v>
      </c>
      <c r="G241" s="36">
        <v>662.83333333333337</v>
      </c>
      <c r="H241" s="36">
        <v>687.63333333333333</v>
      </c>
      <c r="I241" s="36">
        <v>693.26666666666677</v>
      </c>
      <c r="J241" s="36">
        <v>700.0333333333333</v>
      </c>
      <c r="K241" s="31">
        <v>686.5</v>
      </c>
      <c r="L241" s="31">
        <v>674.1</v>
      </c>
      <c r="M241" s="31">
        <v>11.558260000000001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75.400000000000006</v>
      </c>
      <c r="D242" s="36">
        <v>75.650000000000006</v>
      </c>
      <c r="E242" s="36">
        <v>74.600000000000009</v>
      </c>
      <c r="F242" s="36">
        <v>73.8</v>
      </c>
      <c r="G242" s="36">
        <v>72.75</v>
      </c>
      <c r="H242" s="36">
        <v>76.450000000000017</v>
      </c>
      <c r="I242" s="36">
        <v>77.500000000000028</v>
      </c>
      <c r="J242" s="36">
        <v>78.300000000000026</v>
      </c>
      <c r="K242" s="31">
        <v>76.7</v>
      </c>
      <c r="L242" s="31">
        <v>74.849999999999994</v>
      </c>
      <c r="M242" s="31">
        <v>319.66561000000002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1502.05</v>
      </c>
      <c r="D243" s="36">
        <v>1508.6166666666668</v>
      </c>
      <c r="E243" s="36">
        <v>1493.1833333333336</v>
      </c>
      <c r="F243" s="36">
        <v>1484.3166666666668</v>
      </c>
      <c r="G243" s="36">
        <v>1468.8833333333337</v>
      </c>
      <c r="H243" s="36">
        <v>1517.4833333333336</v>
      </c>
      <c r="I243" s="36">
        <v>1532.916666666667</v>
      </c>
      <c r="J243" s="36">
        <v>1541.7833333333335</v>
      </c>
      <c r="K243" s="31">
        <v>1524.05</v>
      </c>
      <c r="L243" s="31">
        <v>1499.75</v>
      </c>
      <c r="M243" s="31">
        <v>0.38907000000000003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454.85</v>
      </c>
      <c r="D244" s="36">
        <v>455.45</v>
      </c>
      <c r="E244" s="36">
        <v>452.95</v>
      </c>
      <c r="F244" s="36">
        <v>451.05</v>
      </c>
      <c r="G244" s="36">
        <v>448.55</v>
      </c>
      <c r="H244" s="36">
        <v>457.34999999999997</v>
      </c>
      <c r="I244" s="36">
        <v>459.84999999999997</v>
      </c>
      <c r="J244" s="36">
        <v>461.74999999999994</v>
      </c>
      <c r="K244" s="31">
        <v>457.95</v>
      </c>
      <c r="L244" s="31">
        <v>453.55</v>
      </c>
      <c r="M244" s="31">
        <v>5.0623199999999997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191.15</v>
      </c>
      <c r="D245" s="36">
        <v>191</v>
      </c>
      <c r="E245" s="36">
        <v>188.65</v>
      </c>
      <c r="F245" s="36">
        <v>186.15</v>
      </c>
      <c r="G245" s="36">
        <v>183.8</v>
      </c>
      <c r="H245" s="36">
        <v>193.5</v>
      </c>
      <c r="I245" s="36">
        <v>195.85000000000002</v>
      </c>
      <c r="J245" s="36">
        <v>198.35</v>
      </c>
      <c r="K245" s="31">
        <v>193.35</v>
      </c>
      <c r="L245" s="31">
        <v>188.5</v>
      </c>
      <c r="M245" s="31">
        <v>109.50417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1436.45</v>
      </c>
      <c r="D246" s="36">
        <v>1431.25</v>
      </c>
      <c r="E246" s="36">
        <v>1423.5</v>
      </c>
      <c r="F246" s="36">
        <v>1410.55</v>
      </c>
      <c r="G246" s="36">
        <v>1402.8</v>
      </c>
      <c r="H246" s="36">
        <v>1444.2</v>
      </c>
      <c r="I246" s="36">
        <v>1451.95</v>
      </c>
      <c r="J246" s="36">
        <v>1464.9</v>
      </c>
      <c r="K246" s="31">
        <v>1439</v>
      </c>
      <c r="L246" s="31">
        <v>1418.3</v>
      </c>
      <c r="M246" s="31">
        <v>36.976900000000001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17.899999999999999</v>
      </c>
      <c r="D247" s="36">
        <v>17.75</v>
      </c>
      <c r="E247" s="36">
        <v>17.350000000000001</v>
      </c>
      <c r="F247" s="36">
        <v>16.8</v>
      </c>
      <c r="G247" s="36">
        <v>16.400000000000002</v>
      </c>
      <c r="H247" s="36">
        <v>18.3</v>
      </c>
      <c r="I247" s="36">
        <v>18.7</v>
      </c>
      <c r="J247" s="36">
        <v>19.25</v>
      </c>
      <c r="K247" s="31">
        <v>18.149999999999999</v>
      </c>
      <c r="L247" s="31">
        <v>17.2</v>
      </c>
      <c r="M247" s="31">
        <v>739.02661000000001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4239.1499999999996</v>
      </c>
      <c r="D248" s="36">
        <v>4248.9833333333336</v>
      </c>
      <c r="E248" s="36">
        <v>4220.1166666666668</v>
      </c>
      <c r="F248" s="36">
        <v>4201.083333333333</v>
      </c>
      <c r="G248" s="36">
        <v>4172.2166666666662</v>
      </c>
      <c r="H248" s="36">
        <v>4268.0166666666673</v>
      </c>
      <c r="I248" s="36">
        <v>4296.8833333333341</v>
      </c>
      <c r="J248" s="36">
        <v>4315.9166666666679</v>
      </c>
      <c r="K248" s="31">
        <v>4277.8500000000004</v>
      </c>
      <c r="L248" s="31">
        <v>4229.95</v>
      </c>
      <c r="M248" s="31">
        <v>2.04508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1467</v>
      </c>
      <c r="D249" s="36">
        <v>1462.2166666666665</v>
      </c>
      <c r="E249" s="36">
        <v>1454.833333333333</v>
      </c>
      <c r="F249" s="36">
        <v>1442.6666666666665</v>
      </c>
      <c r="G249" s="36">
        <v>1435.2833333333331</v>
      </c>
      <c r="H249" s="36">
        <v>1474.383333333333</v>
      </c>
      <c r="I249" s="36">
        <v>1481.7666666666667</v>
      </c>
      <c r="J249" s="36">
        <v>1493.9333333333329</v>
      </c>
      <c r="K249" s="31">
        <v>1469.6</v>
      </c>
      <c r="L249" s="31">
        <v>1450.05</v>
      </c>
      <c r="M249" s="31">
        <v>38.635860000000001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2955.8</v>
      </c>
      <c r="D250" s="36">
        <v>2948.8333333333335</v>
      </c>
      <c r="E250" s="36">
        <v>2915.666666666667</v>
      </c>
      <c r="F250" s="36">
        <v>2875.5333333333333</v>
      </c>
      <c r="G250" s="36">
        <v>2842.3666666666668</v>
      </c>
      <c r="H250" s="36">
        <v>2988.9666666666672</v>
      </c>
      <c r="I250" s="36">
        <v>3022.1333333333341</v>
      </c>
      <c r="J250" s="36">
        <v>3062.2666666666673</v>
      </c>
      <c r="K250" s="31">
        <v>2982</v>
      </c>
      <c r="L250" s="31">
        <v>2908.7</v>
      </c>
      <c r="M250" s="31">
        <v>8.8950000000000001E-2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718.05</v>
      </c>
      <c r="D251" s="36">
        <v>716.35</v>
      </c>
      <c r="E251" s="36">
        <v>708.7</v>
      </c>
      <c r="F251" s="36">
        <v>699.35</v>
      </c>
      <c r="G251" s="36">
        <v>691.7</v>
      </c>
      <c r="H251" s="36">
        <v>725.7</v>
      </c>
      <c r="I251" s="36">
        <v>733.34999999999991</v>
      </c>
      <c r="J251" s="36">
        <v>742.7</v>
      </c>
      <c r="K251" s="31">
        <v>724</v>
      </c>
      <c r="L251" s="31">
        <v>707</v>
      </c>
      <c r="M251" s="31">
        <v>1.63774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2388.15</v>
      </c>
      <c r="D252" s="36">
        <v>2393.1833333333334</v>
      </c>
      <c r="E252" s="36">
        <v>2376.416666666667</v>
      </c>
      <c r="F252" s="36">
        <v>2364.6833333333334</v>
      </c>
      <c r="G252" s="36">
        <v>2347.916666666667</v>
      </c>
      <c r="H252" s="36">
        <v>2404.916666666667</v>
      </c>
      <c r="I252" s="36">
        <v>2421.6833333333334</v>
      </c>
      <c r="J252" s="36">
        <v>2433.416666666667</v>
      </c>
      <c r="K252" s="31">
        <v>2409.9499999999998</v>
      </c>
      <c r="L252" s="31">
        <v>2381.4499999999998</v>
      </c>
      <c r="M252" s="31">
        <v>8.4901700000000009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922.7</v>
      </c>
      <c r="D253" s="36">
        <v>917.06666666666661</v>
      </c>
      <c r="E253" s="36">
        <v>903.13333333333321</v>
      </c>
      <c r="F253" s="36">
        <v>883.56666666666661</v>
      </c>
      <c r="G253" s="36">
        <v>869.63333333333321</v>
      </c>
      <c r="H253" s="36">
        <v>936.63333333333321</v>
      </c>
      <c r="I253" s="36">
        <v>950.56666666666661</v>
      </c>
      <c r="J253" s="36">
        <v>970.13333333333321</v>
      </c>
      <c r="K253" s="31">
        <v>931</v>
      </c>
      <c r="L253" s="31">
        <v>897.5</v>
      </c>
      <c r="M253" s="31">
        <v>6.94015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31.45</v>
      </c>
      <c r="D254" s="36">
        <v>31.633333333333329</v>
      </c>
      <c r="E254" s="36">
        <v>31.11666666666666</v>
      </c>
      <c r="F254" s="36">
        <v>30.783333333333331</v>
      </c>
      <c r="G254" s="36">
        <v>30.266666666666662</v>
      </c>
      <c r="H254" s="36">
        <v>31.966666666666658</v>
      </c>
      <c r="I254" s="36">
        <v>32.483333333333334</v>
      </c>
      <c r="J254" s="36">
        <v>32.816666666666656</v>
      </c>
      <c r="K254" s="31">
        <v>32.15</v>
      </c>
      <c r="L254" s="31">
        <v>31.3</v>
      </c>
      <c r="M254" s="31">
        <v>125.54443999999999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449.15</v>
      </c>
      <c r="D255" s="36">
        <v>445.91666666666669</v>
      </c>
      <c r="E255" s="36">
        <v>442.03333333333336</v>
      </c>
      <c r="F255" s="36">
        <v>434.91666666666669</v>
      </c>
      <c r="G255" s="36">
        <v>431.03333333333336</v>
      </c>
      <c r="H255" s="36">
        <v>453.03333333333336</v>
      </c>
      <c r="I255" s="36">
        <v>456.91666666666669</v>
      </c>
      <c r="J255" s="36">
        <v>464.03333333333336</v>
      </c>
      <c r="K255" s="31">
        <v>449.8</v>
      </c>
      <c r="L255" s="31">
        <v>438.8</v>
      </c>
      <c r="M255" s="31">
        <v>104.90786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206.65</v>
      </c>
      <c r="D256" s="36">
        <v>202.5</v>
      </c>
      <c r="E256" s="36">
        <v>195.2</v>
      </c>
      <c r="F256" s="36">
        <v>183.75</v>
      </c>
      <c r="G256" s="36">
        <v>176.45</v>
      </c>
      <c r="H256" s="36">
        <v>213.95</v>
      </c>
      <c r="I256" s="36">
        <v>221.25</v>
      </c>
      <c r="J256" s="36">
        <v>232.7</v>
      </c>
      <c r="K256" s="31">
        <v>209.8</v>
      </c>
      <c r="L256" s="31">
        <v>191.05</v>
      </c>
      <c r="M256" s="31">
        <v>126.82787999999999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1411.3</v>
      </c>
      <c r="D257" s="36">
        <v>1409.1166666666666</v>
      </c>
      <c r="E257" s="36">
        <v>1396.6333333333332</v>
      </c>
      <c r="F257" s="36">
        <v>1381.9666666666667</v>
      </c>
      <c r="G257" s="36">
        <v>1369.4833333333333</v>
      </c>
      <c r="H257" s="36">
        <v>1423.7833333333331</v>
      </c>
      <c r="I257" s="36">
        <v>1436.2666666666662</v>
      </c>
      <c r="J257" s="36">
        <v>1450.9333333333329</v>
      </c>
      <c r="K257" s="31">
        <v>1421.6</v>
      </c>
      <c r="L257" s="31">
        <v>1394.45</v>
      </c>
      <c r="M257" s="31">
        <v>0.68406999999999996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3204.9</v>
      </c>
      <c r="D258" s="36">
        <v>3187.9500000000003</v>
      </c>
      <c r="E258" s="36">
        <v>3160.9500000000007</v>
      </c>
      <c r="F258" s="36">
        <v>3117.0000000000005</v>
      </c>
      <c r="G258" s="36">
        <v>3090.0000000000009</v>
      </c>
      <c r="H258" s="36">
        <v>3231.9000000000005</v>
      </c>
      <c r="I258" s="36">
        <v>3258.8999999999996</v>
      </c>
      <c r="J258" s="36">
        <v>3302.8500000000004</v>
      </c>
      <c r="K258" s="31">
        <v>3214.95</v>
      </c>
      <c r="L258" s="31">
        <v>3144</v>
      </c>
      <c r="M258" s="31">
        <v>0.84599000000000002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117.9</v>
      </c>
      <c r="D259" s="36">
        <v>118.23333333333333</v>
      </c>
      <c r="E259" s="36">
        <v>117.16666666666667</v>
      </c>
      <c r="F259" s="36">
        <v>116.43333333333334</v>
      </c>
      <c r="G259" s="36">
        <v>115.36666666666667</v>
      </c>
      <c r="H259" s="36">
        <v>118.96666666666667</v>
      </c>
      <c r="I259" s="36">
        <v>120.03333333333333</v>
      </c>
      <c r="J259" s="36">
        <v>120.76666666666667</v>
      </c>
      <c r="K259" s="31">
        <v>119.3</v>
      </c>
      <c r="L259" s="31">
        <v>117.5</v>
      </c>
      <c r="M259" s="31">
        <v>6.8948600000000004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1371.95</v>
      </c>
      <c r="D260" s="36">
        <v>1368.7333333333333</v>
      </c>
      <c r="E260" s="36">
        <v>1361.4666666666667</v>
      </c>
      <c r="F260" s="36">
        <v>1350.9833333333333</v>
      </c>
      <c r="G260" s="36">
        <v>1343.7166666666667</v>
      </c>
      <c r="H260" s="36">
        <v>1379.2166666666667</v>
      </c>
      <c r="I260" s="36">
        <v>1386.4833333333336</v>
      </c>
      <c r="J260" s="36">
        <v>1396.9666666666667</v>
      </c>
      <c r="K260" s="31">
        <v>1376</v>
      </c>
      <c r="L260" s="31">
        <v>1358.25</v>
      </c>
      <c r="M260" s="31">
        <v>0.30324000000000001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461.15</v>
      </c>
      <c r="D261" s="36">
        <v>465.2166666666667</v>
      </c>
      <c r="E261" s="36">
        <v>452.83333333333337</v>
      </c>
      <c r="F261" s="36">
        <v>444.51666666666665</v>
      </c>
      <c r="G261" s="36">
        <v>432.13333333333333</v>
      </c>
      <c r="H261" s="36">
        <v>473.53333333333342</v>
      </c>
      <c r="I261" s="36">
        <v>485.91666666666674</v>
      </c>
      <c r="J261" s="36">
        <v>494.23333333333346</v>
      </c>
      <c r="K261" s="31">
        <v>477.6</v>
      </c>
      <c r="L261" s="31">
        <v>456.9</v>
      </c>
      <c r="M261" s="31">
        <v>8.1679499999999994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692.75</v>
      </c>
      <c r="D262" s="36">
        <v>690.7166666666667</v>
      </c>
      <c r="E262" s="36">
        <v>684.13333333333344</v>
      </c>
      <c r="F262" s="36">
        <v>675.51666666666677</v>
      </c>
      <c r="G262" s="36">
        <v>668.93333333333351</v>
      </c>
      <c r="H262" s="36">
        <v>699.33333333333337</v>
      </c>
      <c r="I262" s="36">
        <v>705.91666666666663</v>
      </c>
      <c r="J262" s="36">
        <v>714.5333333333333</v>
      </c>
      <c r="K262" s="31">
        <v>697.3</v>
      </c>
      <c r="L262" s="31">
        <v>682.1</v>
      </c>
      <c r="M262" s="31">
        <v>14.912409999999999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388.55</v>
      </c>
      <c r="D263" s="36">
        <v>383.5</v>
      </c>
      <c r="E263" s="36">
        <v>368.5</v>
      </c>
      <c r="F263" s="36">
        <v>348.45</v>
      </c>
      <c r="G263" s="36">
        <v>333.45</v>
      </c>
      <c r="H263" s="36">
        <v>403.55</v>
      </c>
      <c r="I263" s="36">
        <v>418.55</v>
      </c>
      <c r="J263" s="36">
        <v>438.6</v>
      </c>
      <c r="K263" s="31">
        <v>398.5</v>
      </c>
      <c r="L263" s="31">
        <v>363.45</v>
      </c>
      <c r="M263" s="31">
        <v>11.783659999999999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636.70000000000005</v>
      </c>
      <c r="D264" s="36">
        <v>638.08333333333337</v>
      </c>
      <c r="E264" s="36">
        <v>633.61666666666679</v>
      </c>
      <c r="F264" s="36">
        <v>630.53333333333342</v>
      </c>
      <c r="G264" s="36">
        <v>626.06666666666683</v>
      </c>
      <c r="H264" s="36">
        <v>641.16666666666674</v>
      </c>
      <c r="I264" s="36">
        <v>645.63333333333321</v>
      </c>
      <c r="J264" s="36">
        <v>648.7166666666667</v>
      </c>
      <c r="K264" s="31">
        <v>642.54999999999995</v>
      </c>
      <c r="L264" s="31">
        <v>635</v>
      </c>
      <c r="M264" s="31">
        <v>2.1772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394.4</v>
      </c>
      <c r="D265" s="36">
        <v>393.21666666666664</v>
      </c>
      <c r="E265" s="36">
        <v>390.73333333333329</v>
      </c>
      <c r="F265" s="36">
        <v>387.06666666666666</v>
      </c>
      <c r="G265" s="36">
        <v>384.58333333333331</v>
      </c>
      <c r="H265" s="36">
        <v>396.88333333333327</v>
      </c>
      <c r="I265" s="36">
        <v>399.36666666666662</v>
      </c>
      <c r="J265" s="36">
        <v>403.03333333333325</v>
      </c>
      <c r="K265" s="31">
        <v>395.7</v>
      </c>
      <c r="L265" s="31">
        <v>389.55</v>
      </c>
      <c r="M265" s="31">
        <v>5.9771799999999997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86.6</v>
      </c>
      <c r="D266" s="36">
        <v>85.866666666666674</v>
      </c>
      <c r="E266" s="36">
        <v>84.633333333333354</v>
      </c>
      <c r="F266" s="36">
        <v>82.666666666666686</v>
      </c>
      <c r="G266" s="36">
        <v>81.433333333333366</v>
      </c>
      <c r="H266" s="36">
        <v>87.833333333333343</v>
      </c>
      <c r="I266" s="36">
        <v>89.066666666666663</v>
      </c>
      <c r="J266" s="36">
        <v>91.033333333333331</v>
      </c>
      <c r="K266" s="31">
        <v>87.1</v>
      </c>
      <c r="L266" s="31">
        <v>83.9</v>
      </c>
      <c r="M266" s="31">
        <v>24.140689999999999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432.9</v>
      </c>
      <c r="D267" s="36">
        <v>435.76666666666665</v>
      </c>
      <c r="E267" s="36">
        <v>426.63333333333333</v>
      </c>
      <c r="F267" s="36">
        <v>420.36666666666667</v>
      </c>
      <c r="G267" s="36">
        <v>411.23333333333335</v>
      </c>
      <c r="H267" s="36">
        <v>442.0333333333333</v>
      </c>
      <c r="I267" s="36">
        <v>451.16666666666663</v>
      </c>
      <c r="J267" s="36">
        <v>457.43333333333328</v>
      </c>
      <c r="K267" s="31">
        <v>444.9</v>
      </c>
      <c r="L267" s="31">
        <v>429.5</v>
      </c>
      <c r="M267" s="31">
        <v>56.389809999999997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779.6</v>
      </c>
      <c r="D268" s="36">
        <v>779.98333333333346</v>
      </c>
      <c r="E268" s="36">
        <v>774.26666666666688</v>
      </c>
      <c r="F268" s="36">
        <v>768.93333333333339</v>
      </c>
      <c r="G268" s="36">
        <v>763.21666666666681</v>
      </c>
      <c r="H268" s="36">
        <v>785.31666666666695</v>
      </c>
      <c r="I268" s="36">
        <v>791.03333333333342</v>
      </c>
      <c r="J268" s="36">
        <v>796.36666666666702</v>
      </c>
      <c r="K268" s="31">
        <v>785.7</v>
      </c>
      <c r="L268" s="31">
        <v>774.65</v>
      </c>
      <c r="M268" s="31">
        <v>26.123719999999999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551.54999999999995</v>
      </c>
      <c r="D269" s="36">
        <v>550.73333333333323</v>
      </c>
      <c r="E269" s="36">
        <v>545.66666666666652</v>
      </c>
      <c r="F269" s="36">
        <v>539.7833333333333</v>
      </c>
      <c r="G269" s="36">
        <v>534.71666666666658</v>
      </c>
      <c r="H269" s="36">
        <v>556.61666666666645</v>
      </c>
      <c r="I269" s="36">
        <v>561.68333333333328</v>
      </c>
      <c r="J269" s="36">
        <v>567.56666666666638</v>
      </c>
      <c r="K269" s="31">
        <v>555.79999999999995</v>
      </c>
      <c r="L269" s="31">
        <v>544.85</v>
      </c>
      <c r="M269" s="31">
        <v>51.431199999999997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473.8</v>
      </c>
      <c r="D270" s="36">
        <v>473.23333333333335</v>
      </c>
      <c r="E270" s="36">
        <v>468.06666666666672</v>
      </c>
      <c r="F270" s="36">
        <v>462.33333333333337</v>
      </c>
      <c r="G270" s="36">
        <v>457.16666666666674</v>
      </c>
      <c r="H270" s="36">
        <v>478.9666666666667</v>
      </c>
      <c r="I270" s="36">
        <v>484.13333333333333</v>
      </c>
      <c r="J270" s="36">
        <v>489.86666666666667</v>
      </c>
      <c r="K270" s="31">
        <v>478.4</v>
      </c>
      <c r="L270" s="31">
        <v>467.5</v>
      </c>
      <c r="M270" s="31">
        <v>1.32744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426.4</v>
      </c>
      <c r="D271" s="36">
        <v>426.81666666666666</v>
      </c>
      <c r="E271" s="36">
        <v>423.63333333333333</v>
      </c>
      <c r="F271" s="36">
        <v>420.86666666666667</v>
      </c>
      <c r="G271" s="36">
        <v>417.68333333333334</v>
      </c>
      <c r="H271" s="36">
        <v>429.58333333333331</v>
      </c>
      <c r="I271" s="36">
        <v>432.76666666666659</v>
      </c>
      <c r="J271" s="36">
        <v>435.5333333333333</v>
      </c>
      <c r="K271" s="31">
        <v>430</v>
      </c>
      <c r="L271" s="31">
        <v>424.05</v>
      </c>
      <c r="M271" s="31">
        <v>0.47760999999999998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721.9</v>
      </c>
      <c r="D272" s="36">
        <v>722.4</v>
      </c>
      <c r="E272" s="36">
        <v>718.34999999999991</v>
      </c>
      <c r="F272" s="36">
        <v>714.8</v>
      </c>
      <c r="G272" s="36">
        <v>710.74999999999989</v>
      </c>
      <c r="H272" s="36">
        <v>725.94999999999993</v>
      </c>
      <c r="I272" s="36">
        <v>729.99999999999989</v>
      </c>
      <c r="J272" s="36">
        <v>733.55</v>
      </c>
      <c r="K272" s="31">
        <v>726.45</v>
      </c>
      <c r="L272" s="31">
        <v>718.85</v>
      </c>
      <c r="M272" s="31">
        <v>0.39451999999999998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365.95</v>
      </c>
      <c r="D273" s="36">
        <v>366.15000000000003</v>
      </c>
      <c r="E273" s="36">
        <v>361.50000000000006</v>
      </c>
      <c r="F273" s="36">
        <v>357.05</v>
      </c>
      <c r="G273" s="36">
        <v>352.40000000000003</v>
      </c>
      <c r="H273" s="36">
        <v>370.60000000000008</v>
      </c>
      <c r="I273" s="36">
        <v>375.25000000000006</v>
      </c>
      <c r="J273" s="36">
        <v>379.7000000000001</v>
      </c>
      <c r="K273" s="31">
        <v>370.8</v>
      </c>
      <c r="L273" s="31">
        <v>361.7</v>
      </c>
      <c r="M273" s="31">
        <v>7.3740399999999999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753.15</v>
      </c>
      <c r="D274" s="36">
        <v>753.16666666666663</v>
      </c>
      <c r="E274" s="36">
        <v>746.43333333333328</v>
      </c>
      <c r="F274" s="36">
        <v>739.7166666666667</v>
      </c>
      <c r="G274" s="36">
        <v>732.98333333333335</v>
      </c>
      <c r="H274" s="36">
        <v>759.88333333333321</v>
      </c>
      <c r="I274" s="36">
        <v>766.61666666666656</v>
      </c>
      <c r="J274" s="36">
        <v>773.33333333333314</v>
      </c>
      <c r="K274" s="31">
        <v>759.9</v>
      </c>
      <c r="L274" s="31">
        <v>746.45</v>
      </c>
      <c r="M274" s="31">
        <v>2.2673299999999998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1338.65</v>
      </c>
      <c r="D275" s="36">
        <v>1344.05</v>
      </c>
      <c r="E275" s="36">
        <v>1327.6</v>
      </c>
      <c r="F275" s="36">
        <v>1316.55</v>
      </c>
      <c r="G275" s="36">
        <v>1300.0999999999999</v>
      </c>
      <c r="H275" s="36">
        <v>1355.1</v>
      </c>
      <c r="I275" s="36">
        <v>1371.5500000000002</v>
      </c>
      <c r="J275" s="36">
        <v>1382.6</v>
      </c>
      <c r="K275" s="31">
        <v>1360.5</v>
      </c>
      <c r="L275" s="31">
        <v>1333</v>
      </c>
      <c r="M275" s="31">
        <v>0.52093999999999996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629.29999999999995</v>
      </c>
      <c r="D276" s="36">
        <v>631.16666666666663</v>
      </c>
      <c r="E276" s="36">
        <v>625.33333333333326</v>
      </c>
      <c r="F276" s="36">
        <v>621.36666666666667</v>
      </c>
      <c r="G276" s="36">
        <v>615.5333333333333</v>
      </c>
      <c r="H276" s="36">
        <v>635.13333333333321</v>
      </c>
      <c r="I276" s="36">
        <v>640.96666666666647</v>
      </c>
      <c r="J276" s="36">
        <v>644.93333333333317</v>
      </c>
      <c r="K276" s="31">
        <v>637</v>
      </c>
      <c r="L276" s="31">
        <v>627.20000000000005</v>
      </c>
      <c r="M276" s="31">
        <v>0.48810999999999999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224.2</v>
      </c>
      <c r="D277" s="36">
        <v>222.36666666666667</v>
      </c>
      <c r="E277" s="36">
        <v>217.43333333333334</v>
      </c>
      <c r="F277" s="36">
        <v>210.66666666666666</v>
      </c>
      <c r="G277" s="36">
        <v>205.73333333333332</v>
      </c>
      <c r="H277" s="36">
        <v>229.13333333333335</v>
      </c>
      <c r="I277" s="36">
        <v>234.06666666666669</v>
      </c>
      <c r="J277" s="36">
        <v>240.83333333333337</v>
      </c>
      <c r="K277" s="31">
        <v>227.3</v>
      </c>
      <c r="L277" s="31">
        <v>215.6</v>
      </c>
      <c r="M277" s="31">
        <v>57.482190000000003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327.39999999999998</v>
      </c>
      <c r="D278" s="36">
        <v>328.08333333333331</v>
      </c>
      <c r="E278" s="36">
        <v>325.81666666666661</v>
      </c>
      <c r="F278" s="36">
        <v>324.23333333333329</v>
      </c>
      <c r="G278" s="36">
        <v>321.96666666666658</v>
      </c>
      <c r="H278" s="36">
        <v>329.66666666666663</v>
      </c>
      <c r="I278" s="36">
        <v>331.93333333333339</v>
      </c>
      <c r="J278" s="36">
        <v>333.51666666666665</v>
      </c>
      <c r="K278" s="31">
        <v>330.35</v>
      </c>
      <c r="L278" s="31">
        <v>326.5</v>
      </c>
      <c r="M278" s="31">
        <v>3.1943600000000001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135.6</v>
      </c>
      <c r="D279" s="36">
        <v>135.98333333333332</v>
      </c>
      <c r="E279" s="36">
        <v>134.56666666666663</v>
      </c>
      <c r="F279" s="36">
        <v>133.5333333333333</v>
      </c>
      <c r="G279" s="36">
        <v>132.11666666666662</v>
      </c>
      <c r="H279" s="36">
        <v>137.01666666666665</v>
      </c>
      <c r="I279" s="36">
        <v>138.43333333333334</v>
      </c>
      <c r="J279" s="36">
        <v>139.46666666666667</v>
      </c>
      <c r="K279" s="31">
        <v>137.4</v>
      </c>
      <c r="L279" s="31">
        <v>134.94999999999999</v>
      </c>
      <c r="M279" s="31">
        <v>15.464259999999999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661.25</v>
      </c>
      <c r="D280" s="36">
        <v>661.08333333333337</v>
      </c>
      <c r="E280" s="36">
        <v>655.16666666666674</v>
      </c>
      <c r="F280" s="36">
        <v>649.08333333333337</v>
      </c>
      <c r="G280" s="36">
        <v>643.16666666666674</v>
      </c>
      <c r="H280" s="36">
        <v>667.16666666666674</v>
      </c>
      <c r="I280" s="36">
        <v>673.08333333333348</v>
      </c>
      <c r="J280" s="36">
        <v>679.16666666666674</v>
      </c>
      <c r="K280" s="31">
        <v>667</v>
      </c>
      <c r="L280" s="31">
        <v>655</v>
      </c>
      <c r="M280" s="31">
        <v>2.0819100000000001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2617.15</v>
      </c>
      <c r="D281" s="36">
        <v>2582.7333333333336</v>
      </c>
      <c r="E281" s="36">
        <v>2539.416666666667</v>
      </c>
      <c r="F281" s="36">
        <v>2461.6833333333334</v>
      </c>
      <c r="G281" s="36">
        <v>2418.3666666666668</v>
      </c>
      <c r="H281" s="36">
        <v>2660.4666666666672</v>
      </c>
      <c r="I281" s="36">
        <v>2703.7833333333338</v>
      </c>
      <c r="J281" s="36">
        <v>2781.5166666666673</v>
      </c>
      <c r="K281" s="31">
        <v>2626.05</v>
      </c>
      <c r="L281" s="31">
        <v>2505</v>
      </c>
      <c r="M281" s="31">
        <v>4.2391100000000002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2783.95</v>
      </c>
      <c r="D282" s="36">
        <v>2814.7333333333336</v>
      </c>
      <c r="E282" s="36">
        <v>2720.5666666666671</v>
      </c>
      <c r="F282" s="36">
        <v>2657.1833333333334</v>
      </c>
      <c r="G282" s="36">
        <v>2563.0166666666669</v>
      </c>
      <c r="H282" s="36">
        <v>2878.1166666666672</v>
      </c>
      <c r="I282" s="36">
        <v>2972.2833333333333</v>
      </c>
      <c r="J282" s="36">
        <v>3035.6666666666674</v>
      </c>
      <c r="K282" s="31">
        <v>2908.9</v>
      </c>
      <c r="L282" s="31">
        <v>2751.35</v>
      </c>
      <c r="M282" s="31">
        <v>0.54569999999999996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569.70000000000005</v>
      </c>
      <c r="D283" s="36">
        <v>565.01666666666677</v>
      </c>
      <c r="E283" s="36">
        <v>557.03333333333353</v>
      </c>
      <c r="F283" s="36">
        <v>544.36666666666679</v>
      </c>
      <c r="G283" s="36">
        <v>536.38333333333355</v>
      </c>
      <c r="H283" s="36">
        <v>577.68333333333351</v>
      </c>
      <c r="I283" s="36">
        <v>585.66666666666686</v>
      </c>
      <c r="J283" s="36">
        <v>598.33333333333348</v>
      </c>
      <c r="K283" s="31">
        <v>573</v>
      </c>
      <c r="L283" s="31">
        <v>552.35</v>
      </c>
      <c r="M283" s="31">
        <v>0.29858000000000001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464.8</v>
      </c>
      <c r="D284" s="36">
        <v>463.66666666666669</v>
      </c>
      <c r="E284" s="36">
        <v>459.43333333333339</v>
      </c>
      <c r="F284" s="36">
        <v>454.06666666666672</v>
      </c>
      <c r="G284" s="36">
        <v>449.83333333333343</v>
      </c>
      <c r="H284" s="36">
        <v>469.03333333333336</v>
      </c>
      <c r="I284" s="36">
        <v>473.26666666666659</v>
      </c>
      <c r="J284" s="36">
        <v>478.63333333333333</v>
      </c>
      <c r="K284" s="31">
        <v>467.9</v>
      </c>
      <c r="L284" s="31">
        <v>458.3</v>
      </c>
      <c r="M284" s="31">
        <v>1.06368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279.55</v>
      </c>
      <c r="D285" s="36">
        <v>281.28333333333336</v>
      </c>
      <c r="E285" s="36">
        <v>276.4666666666667</v>
      </c>
      <c r="F285" s="36">
        <v>273.38333333333333</v>
      </c>
      <c r="G285" s="36">
        <v>268.56666666666666</v>
      </c>
      <c r="H285" s="36">
        <v>284.36666666666673</v>
      </c>
      <c r="I285" s="36">
        <v>289.18333333333345</v>
      </c>
      <c r="J285" s="36">
        <v>292.26666666666677</v>
      </c>
      <c r="K285" s="31">
        <v>286.10000000000002</v>
      </c>
      <c r="L285" s="31">
        <v>278.2</v>
      </c>
      <c r="M285" s="31">
        <v>10.242990000000001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1765.15</v>
      </c>
      <c r="D286" s="36">
        <v>1762.0833333333333</v>
      </c>
      <c r="E286" s="36">
        <v>1753.0666666666666</v>
      </c>
      <c r="F286" s="36">
        <v>1740.9833333333333</v>
      </c>
      <c r="G286" s="36">
        <v>1731.9666666666667</v>
      </c>
      <c r="H286" s="36">
        <v>1774.1666666666665</v>
      </c>
      <c r="I286" s="36">
        <v>1783.1833333333334</v>
      </c>
      <c r="J286" s="36">
        <v>1795.2666666666664</v>
      </c>
      <c r="K286" s="31">
        <v>1771.1</v>
      </c>
      <c r="L286" s="31">
        <v>1750</v>
      </c>
      <c r="M286" s="31">
        <v>30.042059999999999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1128.3</v>
      </c>
      <c r="D287" s="36">
        <v>1113.1166666666668</v>
      </c>
      <c r="E287" s="36">
        <v>1092.2333333333336</v>
      </c>
      <c r="F287" s="36">
        <v>1056.1666666666667</v>
      </c>
      <c r="G287" s="36">
        <v>1035.2833333333335</v>
      </c>
      <c r="H287" s="36">
        <v>1149.1833333333336</v>
      </c>
      <c r="I287" s="36">
        <v>1170.0666666666668</v>
      </c>
      <c r="J287" s="36">
        <v>1206.1333333333337</v>
      </c>
      <c r="K287" s="31">
        <v>1134</v>
      </c>
      <c r="L287" s="31">
        <v>1077.05</v>
      </c>
      <c r="M287" s="31">
        <v>10.518090000000001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412.95</v>
      </c>
      <c r="D288" s="36">
        <v>414.86666666666662</v>
      </c>
      <c r="E288" s="36">
        <v>409.73333333333323</v>
      </c>
      <c r="F288" s="36">
        <v>406.51666666666659</v>
      </c>
      <c r="G288" s="36">
        <v>401.38333333333321</v>
      </c>
      <c r="H288" s="36">
        <v>418.08333333333326</v>
      </c>
      <c r="I288" s="36">
        <v>423.21666666666658</v>
      </c>
      <c r="J288" s="36">
        <v>426.43333333333328</v>
      </c>
      <c r="K288" s="31">
        <v>420</v>
      </c>
      <c r="L288" s="31">
        <v>411.65</v>
      </c>
      <c r="M288" s="31">
        <v>2.27163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1972.25</v>
      </c>
      <c r="D289" s="36">
        <v>1973.0666666666666</v>
      </c>
      <c r="E289" s="36">
        <v>1959.1833333333332</v>
      </c>
      <c r="F289" s="36">
        <v>1946.1166666666666</v>
      </c>
      <c r="G289" s="36">
        <v>1932.2333333333331</v>
      </c>
      <c r="H289" s="36">
        <v>1986.1333333333332</v>
      </c>
      <c r="I289" s="36">
        <v>2000.0166666666664</v>
      </c>
      <c r="J289" s="36">
        <v>2013.0833333333333</v>
      </c>
      <c r="K289" s="31">
        <v>1986.95</v>
      </c>
      <c r="L289" s="31">
        <v>1960</v>
      </c>
      <c r="M289" s="31">
        <v>0.36124000000000001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2921.2</v>
      </c>
      <c r="D290" s="36">
        <v>2934.8333333333335</v>
      </c>
      <c r="E290" s="36">
        <v>2869.8166666666671</v>
      </c>
      <c r="F290" s="36">
        <v>2818.4333333333334</v>
      </c>
      <c r="G290" s="36">
        <v>2753.416666666667</v>
      </c>
      <c r="H290" s="36">
        <v>2986.2166666666672</v>
      </c>
      <c r="I290" s="36">
        <v>3051.2333333333336</v>
      </c>
      <c r="J290" s="36">
        <v>3102.6166666666672</v>
      </c>
      <c r="K290" s="31">
        <v>2999.85</v>
      </c>
      <c r="L290" s="31">
        <v>2883.45</v>
      </c>
      <c r="M290" s="31">
        <v>1.2633799999999999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126.25</v>
      </c>
      <c r="D291" s="36">
        <v>125.45</v>
      </c>
      <c r="E291" s="36">
        <v>123.9</v>
      </c>
      <c r="F291" s="36">
        <v>121.55</v>
      </c>
      <c r="G291" s="36">
        <v>120</v>
      </c>
      <c r="H291" s="36">
        <v>127.80000000000001</v>
      </c>
      <c r="I291" s="36">
        <v>129.35</v>
      </c>
      <c r="J291" s="36">
        <v>131.70000000000002</v>
      </c>
      <c r="K291" s="31">
        <v>127</v>
      </c>
      <c r="L291" s="31">
        <v>123.1</v>
      </c>
      <c r="M291" s="31">
        <v>67.807929999999999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4736.5</v>
      </c>
      <c r="D292" s="36">
        <v>4736.166666666667</v>
      </c>
      <c r="E292" s="36">
        <v>4697.3833333333341</v>
      </c>
      <c r="F292" s="36">
        <v>4658.2666666666673</v>
      </c>
      <c r="G292" s="36">
        <v>4619.4833333333345</v>
      </c>
      <c r="H292" s="36">
        <v>4775.2833333333338</v>
      </c>
      <c r="I292" s="36">
        <v>4814.0666666666666</v>
      </c>
      <c r="J292" s="36">
        <v>4853.1833333333334</v>
      </c>
      <c r="K292" s="31">
        <v>4774.95</v>
      </c>
      <c r="L292" s="31">
        <v>4697.05</v>
      </c>
      <c r="M292" s="31">
        <v>1.1007199999999999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14687.15</v>
      </c>
      <c r="D293" s="36">
        <v>14732.433333333334</v>
      </c>
      <c r="E293" s="36">
        <v>14594.866666666669</v>
      </c>
      <c r="F293" s="36">
        <v>14502.583333333334</v>
      </c>
      <c r="G293" s="36">
        <v>14365.016666666668</v>
      </c>
      <c r="H293" s="36">
        <v>14824.716666666669</v>
      </c>
      <c r="I293" s="36">
        <v>14962.283333333335</v>
      </c>
      <c r="J293" s="36">
        <v>15054.566666666669</v>
      </c>
      <c r="K293" s="31">
        <v>14870</v>
      </c>
      <c r="L293" s="31">
        <v>14640.15</v>
      </c>
      <c r="M293" s="31">
        <v>1.2630000000000001E-2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2965.05</v>
      </c>
      <c r="D294" s="36">
        <v>2957.2000000000003</v>
      </c>
      <c r="E294" s="36">
        <v>2919.5000000000005</v>
      </c>
      <c r="F294" s="36">
        <v>2873.9500000000003</v>
      </c>
      <c r="G294" s="36">
        <v>2836.2500000000005</v>
      </c>
      <c r="H294" s="36">
        <v>3002.7500000000005</v>
      </c>
      <c r="I294" s="36">
        <v>3040.4500000000003</v>
      </c>
      <c r="J294" s="36">
        <v>3086.0000000000005</v>
      </c>
      <c r="K294" s="31">
        <v>2994.9</v>
      </c>
      <c r="L294" s="31">
        <v>2911.65</v>
      </c>
      <c r="M294" s="31">
        <v>29.036930000000002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413.35</v>
      </c>
      <c r="D295" s="36">
        <v>413.15000000000003</v>
      </c>
      <c r="E295" s="36">
        <v>410.25000000000006</v>
      </c>
      <c r="F295" s="36">
        <v>407.15000000000003</v>
      </c>
      <c r="G295" s="36">
        <v>404.25000000000006</v>
      </c>
      <c r="H295" s="36">
        <v>416.25000000000006</v>
      </c>
      <c r="I295" s="36">
        <v>419.15000000000003</v>
      </c>
      <c r="J295" s="36">
        <v>422.25000000000006</v>
      </c>
      <c r="K295" s="31">
        <v>416.05</v>
      </c>
      <c r="L295" s="31">
        <v>410.05</v>
      </c>
      <c r="M295" s="31">
        <v>2.8694500000000001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394.05</v>
      </c>
      <c r="D296" s="36">
        <v>391.43333333333334</v>
      </c>
      <c r="E296" s="36">
        <v>386.86666666666667</v>
      </c>
      <c r="F296" s="36">
        <v>379.68333333333334</v>
      </c>
      <c r="G296" s="36">
        <v>375.11666666666667</v>
      </c>
      <c r="H296" s="36">
        <v>398.61666666666667</v>
      </c>
      <c r="I296" s="36">
        <v>403.18333333333339</v>
      </c>
      <c r="J296" s="36">
        <v>410.36666666666667</v>
      </c>
      <c r="K296" s="31">
        <v>396</v>
      </c>
      <c r="L296" s="31">
        <v>384.25</v>
      </c>
      <c r="M296" s="31">
        <v>15.31447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284.39999999999998</v>
      </c>
      <c r="D297" s="36">
        <v>284.18333333333334</v>
      </c>
      <c r="E297" s="36">
        <v>282.2166666666667</v>
      </c>
      <c r="F297" s="36">
        <v>280.03333333333336</v>
      </c>
      <c r="G297" s="36">
        <v>278.06666666666672</v>
      </c>
      <c r="H297" s="36">
        <v>286.36666666666667</v>
      </c>
      <c r="I297" s="36">
        <v>288.33333333333326</v>
      </c>
      <c r="J297" s="36">
        <v>290.51666666666665</v>
      </c>
      <c r="K297" s="31">
        <v>286.14999999999998</v>
      </c>
      <c r="L297" s="31">
        <v>282</v>
      </c>
      <c r="M297" s="31">
        <v>2.7906599999999999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118.35</v>
      </c>
      <c r="D298" s="36">
        <v>117.06666666666666</v>
      </c>
      <c r="E298" s="36">
        <v>115.28333333333333</v>
      </c>
      <c r="F298" s="36">
        <v>112.21666666666667</v>
      </c>
      <c r="G298" s="36">
        <v>110.43333333333334</v>
      </c>
      <c r="H298" s="36">
        <v>120.13333333333333</v>
      </c>
      <c r="I298" s="36">
        <v>121.91666666666666</v>
      </c>
      <c r="J298" s="36">
        <v>124.98333333333332</v>
      </c>
      <c r="K298" s="31">
        <v>118.85</v>
      </c>
      <c r="L298" s="31">
        <v>114</v>
      </c>
      <c r="M298" s="31">
        <v>66.947990000000004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467.05</v>
      </c>
      <c r="D299" s="36">
        <v>465.43333333333334</v>
      </c>
      <c r="E299" s="36">
        <v>463.31666666666666</v>
      </c>
      <c r="F299" s="36">
        <v>459.58333333333331</v>
      </c>
      <c r="G299" s="36">
        <v>457.46666666666664</v>
      </c>
      <c r="H299" s="36">
        <v>469.16666666666669</v>
      </c>
      <c r="I299" s="36">
        <v>471.28333333333336</v>
      </c>
      <c r="J299" s="36">
        <v>475.01666666666671</v>
      </c>
      <c r="K299" s="31">
        <v>467.55</v>
      </c>
      <c r="L299" s="31">
        <v>461.7</v>
      </c>
      <c r="M299" s="31">
        <v>13.94046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644.95000000000005</v>
      </c>
      <c r="D300" s="36">
        <v>646.26666666666677</v>
      </c>
      <c r="E300" s="36">
        <v>642.68333333333351</v>
      </c>
      <c r="F300" s="36">
        <v>640.41666666666674</v>
      </c>
      <c r="G300" s="36">
        <v>636.83333333333348</v>
      </c>
      <c r="H300" s="36">
        <v>648.53333333333353</v>
      </c>
      <c r="I300" s="36">
        <v>652.11666666666679</v>
      </c>
      <c r="J300" s="36">
        <v>654.38333333333355</v>
      </c>
      <c r="K300" s="31">
        <v>649.85</v>
      </c>
      <c r="L300" s="31">
        <v>644</v>
      </c>
      <c r="M300" s="31">
        <v>5.3145899999999999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6013.2</v>
      </c>
      <c r="D301" s="36">
        <v>5990.75</v>
      </c>
      <c r="E301" s="36">
        <v>5928.5</v>
      </c>
      <c r="F301" s="36">
        <v>5843.8</v>
      </c>
      <c r="G301" s="36">
        <v>5781.55</v>
      </c>
      <c r="H301" s="36">
        <v>6075.45</v>
      </c>
      <c r="I301" s="36">
        <v>6137.7</v>
      </c>
      <c r="J301" s="36">
        <v>6222.4</v>
      </c>
      <c r="K301" s="31">
        <v>6053</v>
      </c>
      <c r="L301" s="31">
        <v>5906.05</v>
      </c>
      <c r="M301" s="31">
        <v>0.55086999999999997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5436.9</v>
      </c>
      <c r="D302" s="36">
        <v>5419.333333333333</v>
      </c>
      <c r="E302" s="36">
        <v>5393.6666666666661</v>
      </c>
      <c r="F302" s="36">
        <v>5350.4333333333334</v>
      </c>
      <c r="G302" s="36">
        <v>5324.7666666666664</v>
      </c>
      <c r="H302" s="36">
        <v>5462.5666666666657</v>
      </c>
      <c r="I302" s="36">
        <v>5488.2333333333318</v>
      </c>
      <c r="J302" s="36">
        <v>5531.4666666666653</v>
      </c>
      <c r="K302" s="31">
        <v>5445</v>
      </c>
      <c r="L302" s="31">
        <v>5376.1</v>
      </c>
      <c r="M302" s="31">
        <v>3.2012800000000001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1132.3499999999999</v>
      </c>
      <c r="D303" s="36">
        <v>1124.0833333333333</v>
      </c>
      <c r="E303" s="36">
        <v>1113.3666666666666</v>
      </c>
      <c r="F303" s="36">
        <v>1094.3833333333332</v>
      </c>
      <c r="G303" s="36">
        <v>1083.6666666666665</v>
      </c>
      <c r="H303" s="36">
        <v>1143.0666666666666</v>
      </c>
      <c r="I303" s="36">
        <v>1153.7833333333333</v>
      </c>
      <c r="J303" s="36">
        <v>1172.7666666666667</v>
      </c>
      <c r="K303" s="31">
        <v>1134.8</v>
      </c>
      <c r="L303" s="31">
        <v>1105.0999999999999</v>
      </c>
      <c r="M303" s="31">
        <v>9.8315699999999993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1503.95</v>
      </c>
      <c r="D304" s="36">
        <v>1498.8</v>
      </c>
      <c r="E304" s="36">
        <v>1485.6</v>
      </c>
      <c r="F304" s="36">
        <v>1467.25</v>
      </c>
      <c r="G304" s="36">
        <v>1454.05</v>
      </c>
      <c r="H304" s="36">
        <v>1517.1499999999999</v>
      </c>
      <c r="I304" s="36">
        <v>1530.3500000000001</v>
      </c>
      <c r="J304" s="36">
        <v>1548.6999999999998</v>
      </c>
      <c r="K304" s="31">
        <v>1512</v>
      </c>
      <c r="L304" s="31">
        <v>1480.45</v>
      </c>
      <c r="M304" s="31">
        <v>0.46673999999999999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790</v>
      </c>
      <c r="D305" s="36">
        <v>797.68333333333339</v>
      </c>
      <c r="E305" s="36">
        <v>771.36666666666679</v>
      </c>
      <c r="F305" s="36">
        <v>752.73333333333335</v>
      </c>
      <c r="G305" s="36">
        <v>726.41666666666674</v>
      </c>
      <c r="H305" s="36">
        <v>816.31666666666683</v>
      </c>
      <c r="I305" s="36">
        <v>842.63333333333344</v>
      </c>
      <c r="J305" s="36">
        <v>861.26666666666688</v>
      </c>
      <c r="K305" s="31">
        <v>824</v>
      </c>
      <c r="L305" s="31">
        <v>779.05</v>
      </c>
      <c r="M305" s="31">
        <v>20.18797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1019.9</v>
      </c>
      <c r="D306" s="36">
        <v>1021.0333333333333</v>
      </c>
      <c r="E306" s="36">
        <v>1012.3666666666666</v>
      </c>
      <c r="F306" s="36">
        <v>1004.8333333333333</v>
      </c>
      <c r="G306" s="36">
        <v>996.16666666666652</v>
      </c>
      <c r="H306" s="36">
        <v>1028.5666666666666</v>
      </c>
      <c r="I306" s="36">
        <v>1037.2333333333336</v>
      </c>
      <c r="J306" s="36">
        <v>1044.7666666666667</v>
      </c>
      <c r="K306" s="31">
        <v>1029.7</v>
      </c>
      <c r="L306" s="31">
        <v>1013.5</v>
      </c>
      <c r="M306" s="31">
        <v>2.5591499999999998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298.05</v>
      </c>
      <c r="D307" s="36">
        <v>296.7</v>
      </c>
      <c r="E307" s="36">
        <v>292.64999999999998</v>
      </c>
      <c r="F307" s="36">
        <v>287.25</v>
      </c>
      <c r="G307" s="36">
        <v>283.2</v>
      </c>
      <c r="H307" s="36">
        <v>302.09999999999997</v>
      </c>
      <c r="I307" s="36">
        <v>306.15000000000003</v>
      </c>
      <c r="J307" s="36">
        <v>311.54999999999995</v>
      </c>
      <c r="K307" s="31">
        <v>300.75</v>
      </c>
      <c r="L307" s="31">
        <v>291.3</v>
      </c>
      <c r="M307" s="31">
        <v>78.73948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1589.2</v>
      </c>
      <c r="D308" s="36">
        <v>1590.6833333333334</v>
      </c>
      <c r="E308" s="36">
        <v>1581.7666666666669</v>
      </c>
      <c r="F308" s="36">
        <v>1574.3333333333335</v>
      </c>
      <c r="G308" s="36">
        <v>1565.416666666667</v>
      </c>
      <c r="H308" s="36">
        <v>1598.1166666666668</v>
      </c>
      <c r="I308" s="36">
        <v>1607.0333333333333</v>
      </c>
      <c r="J308" s="36">
        <v>1614.4666666666667</v>
      </c>
      <c r="K308" s="31">
        <v>1599.6</v>
      </c>
      <c r="L308" s="31">
        <v>1583.25</v>
      </c>
      <c r="M308" s="31">
        <v>19.91198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391.7</v>
      </c>
      <c r="D309" s="36">
        <v>392.88333333333338</v>
      </c>
      <c r="E309" s="36">
        <v>388.06666666666678</v>
      </c>
      <c r="F309" s="36">
        <v>384.43333333333339</v>
      </c>
      <c r="G309" s="36">
        <v>379.61666666666679</v>
      </c>
      <c r="H309" s="36">
        <v>396.51666666666677</v>
      </c>
      <c r="I309" s="36">
        <v>401.33333333333337</v>
      </c>
      <c r="J309" s="36">
        <v>404.96666666666675</v>
      </c>
      <c r="K309" s="31">
        <v>397.7</v>
      </c>
      <c r="L309" s="31">
        <v>389.25</v>
      </c>
      <c r="M309" s="31">
        <v>1.5741400000000001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531.54999999999995</v>
      </c>
      <c r="D310" s="36">
        <v>535.2833333333333</v>
      </c>
      <c r="E310" s="36">
        <v>526.36666666666656</v>
      </c>
      <c r="F310" s="36">
        <v>521.18333333333328</v>
      </c>
      <c r="G310" s="36">
        <v>512.26666666666654</v>
      </c>
      <c r="H310" s="36">
        <v>540.46666666666658</v>
      </c>
      <c r="I310" s="36">
        <v>549.38333333333333</v>
      </c>
      <c r="J310" s="36">
        <v>554.56666666666661</v>
      </c>
      <c r="K310" s="31">
        <v>544.20000000000005</v>
      </c>
      <c r="L310" s="31">
        <v>530.1</v>
      </c>
      <c r="M310" s="31">
        <v>2.8879800000000002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387.9</v>
      </c>
      <c r="D311" s="36">
        <v>388.91666666666669</v>
      </c>
      <c r="E311" s="36">
        <v>385.13333333333338</v>
      </c>
      <c r="F311" s="36">
        <v>382.36666666666667</v>
      </c>
      <c r="G311" s="36">
        <v>378.58333333333337</v>
      </c>
      <c r="H311" s="36">
        <v>391.68333333333339</v>
      </c>
      <c r="I311" s="36">
        <v>395.4666666666667</v>
      </c>
      <c r="J311" s="36">
        <v>398.23333333333341</v>
      </c>
      <c r="K311" s="31">
        <v>392.7</v>
      </c>
      <c r="L311" s="31">
        <v>386.15</v>
      </c>
      <c r="M311" s="31">
        <v>0.87987000000000004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147.1</v>
      </c>
      <c r="D312" s="36">
        <v>145.38333333333333</v>
      </c>
      <c r="E312" s="36">
        <v>142.56666666666666</v>
      </c>
      <c r="F312" s="36">
        <v>138.03333333333333</v>
      </c>
      <c r="G312" s="36">
        <v>135.21666666666667</v>
      </c>
      <c r="H312" s="36">
        <v>149.91666666666666</v>
      </c>
      <c r="I312" s="36">
        <v>152.73333333333332</v>
      </c>
      <c r="J312" s="36">
        <v>157.26666666666665</v>
      </c>
      <c r="K312" s="31">
        <v>148.19999999999999</v>
      </c>
      <c r="L312" s="31">
        <v>140.85</v>
      </c>
      <c r="M312" s="31">
        <v>263.04878000000002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93.1</v>
      </c>
      <c r="D313" s="36">
        <v>93.25</v>
      </c>
      <c r="E313" s="36">
        <v>92.4</v>
      </c>
      <c r="F313" s="36">
        <v>91.7</v>
      </c>
      <c r="G313" s="36">
        <v>90.850000000000009</v>
      </c>
      <c r="H313" s="36">
        <v>93.95</v>
      </c>
      <c r="I313" s="36">
        <v>94.8</v>
      </c>
      <c r="J313" s="36">
        <v>95.5</v>
      </c>
      <c r="K313" s="31">
        <v>94.1</v>
      </c>
      <c r="L313" s="31">
        <v>92.55</v>
      </c>
      <c r="M313" s="31">
        <v>20.200589999999998</v>
      </c>
      <c r="N313" s="1"/>
      <c r="O313" s="1"/>
    </row>
    <row r="314" spans="1:15" ht="12.75" customHeight="1">
      <c r="A314" s="33">
        <v>304</v>
      </c>
      <c r="B314" s="53" t="s">
        <v>865</v>
      </c>
      <c r="C314" s="31">
        <v>1756.5</v>
      </c>
      <c r="D314" s="36">
        <v>1753.05</v>
      </c>
      <c r="E314" s="36">
        <v>1746.1999999999998</v>
      </c>
      <c r="F314" s="36">
        <v>1735.8999999999999</v>
      </c>
      <c r="G314" s="36">
        <v>1729.0499999999997</v>
      </c>
      <c r="H314" s="36">
        <v>1763.35</v>
      </c>
      <c r="I314" s="36">
        <v>1770.1999999999998</v>
      </c>
      <c r="J314" s="36">
        <v>1780.5</v>
      </c>
      <c r="K314" s="31">
        <v>1759.9</v>
      </c>
      <c r="L314" s="31">
        <v>1742.75</v>
      </c>
      <c r="M314" s="31">
        <v>0.54954999999999998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583.79999999999995</v>
      </c>
      <c r="D315" s="36">
        <v>583.7833333333333</v>
      </c>
      <c r="E315" s="36">
        <v>581.61666666666656</v>
      </c>
      <c r="F315" s="36">
        <v>579.43333333333328</v>
      </c>
      <c r="G315" s="36">
        <v>577.26666666666654</v>
      </c>
      <c r="H315" s="36">
        <v>585.96666666666658</v>
      </c>
      <c r="I315" s="36">
        <v>588.13333333333333</v>
      </c>
      <c r="J315" s="36">
        <v>590.31666666666661</v>
      </c>
      <c r="K315" s="31">
        <v>585.95000000000005</v>
      </c>
      <c r="L315" s="31">
        <v>581.6</v>
      </c>
      <c r="M315" s="31">
        <v>10.952199999999999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10680.75</v>
      </c>
      <c r="D316" s="36">
        <v>10637.25</v>
      </c>
      <c r="E316" s="36">
        <v>10568.5</v>
      </c>
      <c r="F316" s="36">
        <v>10456.25</v>
      </c>
      <c r="G316" s="36">
        <v>10387.5</v>
      </c>
      <c r="H316" s="36">
        <v>10749.5</v>
      </c>
      <c r="I316" s="36">
        <v>10818.25</v>
      </c>
      <c r="J316" s="36">
        <v>10930.5</v>
      </c>
      <c r="K316" s="31">
        <v>10706</v>
      </c>
      <c r="L316" s="31">
        <v>10525</v>
      </c>
      <c r="M316" s="31">
        <v>4.5835900000000001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2424.6</v>
      </c>
      <c r="D317" s="36">
        <v>2412.2166666666667</v>
      </c>
      <c r="E317" s="36">
        <v>2394.4833333333336</v>
      </c>
      <c r="F317" s="36">
        <v>2364.3666666666668</v>
      </c>
      <c r="G317" s="36">
        <v>2346.6333333333337</v>
      </c>
      <c r="H317" s="36">
        <v>2442.3333333333335</v>
      </c>
      <c r="I317" s="36">
        <v>2460.0666666666662</v>
      </c>
      <c r="J317" s="36">
        <v>2490.1833333333334</v>
      </c>
      <c r="K317" s="31">
        <v>2429.9499999999998</v>
      </c>
      <c r="L317" s="31">
        <v>2382.1</v>
      </c>
      <c r="M317" s="31">
        <v>0.39539999999999997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918.95</v>
      </c>
      <c r="D318" s="36">
        <v>916.9</v>
      </c>
      <c r="E318" s="36">
        <v>911.09999999999991</v>
      </c>
      <c r="F318" s="36">
        <v>903.24999999999989</v>
      </c>
      <c r="G318" s="36">
        <v>897.44999999999982</v>
      </c>
      <c r="H318" s="36">
        <v>924.75</v>
      </c>
      <c r="I318" s="36">
        <v>930.55</v>
      </c>
      <c r="J318" s="36">
        <v>938.40000000000009</v>
      </c>
      <c r="K318" s="31">
        <v>922.7</v>
      </c>
      <c r="L318" s="31">
        <v>909.05</v>
      </c>
      <c r="M318" s="31">
        <v>10.97268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573.6</v>
      </c>
      <c r="D319" s="36">
        <v>572.01666666666677</v>
      </c>
      <c r="E319" s="36">
        <v>565.23333333333358</v>
      </c>
      <c r="F319" s="36">
        <v>556.86666666666679</v>
      </c>
      <c r="G319" s="36">
        <v>550.0833333333336</v>
      </c>
      <c r="H319" s="36">
        <v>580.38333333333355</v>
      </c>
      <c r="I319" s="36">
        <v>587.16666666666663</v>
      </c>
      <c r="J319" s="36">
        <v>595.53333333333353</v>
      </c>
      <c r="K319" s="31">
        <v>578.79999999999995</v>
      </c>
      <c r="L319" s="31">
        <v>563.65</v>
      </c>
      <c r="M319" s="31">
        <v>9.2735299999999992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2205.65</v>
      </c>
      <c r="D320" s="36">
        <v>2217.9</v>
      </c>
      <c r="E320" s="36">
        <v>2182.8000000000002</v>
      </c>
      <c r="F320" s="36">
        <v>2159.9500000000003</v>
      </c>
      <c r="G320" s="36">
        <v>2124.8500000000004</v>
      </c>
      <c r="H320" s="36">
        <v>2240.75</v>
      </c>
      <c r="I320" s="36">
        <v>2275.8499999999995</v>
      </c>
      <c r="J320" s="36">
        <v>2298.6999999999998</v>
      </c>
      <c r="K320" s="31">
        <v>2253</v>
      </c>
      <c r="L320" s="31">
        <v>2195.0500000000002</v>
      </c>
      <c r="M320" s="31">
        <v>13.85854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761.15</v>
      </c>
      <c r="D321" s="36">
        <v>762.9</v>
      </c>
      <c r="E321" s="36">
        <v>756</v>
      </c>
      <c r="F321" s="36">
        <v>750.85</v>
      </c>
      <c r="G321" s="36">
        <v>743.95</v>
      </c>
      <c r="H321" s="36">
        <v>768.05</v>
      </c>
      <c r="I321" s="36">
        <v>774.94999999999982</v>
      </c>
      <c r="J321" s="36">
        <v>780.09999999999991</v>
      </c>
      <c r="K321" s="31">
        <v>769.8</v>
      </c>
      <c r="L321" s="31">
        <v>757.75</v>
      </c>
      <c r="M321" s="31">
        <v>1.0346900000000001</v>
      </c>
      <c r="N321" s="1"/>
      <c r="O321" s="1"/>
    </row>
    <row r="322" spans="1:15" ht="12.75" customHeight="1">
      <c r="A322" s="33">
        <v>312</v>
      </c>
      <c r="B322" s="53" t="s">
        <v>1016</v>
      </c>
      <c r="C322" s="31">
        <v>966</v>
      </c>
      <c r="D322" s="36">
        <v>967.93333333333339</v>
      </c>
      <c r="E322" s="36">
        <v>957.66666666666674</v>
      </c>
      <c r="F322" s="36">
        <v>949.33333333333337</v>
      </c>
      <c r="G322" s="36">
        <v>939.06666666666672</v>
      </c>
      <c r="H322" s="36">
        <v>976.26666666666677</v>
      </c>
      <c r="I322" s="36">
        <v>986.53333333333342</v>
      </c>
      <c r="J322" s="36">
        <v>994.86666666666679</v>
      </c>
      <c r="K322" s="31">
        <v>978.2</v>
      </c>
      <c r="L322" s="31">
        <v>959.6</v>
      </c>
      <c r="M322" s="31">
        <v>0.23372000000000001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1099.4000000000001</v>
      </c>
      <c r="D323" s="36">
        <v>1101.1166666666668</v>
      </c>
      <c r="E323" s="36">
        <v>1082.2333333333336</v>
      </c>
      <c r="F323" s="36">
        <v>1065.0666666666668</v>
      </c>
      <c r="G323" s="36">
        <v>1046.1833333333336</v>
      </c>
      <c r="H323" s="36">
        <v>1118.2833333333335</v>
      </c>
      <c r="I323" s="36">
        <v>1137.1666666666667</v>
      </c>
      <c r="J323" s="36">
        <v>1154.3333333333335</v>
      </c>
      <c r="K323" s="31">
        <v>1120</v>
      </c>
      <c r="L323" s="31">
        <v>1083.95</v>
      </c>
      <c r="M323" s="31">
        <v>2.0006699999999999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1455.5</v>
      </c>
      <c r="D324" s="36">
        <v>1444.5</v>
      </c>
      <c r="E324" s="36">
        <v>1431</v>
      </c>
      <c r="F324" s="36">
        <v>1406.5</v>
      </c>
      <c r="G324" s="36">
        <v>1393</v>
      </c>
      <c r="H324" s="36">
        <v>1469</v>
      </c>
      <c r="I324" s="36">
        <v>1482.5</v>
      </c>
      <c r="J324" s="36">
        <v>1507</v>
      </c>
      <c r="K324" s="31">
        <v>1458</v>
      </c>
      <c r="L324" s="31">
        <v>1420</v>
      </c>
      <c r="M324" s="31">
        <v>2.0886499999999999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57.85</v>
      </c>
      <c r="D325" s="36">
        <v>58.016666666666673</v>
      </c>
      <c r="E325" s="36">
        <v>57.283333333333346</v>
      </c>
      <c r="F325" s="36">
        <v>56.716666666666676</v>
      </c>
      <c r="G325" s="36">
        <v>55.983333333333348</v>
      </c>
      <c r="H325" s="36">
        <v>58.583333333333343</v>
      </c>
      <c r="I325" s="36">
        <v>59.316666666666677</v>
      </c>
      <c r="J325" s="36">
        <v>59.88333333333334</v>
      </c>
      <c r="K325" s="31">
        <v>58.75</v>
      </c>
      <c r="L325" s="31">
        <v>57.45</v>
      </c>
      <c r="M325" s="31">
        <v>20.573730000000001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64</v>
      </c>
      <c r="D326" s="36">
        <v>63.5</v>
      </c>
      <c r="E326" s="36">
        <v>62.599999999999994</v>
      </c>
      <c r="F326" s="36">
        <v>61.199999999999996</v>
      </c>
      <c r="G326" s="36">
        <v>60.29999999999999</v>
      </c>
      <c r="H326" s="36">
        <v>64.900000000000006</v>
      </c>
      <c r="I326" s="36">
        <v>65.800000000000011</v>
      </c>
      <c r="J326" s="36">
        <v>67.2</v>
      </c>
      <c r="K326" s="31">
        <v>64.400000000000006</v>
      </c>
      <c r="L326" s="31">
        <v>62.1</v>
      </c>
      <c r="M326" s="31">
        <v>35.719909999999999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881.5</v>
      </c>
      <c r="D327" s="36">
        <v>876.68333333333339</v>
      </c>
      <c r="E327" s="36">
        <v>860.36666666666679</v>
      </c>
      <c r="F327" s="36">
        <v>839.23333333333335</v>
      </c>
      <c r="G327" s="36">
        <v>822.91666666666674</v>
      </c>
      <c r="H327" s="36">
        <v>897.81666666666683</v>
      </c>
      <c r="I327" s="36">
        <v>914.13333333333344</v>
      </c>
      <c r="J327" s="36">
        <v>935.26666666666688</v>
      </c>
      <c r="K327" s="31">
        <v>893</v>
      </c>
      <c r="L327" s="31">
        <v>855.55</v>
      </c>
      <c r="M327" s="31">
        <v>1.8027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2470</v>
      </c>
      <c r="D328" s="36">
        <v>2460.15</v>
      </c>
      <c r="E328" s="36">
        <v>2444.8500000000004</v>
      </c>
      <c r="F328" s="36">
        <v>2419.7000000000003</v>
      </c>
      <c r="G328" s="36">
        <v>2404.4000000000005</v>
      </c>
      <c r="H328" s="36">
        <v>2485.3000000000002</v>
      </c>
      <c r="I328" s="36">
        <v>2500.6000000000004</v>
      </c>
      <c r="J328" s="36">
        <v>2525.75</v>
      </c>
      <c r="K328" s="31">
        <v>2475.4499999999998</v>
      </c>
      <c r="L328" s="31">
        <v>2435</v>
      </c>
      <c r="M328" s="31">
        <v>2.17869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110285.4</v>
      </c>
      <c r="D329" s="36">
        <v>110012.43333333333</v>
      </c>
      <c r="E329" s="36">
        <v>109524.86666666667</v>
      </c>
      <c r="F329" s="36">
        <v>108764.33333333333</v>
      </c>
      <c r="G329" s="36">
        <v>108276.76666666666</v>
      </c>
      <c r="H329" s="36">
        <v>110772.96666666667</v>
      </c>
      <c r="I329" s="36">
        <v>111260.53333333335</v>
      </c>
      <c r="J329" s="36">
        <v>112021.06666666668</v>
      </c>
      <c r="K329" s="31">
        <v>110500</v>
      </c>
      <c r="L329" s="31">
        <v>109251.9</v>
      </c>
      <c r="M329" s="31">
        <v>2.9090000000000001E-2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2588.6</v>
      </c>
      <c r="D330" s="36">
        <v>2593.2333333333336</v>
      </c>
      <c r="E330" s="36">
        <v>2556.4666666666672</v>
      </c>
      <c r="F330" s="36">
        <v>2524.3333333333335</v>
      </c>
      <c r="G330" s="36">
        <v>2487.5666666666671</v>
      </c>
      <c r="H330" s="36">
        <v>2625.3666666666672</v>
      </c>
      <c r="I330" s="36">
        <v>2662.1333333333337</v>
      </c>
      <c r="J330" s="36">
        <v>2694.2666666666673</v>
      </c>
      <c r="K330" s="31">
        <v>2630</v>
      </c>
      <c r="L330" s="31">
        <v>2561.1</v>
      </c>
      <c r="M330" s="31">
        <v>4.68649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1937</v>
      </c>
      <c r="D331" s="36">
        <v>1930.95</v>
      </c>
      <c r="E331" s="36">
        <v>1901.9</v>
      </c>
      <c r="F331" s="36">
        <v>1866.8</v>
      </c>
      <c r="G331" s="36">
        <v>1837.75</v>
      </c>
      <c r="H331" s="36">
        <v>1966.0500000000002</v>
      </c>
      <c r="I331" s="36">
        <v>1995.1</v>
      </c>
      <c r="J331" s="36">
        <v>2030.2000000000003</v>
      </c>
      <c r="K331" s="31">
        <v>1960</v>
      </c>
      <c r="L331" s="31">
        <v>1895.85</v>
      </c>
      <c r="M331" s="31">
        <v>11.621549999999999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1259.45</v>
      </c>
      <c r="D332" s="36">
        <v>1250.4666666666667</v>
      </c>
      <c r="E332" s="36">
        <v>1235.9833333333333</v>
      </c>
      <c r="F332" s="36">
        <v>1212.5166666666667</v>
      </c>
      <c r="G332" s="36">
        <v>1198.0333333333333</v>
      </c>
      <c r="H332" s="36">
        <v>1273.9333333333334</v>
      </c>
      <c r="I332" s="36">
        <v>1288.416666666667</v>
      </c>
      <c r="J332" s="36">
        <v>1311.8833333333334</v>
      </c>
      <c r="K332" s="31">
        <v>1264.95</v>
      </c>
      <c r="L332" s="31">
        <v>1227</v>
      </c>
      <c r="M332" s="31">
        <v>4.9540199999999999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1081.9000000000001</v>
      </c>
      <c r="D333" s="36">
        <v>1075.4333333333334</v>
      </c>
      <c r="E333" s="36">
        <v>1063.9166666666667</v>
      </c>
      <c r="F333" s="36">
        <v>1045.9333333333334</v>
      </c>
      <c r="G333" s="36">
        <v>1034.4166666666667</v>
      </c>
      <c r="H333" s="36">
        <v>1093.4166666666667</v>
      </c>
      <c r="I333" s="36">
        <v>1104.9333333333332</v>
      </c>
      <c r="J333" s="36">
        <v>1122.9166666666667</v>
      </c>
      <c r="K333" s="31">
        <v>1086.95</v>
      </c>
      <c r="L333" s="31">
        <v>1057.45</v>
      </c>
      <c r="M333" s="31">
        <v>3.6090499999999999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878.9</v>
      </c>
      <c r="D334" s="36">
        <v>879.5</v>
      </c>
      <c r="E334" s="36">
        <v>871</v>
      </c>
      <c r="F334" s="36">
        <v>863.1</v>
      </c>
      <c r="G334" s="36">
        <v>854.6</v>
      </c>
      <c r="H334" s="36">
        <v>887.4</v>
      </c>
      <c r="I334" s="36">
        <v>895.9</v>
      </c>
      <c r="J334" s="36">
        <v>903.8</v>
      </c>
      <c r="K334" s="31">
        <v>888</v>
      </c>
      <c r="L334" s="31">
        <v>871.6</v>
      </c>
      <c r="M334" s="31">
        <v>3.4726900000000001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93</v>
      </c>
      <c r="D335" s="36">
        <v>92.733333333333334</v>
      </c>
      <c r="E335" s="36">
        <v>92.116666666666674</v>
      </c>
      <c r="F335" s="36">
        <v>91.233333333333334</v>
      </c>
      <c r="G335" s="36">
        <v>90.616666666666674</v>
      </c>
      <c r="H335" s="36">
        <v>93.616666666666674</v>
      </c>
      <c r="I335" s="36">
        <v>94.23333333333332</v>
      </c>
      <c r="J335" s="36">
        <v>95.116666666666674</v>
      </c>
      <c r="K335" s="31">
        <v>93.35</v>
      </c>
      <c r="L335" s="31">
        <v>91.85</v>
      </c>
      <c r="M335" s="31">
        <v>41.34796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4444.8500000000004</v>
      </c>
      <c r="D336" s="36">
        <v>4444.7666666666664</v>
      </c>
      <c r="E336" s="36">
        <v>4430.8833333333332</v>
      </c>
      <c r="F336" s="36">
        <v>4416.916666666667</v>
      </c>
      <c r="G336" s="36">
        <v>4403.0333333333338</v>
      </c>
      <c r="H336" s="36">
        <v>4458.7333333333327</v>
      </c>
      <c r="I336" s="36">
        <v>4472.6166666666659</v>
      </c>
      <c r="J336" s="36">
        <v>4486.5833333333321</v>
      </c>
      <c r="K336" s="31">
        <v>4458.6499999999996</v>
      </c>
      <c r="L336" s="31">
        <v>4430.8</v>
      </c>
      <c r="M336" s="31">
        <v>0.71123999999999998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827.55</v>
      </c>
      <c r="D337" s="36">
        <v>833.23333333333323</v>
      </c>
      <c r="E337" s="36">
        <v>819.36666666666645</v>
      </c>
      <c r="F337" s="36">
        <v>811.18333333333317</v>
      </c>
      <c r="G337" s="36">
        <v>797.31666666666638</v>
      </c>
      <c r="H337" s="36">
        <v>841.41666666666652</v>
      </c>
      <c r="I337" s="36">
        <v>855.2833333333333</v>
      </c>
      <c r="J337" s="36">
        <v>863.46666666666658</v>
      </c>
      <c r="K337" s="31">
        <v>847.1</v>
      </c>
      <c r="L337" s="31">
        <v>825.05</v>
      </c>
      <c r="M337" s="31">
        <v>3.60019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58.7</v>
      </c>
      <c r="D338" s="36">
        <v>58.216666666666669</v>
      </c>
      <c r="E338" s="36">
        <v>57.183333333333337</v>
      </c>
      <c r="F338" s="36">
        <v>55.666666666666671</v>
      </c>
      <c r="G338" s="36">
        <v>54.63333333333334</v>
      </c>
      <c r="H338" s="36">
        <v>59.733333333333334</v>
      </c>
      <c r="I338" s="36">
        <v>60.766666666666666</v>
      </c>
      <c r="J338" s="36">
        <v>62.283333333333331</v>
      </c>
      <c r="K338" s="31">
        <v>59.25</v>
      </c>
      <c r="L338" s="31">
        <v>56.7</v>
      </c>
      <c r="M338" s="31">
        <v>188.83428000000001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157.1</v>
      </c>
      <c r="D339" s="36">
        <v>158.31666666666669</v>
      </c>
      <c r="E339" s="36">
        <v>154.88333333333338</v>
      </c>
      <c r="F339" s="36">
        <v>152.66666666666669</v>
      </c>
      <c r="G339" s="36">
        <v>149.23333333333338</v>
      </c>
      <c r="H339" s="36">
        <v>160.53333333333339</v>
      </c>
      <c r="I339" s="36">
        <v>163.96666666666673</v>
      </c>
      <c r="J339" s="36">
        <v>166.18333333333339</v>
      </c>
      <c r="K339" s="31">
        <v>161.75</v>
      </c>
      <c r="L339" s="31">
        <v>156.1</v>
      </c>
      <c r="M339" s="31">
        <v>91.698620000000005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22873</v>
      </c>
      <c r="D340" s="36">
        <v>22873.333333333332</v>
      </c>
      <c r="E340" s="36">
        <v>22741.116666666665</v>
      </c>
      <c r="F340" s="36">
        <v>22609.233333333334</v>
      </c>
      <c r="G340" s="36">
        <v>22477.016666666666</v>
      </c>
      <c r="H340" s="36">
        <v>23005.216666666664</v>
      </c>
      <c r="I340" s="36">
        <v>23137.433333333331</v>
      </c>
      <c r="J340" s="36">
        <v>23269.316666666662</v>
      </c>
      <c r="K340" s="31">
        <v>23005.55</v>
      </c>
      <c r="L340" s="31">
        <v>22741.45</v>
      </c>
      <c r="M340" s="31">
        <v>0.41653000000000001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63.95</v>
      </c>
      <c r="D341" s="36">
        <v>64.033333333333331</v>
      </c>
      <c r="E341" s="36">
        <v>63.316666666666663</v>
      </c>
      <c r="F341" s="36">
        <v>62.68333333333333</v>
      </c>
      <c r="G341" s="36">
        <v>61.966666666666661</v>
      </c>
      <c r="H341" s="36">
        <v>64.666666666666657</v>
      </c>
      <c r="I341" s="36">
        <v>65.383333333333326</v>
      </c>
      <c r="J341" s="36">
        <v>66.016666666666666</v>
      </c>
      <c r="K341" s="31">
        <v>64.75</v>
      </c>
      <c r="L341" s="31">
        <v>63.4</v>
      </c>
      <c r="M341" s="31">
        <v>15.706440000000001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52</v>
      </c>
      <c r="D342" s="36">
        <v>51.833333333333336</v>
      </c>
      <c r="E342" s="36">
        <v>51.266666666666673</v>
      </c>
      <c r="F342" s="36">
        <v>50.533333333333339</v>
      </c>
      <c r="G342" s="36">
        <v>49.966666666666676</v>
      </c>
      <c r="H342" s="36">
        <v>52.56666666666667</v>
      </c>
      <c r="I342" s="36">
        <v>53.133333333333333</v>
      </c>
      <c r="J342" s="36">
        <v>53.866666666666667</v>
      </c>
      <c r="K342" s="31">
        <v>52.4</v>
      </c>
      <c r="L342" s="31">
        <v>51.1</v>
      </c>
      <c r="M342" s="31">
        <v>302.41825999999998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331.5</v>
      </c>
      <c r="D343" s="36">
        <v>330</v>
      </c>
      <c r="E343" s="36">
        <v>326.64999999999998</v>
      </c>
      <c r="F343" s="36">
        <v>321.79999999999995</v>
      </c>
      <c r="G343" s="36">
        <v>318.44999999999993</v>
      </c>
      <c r="H343" s="36">
        <v>334.85</v>
      </c>
      <c r="I343" s="36">
        <v>338.20000000000005</v>
      </c>
      <c r="J343" s="36">
        <v>343.05000000000007</v>
      </c>
      <c r="K343" s="31">
        <v>333.35</v>
      </c>
      <c r="L343" s="31">
        <v>325.14999999999998</v>
      </c>
      <c r="M343" s="31">
        <v>5.3232699999999999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131.1</v>
      </c>
      <c r="D344" s="36">
        <v>131.71666666666667</v>
      </c>
      <c r="E344" s="36">
        <v>130.13333333333333</v>
      </c>
      <c r="F344" s="36">
        <v>129.16666666666666</v>
      </c>
      <c r="G344" s="36">
        <v>127.58333333333331</v>
      </c>
      <c r="H344" s="36">
        <v>132.68333333333334</v>
      </c>
      <c r="I344" s="36">
        <v>134.26666666666665</v>
      </c>
      <c r="J344" s="36">
        <v>135.23333333333335</v>
      </c>
      <c r="K344" s="31">
        <v>133.30000000000001</v>
      </c>
      <c r="L344" s="31">
        <v>130.75</v>
      </c>
      <c r="M344" s="31">
        <v>6.32775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142.44999999999999</v>
      </c>
      <c r="D345" s="36">
        <v>142.53333333333333</v>
      </c>
      <c r="E345" s="36">
        <v>141.31666666666666</v>
      </c>
      <c r="F345" s="36">
        <v>140.18333333333334</v>
      </c>
      <c r="G345" s="36">
        <v>138.96666666666667</v>
      </c>
      <c r="H345" s="36">
        <v>143.66666666666666</v>
      </c>
      <c r="I345" s="36">
        <v>144.8833333333333</v>
      </c>
      <c r="J345" s="36">
        <v>146.01666666666665</v>
      </c>
      <c r="K345" s="31">
        <v>143.75</v>
      </c>
      <c r="L345" s="31">
        <v>141.4</v>
      </c>
      <c r="M345" s="31">
        <v>91.938580000000002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51.4</v>
      </c>
      <c r="D346" s="36">
        <v>51.699999999999996</v>
      </c>
      <c r="E346" s="36">
        <v>50.949999999999989</v>
      </c>
      <c r="F346" s="36">
        <v>50.499999999999993</v>
      </c>
      <c r="G346" s="36">
        <v>49.749999999999986</v>
      </c>
      <c r="H346" s="36">
        <v>52.149999999999991</v>
      </c>
      <c r="I346" s="36">
        <v>52.900000000000006</v>
      </c>
      <c r="J346" s="36">
        <v>53.349999999999994</v>
      </c>
      <c r="K346" s="31">
        <v>52.45</v>
      </c>
      <c r="L346" s="31">
        <v>51.25</v>
      </c>
      <c r="M346" s="31">
        <v>24.139939999999999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232.2</v>
      </c>
      <c r="D347" s="36">
        <v>232.44999999999996</v>
      </c>
      <c r="E347" s="36">
        <v>230.54999999999993</v>
      </c>
      <c r="F347" s="36">
        <v>228.89999999999998</v>
      </c>
      <c r="G347" s="36">
        <v>226.99999999999994</v>
      </c>
      <c r="H347" s="36">
        <v>234.09999999999991</v>
      </c>
      <c r="I347" s="36">
        <v>235.99999999999994</v>
      </c>
      <c r="J347" s="36">
        <v>237.64999999999989</v>
      </c>
      <c r="K347" s="31">
        <v>234.35</v>
      </c>
      <c r="L347" s="31">
        <v>230.8</v>
      </c>
      <c r="M347" s="31">
        <v>2.7165699999999999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239.3</v>
      </c>
      <c r="D348" s="36">
        <v>239.21666666666667</v>
      </c>
      <c r="E348" s="36">
        <v>237.93333333333334</v>
      </c>
      <c r="F348" s="36">
        <v>236.56666666666666</v>
      </c>
      <c r="G348" s="36">
        <v>235.28333333333333</v>
      </c>
      <c r="H348" s="36">
        <v>240.58333333333334</v>
      </c>
      <c r="I348" s="36">
        <v>241.8666666666667</v>
      </c>
      <c r="J348" s="36">
        <v>243.23333333333335</v>
      </c>
      <c r="K348" s="31">
        <v>240.5</v>
      </c>
      <c r="L348" s="31">
        <v>237.85</v>
      </c>
      <c r="M348" s="31">
        <v>96.792789999999997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382.95</v>
      </c>
      <c r="D349" s="36">
        <v>386.88333333333338</v>
      </c>
      <c r="E349" s="36">
        <v>376.16666666666674</v>
      </c>
      <c r="F349" s="36">
        <v>369.38333333333338</v>
      </c>
      <c r="G349" s="36">
        <v>358.66666666666674</v>
      </c>
      <c r="H349" s="36">
        <v>393.66666666666674</v>
      </c>
      <c r="I349" s="36">
        <v>404.38333333333333</v>
      </c>
      <c r="J349" s="36">
        <v>411.16666666666674</v>
      </c>
      <c r="K349" s="31">
        <v>397.6</v>
      </c>
      <c r="L349" s="31">
        <v>380.1</v>
      </c>
      <c r="M349" s="31">
        <v>12.56892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1137.7</v>
      </c>
      <c r="D350" s="36">
        <v>1134.4333333333334</v>
      </c>
      <c r="E350" s="36">
        <v>1123.9166666666667</v>
      </c>
      <c r="F350" s="36">
        <v>1110.1333333333334</v>
      </c>
      <c r="G350" s="36">
        <v>1099.6166666666668</v>
      </c>
      <c r="H350" s="36">
        <v>1148.2166666666667</v>
      </c>
      <c r="I350" s="36">
        <v>1158.7333333333331</v>
      </c>
      <c r="J350" s="36">
        <v>1172.5166666666667</v>
      </c>
      <c r="K350" s="31">
        <v>1144.95</v>
      </c>
      <c r="L350" s="31">
        <v>1120.6500000000001</v>
      </c>
      <c r="M350" s="31">
        <v>2.2443300000000002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187.25</v>
      </c>
      <c r="D351" s="36">
        <v>187.61666666666667</v>
      </c>
      <c r="E351" s="36">
        <v>185.93333333333334</v>
      </c>
      <c r="F351" s="36">
        <v>184.61666666666667</v>
      </c>
      <c r="G351" s="36">
        <v>182.93333333333334</v>
      </c>
      <c r="H351" s="36">
        <v>188.93333333333334</v>
      </c>
      <c r="I351" s="36">
        <v>190.61666666666667</v>
      </c>
      <c r="J351" s="36">
        <v>191.93333333333334</v>
      </c>
      <c r="K351" s="31">
        <v>189.3</v>
      </c>
      <c r="L351" s="31">
        <v>186.3</v>
      </c>
      <c r="M351" s="31">
        <v>56.309069999999998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287.5</v>
      </c>
      <c r="D352" s="36">
        <v>284.11666666666667</v>
      </c>
      <c r="E352" s="36">
        <v>279.98333333333335</v>
      </c>
      <c r="F352" s="36">
        <v>272.4666666666667</v>
      </c>
      <c r="G352" s="36">
        <v>268.33333333333337</v>
      </c>
      <c r="H352" s="36">
        <v>291.63333333333333</v>
      </c>
      <c r="I352" s="36">
        <v>295.76666666666665</v>
      </c>
      <c r="J352" s="36">
        <v>303.2833333333333</v>
      </c>
      <c r="K352" s="31">
        <v>288.25</v>
      </c>
      <c r="L352" s="31">
        <v>276.60000000000002</v>
      </c>
      <c r="M352" s="31">
        <v>28.163720000000001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1211.05</v>
      </c>
      <c r="D353" s="36">
        <v>1213.3500000000001</v>
      </c>
      <c r="E353" s="36">
        <v>1200.7000000000003</v>
      </c>
      <c r="F353" s="36">
        <v>1190.3500000000001</v>
      </c>
      <c r="G353" s="36">
        <v>1177.7000000000003</v>
      </c>
      <c r="H353" s="36">
        <v>1223.7000000000003</v>
      </c>
      <c r="I353" s="36">
        <v>1236.3500000000004</v>
      </c>
      <c r="J353" s="36">
        <v>1246.7000000000003</v>
      </c>
      <c r="K353" s="31">
        <v>1226</v>
      </c>
      <c r="L353" s="31">
        <v>1203</v>
      </c>
      <c r="M353" s="31">
        <v>1.92022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853.2</v>
      </c>
      <c r="D354" s="36">
        <v>852.56666666666661</v>
      </c>
      <c r="E354" s="36">
        <v>848.33333333333326</v>
      </c>
      <c r="F354" s="36">
        <v>843.4666666666667</v>
      </c>
      <c r="G354" s="36">
        <v>839.23333333333335</v>
      </c>
      <c r="H354" s="36">
        <v>857.43333333333317</v>
      </c>
      <c r="I354" s="36">
        <v>861.66666666666652</v>
      </c>
      <c r="J354" s="36">
        <v>866.53333333333308</v>
      </c>
      <c r="K354" s="31">
        <v>856.8</v>
      </c>
      <c r="L354" s="31">
        <v>847.7</v>
      </c>
      <c r="M354" s="31">
        <v>6.8601700000000001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4166.5</v>
      </c>
      <c r="D355" s="36">
        <v>4158.9000000000005</v>
      </c>
      <c r="E355" s="36">
        <v>4135.8000000000011</v>
      </c>
      <c r="F355" s="36">
        <v>4105.1000000000004</v>
      </c>
      <c r="G355" s="36">
        <v>4082.0000000000009</v>
      </c>
      <c r="H355" s="36">
        <v>4189.6000000000013</v>
      </c>
      <c r="I355" s="36">
        <v>4212.7000000000016</v>
      </c>
      <c r="J355" s="36">
        <v>4243.4000000000015</v>
      </c>
      <c r="K355" s="31">
        <v>4182</v>
      </c>
      <c r="L355" s="31">
        <v>4128.2</v>
      </c>
      <c r="M355" s="31">
        <v>0.5081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218.3</v>
      </c>
      <c r="D356" s="36">
        <v>220.41666666666666</v>
      </c>
      <c r="E356" s="36">
        <v>215.93333333333331</v>
      </c>
      <c r="F356" s="36">
        <v>213.56666666666666</v>
      </c>
      <c r="G356" s="36">
        <v>209.08333333333331</v>
      </c>
      <c r="H356" s="36">
        <v>222.7833333333333</v>
      </c>
      <c r="I356" s="36">
        <v>227.26666666666665</v>
      </c>
      <c r="J356" s="36">
        <v>229.6333333333333</v>
      </c>
      <c r="K356" s="31">
        <v>224.9</v>
      </c>
      <c r="L356" s="31">
        <v>218.05</v>
      </c>
      <c r="M356" s="31">
        <v>4.0369400000000004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38690.15</v>
      </c>
      <c r="D357" s="36">
        <v>38729.533333333333</v>
      </c>
      <c r="E357" s="36">
        <v>38217.516666666663</v>
      </c>
      <c r="F357" s="36">
        <v>37744.883333333331</v>
      </c>
      <c r="G357" s="36">
        <v>37232.866666666661</v>
      </c>
      <c r="H357" s="36">
        <v>39202.166666666664</v>
      </c>
      <c r="I357" s="36">
        <v>39714.183333333342</v>
      </c>
      <c r="J357" s="36">
        <v>40186.816666666666</v>
      </c>
      <c r="K357" s="31">
        <v>39241.550000000003</v>
      </c>
      <c r="L357" s="31">
        <v>38256.9</v>
      </c>
      <c r="M357" s="31">
        <v>0.29587999999999998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1245.7</v>
      </c>
      <c r="D358" s="36">
        <v>1250.5166666666667</v>
      </c>
      <c r="E358" s="36">
        <v>1235.0833333333333</v>
      </c>
      <c r="F358" s="36">
        <v>1224.4666666666667</v>
      </c>
      <c r="G358" s="36">
        <v>1209.0333333333333</v>
      </c>
      <c r="H358" s="36">
        <v>1261.1333333333332</v>
      </c>
      <c r="I358" s="36">
        <v>1276.5666666666666</v>
      </c>
      <c r="J358" s="36">
        <v>1287.1833333333332</v>
      </c>
      <c r="K358" s="31">
        <v>1265.95</v>
      </c>
      <c r="L358" s="31">
        <v>1239.9000000000001</v>
      </c>
      <c r="M358" s="31">
        <v>0.80276000000000003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742.8</v>
      </c>
      <c r="D359" s="36">
        <v>745.68333333333339</v>
      </c>
      <c r="E359" s="36">
        <v>732.36666666666679</v>
      </c>
      <c r="F359" s="36">
        <v>721.93333333333339</v>
      </c>
      <c r="G359" s="36">
        <v>708.61666666666679</v>
      </c>
      <c r="H359" s="36">
        <v>756.11666666666679</v>
      </c>
      <c r="I359" s="36">
        <v>769.43333333333339</v>
      </c>
      <c r="J359" s="36">
        <v>779.86666666666679</v>
      </c>
      <c r="K359" s="31">
        <v>759</v>
      </c>
      <c r="L359" s="31">
        <v>735.25</v>
      </c>
      <c r="M359" s="31">
        <v>11.070779999999999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168.2</v>
      </c>
      <c r="D360" s="36">
        <v>167.7</v>
      </c>
      <c r="E360" s="36">
        <v>166.04999999999998</v>
      </c>
      <c r="F360" s="36">
        <v>163.9</v>
      </c>
      <c r="G360" s="36">
        <v>162.25</v>
      </c>
      <c r="H360" s="36">
        <v>169.84999999999997</v>
      </c>
      <c r="I360" s="36">
        <v>171.49999999999994</v>
      </c>
      <c r="J360" s="36">
        <v>173.64999999999995</v>
      </c>
      <c r="K360" s="31">
        <v>169.35</v>
      </c>
      <c r="L360" s="31">
        <v>165.55</v>
      </c>
      <c r="M360" s="31">
        <v>12.955550000000001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5838.8</v>
      </c>
      <c r="D361" s="36">
        <v>5861.5999999999995</v>
      </c>
      <c r="E361" s="36">
        <v>5805.2499999999991</v>
      </c>
      <c r="F361" s="36">
        <v>5771.7</v>
      </c>
      <c r="G361" s="36">
        <v>5715.3499999999995</v>
      </c>
      <c r="H361" s="36">
        <v>5895.1499999999987</v>
      </c>
      <c r="I361" s="36">
        <v>5951.4999999999991</v>
      </c>
      <c r="J361" s="36">
        <v>5985.0499999999984</v>
      </c>
      <c r="K361" s="31">
        <v>5917.95</v>
      </c>
      <c r="L361" s="31">
        <v>5828.05</v>
      </c>
      <c r="M361" s="31">
        <v>1.8080700000000001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238.5</v>
      </c>
      <c r="D362" s="36">
        <v>238.91666666666666</v>
      </c>
      <c r="E362" s="36">
        <v>236.83333333333331</v>
      </c>
      <c r="F362" s="36">
        <v>235.16666666666666</v>
      </c>
      <c r="G362" s="36">
        <v>233.08333333333331</v>
      </c>
      <c r="H362" s="36">
        <v>240.58333333333331</v>
      </c>
      <c r="I362" s="36">
        <v>242.66666666666663</v>
      </c>
      <c r="J362" s="36">
        <v>244.33333333333331</v>
      </c>
      <c r="K362" s="31">
        <v>241</v>
      </c>
      <c r="L362" s="31">
        <v>237.25</v>
      </c>
      <c r="M362" s="31">
        <v>15.113810000000001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3856.7</v>
      </c>
      <c r="D363" s="36">
        <v>3855.5333333333328</v>
      </c>
      <c r="E363" s="36">
        <v>3844.6166666666659</v>
      </c>
      <c r="F363" s="36">
        <v>3832.5333333333328</v>
      </c>
      <c r="G363" s="36">
        <v>3821.6166666666659</v>
      </c>
      <c r="H363" s="36">
        <v>3867.6166666666659</v>
      </c>
      <c r="I363" s="36">
        <v>3878.5333333333328</v>
      </c>
      <c r="J363" s="36">
        <v>3890.6166666666659</v>
      </c>
      <c r="K363" s="31">
        <v>3866.45</v>
      </c>
      <c r="L363" s="31">
        <v>3843.45</v>
      </c>
      <c r="M363" s="31">
        <v>6.0979999999999999E-2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1844.75</v>
      </c>
      <c r="D364" s="36">
        <v>1850.8666666666668</v>
      </c>
      <c r="E364" s="36">
        <v>1816.7333333333336</v>
      </c>
      <c r="F364" s="36">
        <v>1788.7166666666667</v>
      </c>
      <c r="G364" s="36">
        <v>1754.5833333333335</v>
      </c>
      <c r="H364" s="36">
        <v>1878.8833333333337</v>
      </c>
      <c r="I364" s="36">
        <v>1913.0166666666669</v>
      </c>
      <c r="J364" s="36">
        <v>1941.0333333333338</v>
      </c>
      <c r="K364" s="31">
        <v>1885</v>
      </c>
      <c r="L364" s="31">
        <v>1822.85</v>
      </c>
      <c r="M364" s="31">
        <v>2.4076900000000001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3454.15</v>
      </c>
      <c r="D365" s="36">
        <v>3433.0833333333335</v>
      </c>
      <c r="E365" s="36">
        <v>3399.1166666666668</v>
      </c>
      <c r="F365" s="36">
        <v>3344.0833333333335</v>
      </c>
      <c r="G365" s="36">
        <v>3310.1166666666668</v>
      </c>
      <c r="H365" s="36">
        <v>3488.1166666666668</v>
      </c>
      <c r="I365" s="36">
        <v>3522.083333333333</v>
      </c>
      <c r="J365" s="36">
        <v>3577.1166666666668</v>
      </c>
      <c r="K365" s="31">
        <v>3467.05</v>
      </c>
      <c r="L365" s="31">
        <v>3378.05</v>
      </c>
      <c r="M365" s="31">
        <v>2.53803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2499.5</v>
      </c>
      <c r="D366" s="36">
        <v>2494.5166666666669</v>
      </c>
      <c r="E366" s="36">
        <v>2485.2833333333338</v>
      </c>
      <c r="F366" s="36">
        <v>2471.0666666666671</v>
      </c>
      <c r="G366" s="36">
        <v>2461.8333333333339</v>
      </c>
      <c r="H366" s="36">
        <v>2508.7333333333336</v>
      </c>
      <c r="I366" s="36">
        <v>2517.9666666666662</v>
      </c>
      <c r="J366" s="36">
        <v>2532.1833333333334</v>
      </c>
      <c r="K366" s="31">
        <v>2503.75</v>
      </c>
      <c r="L366" s="31">
        <v>2480.3000000000002</v>
      </c>
      <c r="M366" s="31">
        <v>1.78583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1043.5999999999999</v>
      </c>
      <c r="D367" s="36">
        <v>1044.3500000000001</v>
      </c>
      <c r="E367" s="36">
        <v>1036.3000000000002</v>
      </c>
      <c r="F367" s="36">
        <v>1029</v>
      </c>
      <c r="G367" s="36">
        <v>1020.95</v>
      </c>
      <c r="H367" s="36">
        <v>1051.6500000000003</v>
      </c>
      <c r="I367" s="36">
        <v>1059.7</v>
      </c>
      <c r="J367" s="36">
        <v>1067.0000000000005</v>
      </c>
      <c r="K367" s="31">
        <v>1052.4000000000001</v>
      </c>
      <c r="L367" s="31">
        <v>1037.05</v>
      </c>
      <c r="M367" s="31">
        <v>5.7956799999999999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96.85</v>
      </c>
      <c r="D368" s="36">
        <v>96.399999999999991</v>
      </c>
      <c r="E368" s="36">
        <v>95.549999999999983</v>
      </c>
      <c r="F368" s="36">
        <v>94.249999999999986</v>
      </c>
      <c r="G368" s="36">
        <v>93.399999999999977</v>
      </c>
      <c r="H368" s="36">
        <v>97.699999999999989</v>
      </c>
      <c r="I368" s="36">
        <v>98.549999999999983</v>
      </c>
      <c r="J368" s="36">
        <v>99.85</v>
      </c>
      <c r="K368" s="31">
        <v>97.25</v>
      </c>
      <c r="L368" s="31">
        <v>95.1</v>
      </c>
      <c r="M368" s="31">
        <v>33.824170000000002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662</v>
      </c>
      <c r="D369" s="36">
        <v>661.98333333333323</v>
      </c>
      <c r="E369" s="36">
        <v>655.61666666666645</v>
      </c>
      <c r="F369" s="36">
        <v>649.23333333333323</v>
      </c>
      <c r="G369" s="36">
        <v>642.86666666666645</v>
      </c>
      <c r="H369" s="36">
        <v>668.36666666666645</v>
      </c>
      <c r="I369" s="36">
        <v>674.73333333333323</v>
      </c>
      <c r="J369" s="36">
        <v>681.11666666666645</v>
      </c>
      <c r="K369" s="31">
        <v>668.35</v>
      </c>
      <c r="L369" s="31">
        <v>655.6</v>
      </c>
      <c r="M369" s="31">
        <v>2.3315700000000001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363.65</v>
      </c>
      <c r="D370" s="36">
        <v>366.06666666666666</v>
      </c>
      <c r="E370" s="36">
        <v>357.2833333333333</v>
      </c>
      <c r="F370" s="36">
        <v>350.91666666666663</v>
      </c>
      <c r="G370" s="36">
        <v>342.13333333333327</v>
      </c>
      <c r="H370" s="36">
        <v>372.43333333333334</v>
      </c>
      <c r="I370" s="36">
        <v>381.21666666666675</v>
      </c>
      <c r="J370" s="36">
        <v>387.58333333333337</v>
      </c>
      <c r="K370" s="31">
        <v>374.85</v>
      </c>
      <c r="L370" s="31">
        <v>359.7</v>
      </c>
      <c r="M370" s="31">
        <v>3.8888199999999999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1385.65</v>
      </c>
      <c r="D371" s="36">
        <v>1389.0166666666667</v>
      </c>
      <c r="E371" s="36">
        <v>1373.3333333333333</v>
      </c>
      <c r="F371" s="36">
        <v>1361.0166666666667</v>
      </c>
      <c r="G371" s="36">
        <v>1345.3333333333333</v>
      </c>
      <c r="H371" s="36">
        <v>1401.3333333333333</v>
      </c>
      <c r="I371" s="36">
        <v>1417.0166666666667</v>
      </c>
      <c r="J371" s="36">
        <v>1429.3333333333333</v>
      </c>
      <c r="K371" s="31">
        <v>1404.7</v>
      </c>
      <c r="L371" s="31">
        <v>1376.7</v>
      </c>
      <c r="M371" s="31">
        <v>0.34732000000000002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5360.55</v>
      </c>
      <c r="D372" s="36">
        <v>5283.833333333333</v>
      </c>
      <c r="E372" s="36">
        <v>5192.1666666666661</v>
      </c>
      <c r="F372" s="36">
        <v>5023.7833333333328</v>
      </c>
      <c r="G372" s="36">
        <v>4932.1166666666659</v>
      </c>
      <c r="H372" s="36">
        <v>5452.2166666666662</v>
      </c>
      <c r="I372" s="36">
        <v>5543.8833333333323</v>
      </c>
      <c r="J372" s="36">
        <v>5712.2666666666664</v>
      </c>
      <c r="K372" s="31">
        <v>5375.5</v>
      </c>
      <c r="L372" s="31">
        <v>5115.45</v>
      </c>
      <c r="M372" s="31">
        <v>8.8349600000000006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1177.9000000000001</v>
      </c>
      <c r="D373" s="36">
        <v>1181.6666666666667</v>
      </c>
      <c r="E373" s="36">
        <v>1168.7333333333336</v>
      </c>
      <c r="F373" s="36">
        <v>1159.5666666666668</v>
      </c>
      <c r="G373" s="36">
        <v>1146.6333333333337</v>
      </c>
      <c r="H373" s="36">
        <v>1190.8333333333335</v>
      </c>
      <c r="I373" s="36">
        <v>1203.7666666666664</v>
      </c>
      <c r="J373" s="36">
        <v>1212.9333333333334</v>
      </c>
      <c r="K373" s="31">
        <v>1194.5999999999999</v>
      </c>
      <c r="L373" s="31">
        <v>1172.5</v>
      </c>
      <c r="M373" s="31">
        <v>0.78337999999999997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379.5</v>
      </c>
      <c r="D374" s="36">
        <v>378.91666666666669</v>
      </c>
      <c r="E374" s="36">
        <v>374.98333333333335</v>
      </c>
      <c r="F374" s="36">
        <v>370.46666666666664</v>
      </c>
      <c r="G374" s="36">
        <v>366.5333333333333</v>
      </c>
      <c r="H374" s="36">
        <v>383.43333333333339</v>
      </c>
      <c r="I374" s="36">
        <v>387.36666666666667</v>
      </c>
      <c r="J374" s="36">
        <v>391.88333333333344</v>
      </c>
      <c r="K374" s="31">
        <v>382.85</v>
      </c>
      <c r="L374" s="31">
        <v>374.4</v>
      </c>
      <c r="M374" s="31">
        <v>16.03191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249.65</v>
      </c>
      <c r="D375" s="36">
        <v>246.4</v>
      </c>
      <c r="E375" s="36">
        <v>238.70000000000002</v>
      </c>
      <c r="F375" s="36">
        <v>227.75</v>
      </c>
      <c r="G375" s="36">
        <v>220.05</v>
      </c>
      <c r="H375" s="36">
        <v>257.35000000000002</v>
      </c>
      <c r="I375" s="36">
        <v>265.05</v>
      </c>
      <c r="J375" s="36">
        <v>276</v>
      </c>
      <c r="K375" s="31">
        <v>254.1</v>
      </c>
      <c r="L375" s="31">
        <v>235.45</v>
      </c>
      <c r="M375" s="31">
        <v>413.95652000000001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199.35</v>
      </c>
      <c r="D376" s="36">
        <v>198.75</v>
      </c>
      <c r="E376" s="36">
        <v>197.9</v>
      </c>
      <c r="F376" s="36">
        <v>196.45000000000002</v>
      </c>
      <c r="G376" s="36">
        <v>195.60000000000002</v>
      </c>
      <c r="H376" s="36">
        <v>200.2</v>
      </c>
      <c r="I376" s="36">
        <v>201.05</v>
      </c>
      <c r="J376" s="36">
        <v>202.49999999999997</v>
      </c>
      <c r="K376" s="31">
        <v>199.6</v>
      </c>
      <c r="L376" s="31">
        <v>197.3</v>
      </c>
      <c r="M376" s="31">
        <v>67.368700000000004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584.35</v>
      </c>
      <c r="D377" s="36">
        <v>584.78333333333342</v>
      </c>
      <c r="E377" s="36">
        <v>578.86666666666679</v>
      </c>
      <c r="F377" s="36">
        <v>573.38333333333333</v>
      </c>
      <c r="G377" s="36">
        <v>567.4666666666667</v>
      </c>
      <c r="H377" s="36">
        <v>590.26666666666688</v>
      </c>
      <c r="I377" s="36">
        <v>596.18333333333362</v>
      </c>
      <c r="J377" s="36">
        <v>601.66666666666697</v>
      </c>
      <c r="K377" s="31">
        <v>590.70000000000005</v>
      </c>
      <c r="L377" s="31">
        <v>579.29999999999995</v>
      </c>
      <c r="M377" s="31">
        <v>6.9069900000000004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604.95000000000005</v>
      </c>
      <c r="D378" s="36">
        <v>605.7833333333333</v>
      </c>
      <c r="E378" s="36">
        <v>600.31666666666661</v>
      </c>
      <c r="F378" s="36">
        <v>595.68333333333328</v>
      </c>
      <c r="G378" s="36">
        <v>590.21666666666658</v>
      </c>
      <c r="H378" s="36">
        <v>610.41666666666663</v>
      </c>
      <c r="I378" s="36">
        <v>615.88333333333333</v>
      </c>
      <c r="J378" s="36">
        <v>620.51666666666665</v>
      </c>
      <c r="K378" s="31">
        <v>611.25</v>
      </c>
      <c r="L378" s="31">
        <v>601.15</v>
      </c>
      <c r="M378" s="31">
        <v>1.2738100000000001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701.4</v>
      </c>
      <c r="D379" s="36">
        <v>705.05000000000007</v>
      </c>
      <c r="E379" s="36">
        <v>694.45000000000016</v>
      </c>
      <c r="F379" s="36">
        <v>687.50000000000011</v>
      </c>
      <c r="G379" s="36">
        <v>676.9000000000002</v>
      </c>
      <c r="H379" s="36">
        <v>712.00000000000011</v>
      </c>
      <c r="I379" s="36">
        <v>722.6</v>
      </c>
      <c r="J379" s="36">
        <v>729.55000000000007</v>
      </c>
      <c r="K379" s="31">
        <v>715.65</v>
      </c>
      <c r="L379" s="31">
        <v>698.1</v>
      </c>
      <c r="M379" s="31">
        <v>0.81852000000000003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132.19999999999999</v>
      </c>
      <c r="D380" s="36">
        <v>131.71666666666667</v>
      </c>
      <c r="E380" s="36">
        <v>130.48333333333335</v>
      </c>
      <c r="F380" s="36">
        <v>128.76666666666668</v>
      </c>
      <c r="G380" s="36">
        <v>127.53333333333336</v>
      </c>
      <c r="H380" s="36">
        <v>133.43333333333334</v>
      </c>
      <c r="I380" s="36">
        <v>134.66666666666663</v>
      </c>
      <c r="J380" s="36">
        <v>136.38333333333333</v>
      </c>
      <c r="K380" s="31">
        <v>132.94999999999999</v>
      </c>
      <c r="L380" s="31">
        <v>130</v>
      </c>
      <c r="M380" s="31">
        <v>1.69702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18367.599999999999</v>
      </c>
      <c r="D381" s="36">
        <v>18163.233333333334</v>
      </c>
      <c r="E381" s="36">
        <v>17836.466666666667</v>
      </c>
      <c r="F381" s="36">
        <v>17305.333333333332</v>
      </c>
      <c r="G381" s="36">
        <v>16978.566666666666</v>
      </c>
      <c r="H381" s="36">
        <v>18694.366666666669</v>
      </c>
      <c r="I381" s="36">
        <v>19021.133333333339</v>
      </c>
      <c r="J381" s="36">
        <v>19552.26666666667</v>
      </c>
      <c r="K381" s="31">
        <v>18490</v>
      </c>
      <c r="L381" s="31">
        <v>17632.099999999999</v>
      </c>
      <c r="M381" s="31">
        <v>0.17657999999999999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81.5</v>
      </c>
      <c r="D382" s="36">
        <v>80.966666666666669</v>
      </c>
      <c r="E382" s="36">
        <v>80.033333333333331</v>
      </c>
      <c r="F382" s="36">
        <v>78.566666666666663</v>
      </c>
      <c r="G382" s="36">
        <v>77.633333333333326</v>
      </c>
      <c r="H382" s="36">
        <v>82.433333333333337</v>
      </c>
      <c r="I382" s="36">
        <v>83.366666666666674</v>
      </c>
      <c r="J382" s="36">
        <v>84.833333333333343</v>
      </c>
      <c r="K382" s="31">
        <v>81.900000000000006</v>
      </c>
      <c r="L382" s="31">
        <v>79.5</v>
      </c>
      <c r="M382" s="31">
        <v>871.75091999999995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1715.1</v>
      </c>
      <c r="D383" s="36">
        <v>1708.5333333333335</v>
      </c>
      <c r="E383" s="36">
        <v>1692.0666666666671</v>
      </c>
      <c r="F383" s="36">
        <v>1669.0333333333335</v>
      </c>
      <c r="G383" s="36">
        <v>1652.5666666666671</v>
      </c>
      <c r="H383" s="36">
        <v>1731.5666666666671</v>
      </c>
      <c r="I383" s="36">
        <v>1748.0333333333338</v>
      </c>
      <c r="J383" s="36">
        <v>1771.0666666666671</v>
      </c>
      <c r="K383" s="31">
        <v>1725</v>
      </c>
      <c r="L383" s="31">
        <v>1685.5</v>
      </c>
      <c r="M383" s="31">
        <v>4.8339299999999996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425.85</v>
      </c>
      <c r="D384" s="36">
        <v>427.2</v>
      </c>
      <c r="E384" s="36">
        <v>418.95</v>
      </c>
      <c r="F384" s="36">
        <v>412.05</v>
      </c>
      <c r="G384" s="36">
        <v>403.8</v>
      </c>
      <c r="H384" s="36">
        <v>434.09999999999997</v>
      </c>
      <c r="I384" s="36">
        <v>442.34999999999997</v>
      </c>
      <c r="J384" s="36">
        <v>449.24999999999994</v>
      </c>
      <c r="K384" s="31">
        <v>435.45</v>
      </c>
      <c r="L384" s="31">
        <v>420.3</v>
      </c>
      <c r="M384" s="31">
        <v>3.15978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1198.45</v>
      </c>
      <c r="D385" s="36">
        <v>1189.3333333333333</v>
      </c>
      <c r="E385" s="36">
        <v>1171.2166666666665</v>
      </c>
      <c r="F385" s="36">
        <v>1143.9833333333331</v>
      </c>
      <c r="G385" s="36">
        <v>1125.8666666666663</v>
      </c>
      <c r="H385" s="36">
        <v>1216.5666666666666</v>
      </c>
      <c r="I385" s="36">
        <v>1234.6833333333334</v>
      </c>
      <c r="J385" s="36">
        <v>1261.9166666666667</v>
      </c>
      <c r="K385" s="31">
        <v>1207.45</v>
      </c>
      <c r="L385" s="31">
        <v>1162.0999999999999</v>
      </c>
      <c r="M385" s="31">
        <v>1.81928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168.5</v>
      </c>
      <c r="D386" s="36">
        <v>168.51666666666668</v>
      </c>
      <c r="E386" s="36">
        <v>166.78333333333336</v>
      </c>
      <c r="F386" s="36">
        <v>165.06666666666669</v>
      </c>
      <c r="G386" s="36">
        <v>163.33333333333337</v>
      </c>
      <c r="H386" s="36">
        <v>170.23333333333335</v>
      </c>
      <c r="I386" s="36">
        <v>171.96666666666664</v>
      </c>
      <c r="J386" s="36">
        <v>173.68333333333334</v>
      </c>
      <c r="K386" s="31">
        <v>170.25</v>
      </c>
      <c r="L386" s="31">
        <v>166.8</v>
      </c>
      <c r="M386" s="31">
        <v>141.65805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163.75</v>
      </c>
      <c r="D387" s="36">
        <v>164.55</v>
      </c>
      <c r="E387" s="36">
        <v>162.50000000000003</v>
      </c>
      <c r="F387" s="36">
        <v>161.25000000000003</v>
      </c>
      <c r="G387" s="36">
        <v>159.20000000000005</v>
      </c>
      <c r="H387" s="36">
        <v>165.8</v>
      </c>
      <c r="I387" s="36">
        <v>167.84999999999997</v>
      </c>
      <c r="J387" s="36">
        <v>169.1</v>
      </c>
      <c r="K387" s="31">
        <v>166.6</v>
      </c>
      <c r="L387" s="31">
        <v>163.30000000000001</v>
      </c>
      <c r="M387" s="31">
        <v>8.0815099999999997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1034.1500000000001</v>
      </c>
      <c r="D388" s="36">
        <v>1035.3833333333334</v>
      </c>
      <c r="E388" s="36">
        <v>1027.8166666666668</v>
      </c>
      <c r="F388" s="36">
        <v>1021.4833333333333</v>
      </c>
      <c r="G388" s="36">
        <v>1013.9166666666667</v>
      </c>
      <c r="H388" s="36">
        <v>1041.7166666666669</v>
      </c>
      <c r="I388" s="36">
        <v>1049.2833333333335</v>
      </c>
      <c r="J388" s="36">
        <v>1055.616666666667</v>
      </c>
      <c r="K388" s="31">
        <v>1042.95</v>
      </c>
      <c r="L388" s="31">
        <v>1029.05</v>
      </c>
      <c r="M388" s="31">
        <v>2.7706200000000001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505.7</v>
      </c>
      <c r="D389" s="36">
        <v>507.35000000000008</v>
      </c>
      <c r="E389" s="36">
        <v>502.70000000000016</v>
      </c>
      <c r="F389" s="36">
        <v>499.7000000000001</v>
      </c>
      <c r="G389" s="36">
        <v>495.05000000000018</v>
      </c>
      <c r="H389" s="36">
        <v>510.35000000000014</v>
      </c>
      <c r="I389" s="36">
        <v>515.00000000000011</v>
      </c>
      <c r="J389" s="36">
        <v>518.00000000000011</v>
      </c>
      <c r="K389" s="31">
        <v>512</v>
      </c>
      <c r="L389" s="31">
        <v>504.35</v>
      </c>
      <c r="M389" s="31">
        <v>2.36652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209.4</v>
      </c>
      <c r="D390" s="36">
        <v>211.4</v>
      </c>
      <c r="E390" s="36">
        <v>207</v>
      </c>
      <c r="F390" s="36">
        <v>204.6</v>
      </c>
      <c r="G390" s="36">
        <v>200.2</v>
      </c>
      <c r="H390" s="36">
        <v>213.8</v>
      </c>
      <c r="I390" s="36">
        <v>218.20000000000005</v>
      </c>
      <c r="J390" s="36">
        <v>220.60000000000002</v>
      </c>
      <c r="K390" s="31">
        <v>215.8</v>
      </c>
      <c r="L390" s="31">
        <v>209</v>
      </c>
      <c r="M390" s="31">
        <v>10.00334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126.8</v>
      </c>
      <c r="D391" s="36">
        <v>127.2</v>
      </c>
      <c r="E391" s="36">
        <v>126.1</v>
      </c>
      <c r="F391" s="36">
        <v>125.39999999999999</v>
      </c>
      <c r="G391" s="36">
        <v>124.29999999999998</v>
      </c>
      <c r="H391" s="36">
        <v>127.9</v>
      </c>
      <c r="I391" s="36">
        <v>129</v>
      </c>
      <c r="J391" s="36">
        <v>129.70000000000002</v>
      </c>
      <c r="K391" s="31">
        <v>128.30000000000001</v>
      </c>
      <c r="L391" s="31">
        <v>126.5</v>
      </c>
      <c r="M391" s="31">
        <v>16.772600000000001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2557.6999999999998</v>
      </c>
      <c r="D392" s="36">
        <v>2567.4333333333329</v>
      </c>
      <c r="E392" s="36">
        <v>2540.266666666666</v>
      </c>
      <c r="F392" s="36">
        <v>2522.833333333333</v>
      </c>
      <c r="G392" s="36">
        <v>2495.6666666666661</v>
      </c>
      <c r="H392" s="36">
        <v>2584.8666666666659</v>
      </c>
      <c r="I392" s="36">
        <v>2612.0333333333328</v>
      </c>
      <c r="J392" s="36">
        <v>2629.4666666666658</v>
      </c>
      <c r="K392" s="31">
        <v>2594.6</v>
      </c>
      <c r="L392" s="31">
        <v>2550</v>
      </c>
      <c r="M392" s="31">
        <v>8.1600000000000006E-2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57.35</v>
      </c>
      <c r="D393" s="36">
        <v>57.5</v>
      </c>
      <c r="E393" s="36">
        <v>56.75</v>
      </c>
      <c r="F393" s="36">
        <v>56.15</v>
      </c>
      <c r="G393" s="36">
        <v>55.4</v>
      </c>
      <c r="H393" s="36">
        <v>58.1</v>
      </c>
      <c r="I393" s="36">
        <v>58.85</v>
      </c>
      <c r="J393" s="36">
        <v>59.45</v>
      </c>
      <c r="K393" s="31">
        <v>58.25</v>
      </c>
      <c r="L393" s="31">
        <v>56.9</v>
      </c>
      <c r="M393" s="31">
        <v>16.854869999999998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1810.2</v>
      </c>
      <c r="D394" s="36">
        <v>1812.05</v>
      </c>
      <c r="E394" s="36">
        <v>1799.1499999999999</v>
      </c>
      <c r="F394" s="36">
        <v>1788.1</v>
      </c>
      <c r="G394" s="36">
        <v>1775.1999999999998</v>
      </c>
      <c r="H394" s="36">
        <v>1823.1</v>
      </c>
      <c r="I394" s="36">
        <v>1836</v>
      </c>
      <c r="J394" s="36">
        <v>1847.05</v>
      </c>
      <c r="K394" s="31">
        <v>1824.95</v>
      </c>
      <c r="L394" s="31">
        <v>1801</v>
      </c>
      <c r="M394" s="31">
        <v>1.1178399999999999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245.4</v>
      </c>
      <c r="D395" s="36">
        <v>243.04999999999998</v>
      </c>
      <c r="E395" s="36">
        <v>239.59999999999997</v>
      </c>
      <c r="F395" s="36">
        <v>233.79999999999998</v>
      </c>
      <c r="G395" s="36">
        <v>230.34999999999997</v>
      </c>
      <c r="H395" s="36">
        <v>248.84999999999997</v>
      </c>
      <c r="I395" s="36">
        <v>252.29999999999995</v>
      </c>
      <c r="J395" s="36">
        <v>258.09999999999997</v>
      </c>
      <c r="K395" s="31">
        <v>246.5</v>
      </c>
      <c r="L395" s="31">
        <v>237.25</v>
      </c>
      <c r="M395" s="31">
        <v>129.67538999999999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284.35000000000002</v>
      </c>
      <c r="D396" s="36">
        <v>279.16666666666669</v>
      </c>
      <c r="E396" s="36">
        <v>272.38333333333338</v>
      </c>
      <c r="F396" s="36">
        <v>260.41666666666669</v>
      </c>
      <c r="G396" s="36">
        <v>253.63333333333338</v>
      </c>
      <c r="H396" s="36">
        <v>291.13333333333338</v>
      </c>
      <c r="I396" s="36">
        <v>297.91666666666669</v>
      </c>
      <c r="J396" s="36">
        <v>309.88333333333338</v>
      </c>
      <c r="K396" s="31">
        <v>285.95</v>
      </c>
      <c r="L396" s="31">
        <v>267.2</v>
      </c>
      <c r="M396" s="31">
        <v>447.89294999999998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154.69999999999999</v>
      </c>
      <c r="D397" s="36">
        <v>155.58333333333334</v>
      </c>
      <c r="E397" s="36">
        <v>153.61666666666667</v>
      </c>
      <c r="F397" s="36">
        <v>152.53333333333333</v>
      </c>
      <c r="G397" s="36">
        <v>150.56666666666666</v>
      </c>
      <c r="H397" s="36">
        <v>156.66666666666669</v>
      </c>
      <c r="I397" s="36">
        <v>158.63333333333333</v>
      </c>
      <c r="J397" s="36">
        <v>159.7166666666667</v>
      </c>
      <c r="K397" s="31">
        <v>157.55000000000001</v>
      </c>
      <c r="L397" s="31">
        <v>154.5</v>
      </c>
      <c r="M397" s="31">
        <v>13.62786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903.3</v>
      </c>
      <c r="D398" s="36">
        <v>905.7833333333333</v>
      </c>
      <c r="E398" s="36">
        <v>897.56666666666661</v>
      </c>
      <c r="F398" s="36">
        <v>891.83333333333326</v>
      </c>
      <c r="G398" s="36">
        <v>883.61666666666656</v>
      </c>
      <c r="H398" s="36">
        <v>911.51666666666665</v>
      </c>
      <c r="I398" s="36">
        <v>919.73333333333335</v>
      </c>
      <c r="J398" s="36">
        <v>925.4666666666667</v>
      </c>
      <c r="K398" s="31">
        <v>914</v>
      </c>
      <c r="L398" s="31">
        <v>900.05</v>
      </c>
      <c r="M398" s="31">
        <v>0.40466000000000002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2368.9</v>
      </c>
      <c r="D399" s="36">
        <v>2359.7333333333336</v>
      </c>
      <c r="E399" s="36">
        <v>2347.666666666667</v>
      </c>
      <c r="F399" s="36">
        <v>2326.4333333333334</v>
      </c>
      <c r="G399" s="36">
        <v>2314.3666666666668</v>
      </c>
      <c r="H399" s="36">
        <v>2380.9666666666672</v>
      </c>
      <c r="I399" s="36">
        <v>2393.0333333333338</v>
      </c>
      <c r="J399" s="36">
        <v>2414.2666666666673</v>
      </c>
      <c r="K399" s="31">
        <v>2371.8000000000002</v>
      </c>
      <c r="L399" s="31">
        <v>2338.5</v>
      </c>
      <c r="M399" s="31">
        <v>58.613889999999998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127.8</v>
      </c>
      <c r="D400" s="36">
        <v>126.36666666666667</v>
      </c>
      <c r="E400" s="36">
        <v>124.03333333333336</v>
      </c>
      <c r="F400" s="36">
        <v>120.26666666666668</v>
      </c>
      <c r="G400" s="36">
        <v>117.93333333333337</v>
      </c>
      <c r="H400" s="36">
        <v>130.13333333333335</v>
      </c>
      <c r="I400" s="36">
        <v>132.46666666666667</v>
      </c>
      <c r="J400" s="36">
        <v>136.23333333333335</v>
      </c>
      <c r="K400" s="31">
        <v>128.69999999999999</v>
      </c>
      <c r="L400" s="31">
        <v>122.6</v>
      </c>
      <c r="M400" s="31">
        <v>35.564039999999999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733.95</v>
      </c>
      <c r="D401" s="36">
        <v>733.35</v>
      </c>
      <c r="E401" s="36">
        <v>721.7</v>
      </c>
      <c r="F401" s="36">
        <v>709.45</v>
      </c>
      <c r="G401" s="36">
        <v>697.80000000000007</v>
      </c>
      <c r="H401" s="36">
        <v>745.6</v>
      </c>
      <c r="I401" s="36">
        <v>757.24999999999989</v>
      </c>
      <c r="J401" s="36">
        <v>769.5</v>
      </c>
      <c r="K401" s="31">
        <v>745</v>
      </c>
      <c r="L401" s="31">
        <v>721.1</v>
      </c>
      <c r="M401" s="31">
        <v>1.3206199999999999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495.6</v>
      </c>
      <c r="D402" s="36">
        <v>497.45000000000005</v>
      </c>
      <c r="E402" s="36">
        <v>491.10000000000008</v>
      </c>
      <c r="F402" s="36">
        <v>486.6</v>
      </c>
      <c r="G402" s="36">
        <v>480.25000000000006</v>
      </c>
      <c r="H402" s="36">
        <v>501.9500000000001</v>
      </c>
      <c r="I402" s="36">
        <v>508.3</v>
      </c>
      <c r="J402" s="36">
        <v>512.80000000000018</v>
      </c>
      <c r="K402" s="31">
        <v>503.8</v>
      </c>
      <c r="L402" s="31">
        <v>492.95</v>
      </c>
      <c r="M402" s="31">
        <v>7.0611499999999996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829.95</v>
      </c>
      <c r="D403" s="36">
        <v>828.4666666666667</v>
      </c>
      <c r="E403" s="36">
        <v>816.98333333333335</v>
      </c>
      <c r="F403" s="36">
        <v>804.01666666666665</v>
      </c>
      <c r="G403" s="36">
        <v>792.5333333333333</v>
      </c>
      <c r="H403" s="36">
        <v>841.43333333333339</v>
      </c>
      <c r="I403" s="36">
        <v>852.91666666666674</v>
      </c>
      <c r="J403" s="36">
        <v>865.88333333333344</v>
      </c>
      <c r="K403" s="31">
        <v>839.95</v>
      </c>
      <c r="L403" s="31">
        <v>815.5</v>
      </c>
      <c r="M403" s="31">
        <v>0.47645999999999999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1560.8</v>
      </c>
      <c r="D404" s="36">
        <v>1560.3</v>
      </c>
      <c r="E404" s="36">
        <v>1554.1499999999999</v>
      </c>
      <c r="F404" s="36">
        <v>1547.5</v>
      </c>
      <c r="G404" s="36">
        <v>1541.35</v>
      </c>
      <c r="H404" s="36">
        <v>1566.9499999999998</v>
      </c>
      <c r="I404" s="36">
        <v>1573.1</v>
      </c>
      <c r="J404" s="36">
        <v>1579.7499999999998</v>
      </c>
      <c r="K404" s="31">
        <v>1566.45</v>
      </c>
      <c r="L404" s="31">
        <v>1553.65</v>
      </c>
      <c r="M404" s="31">
        <v>1.4678500000000001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97.2</v>
      </c>
      <c r="D405" s="36">
        <v>96.850000000000009</v>
      </c>
      <c r="E405" s="36">
        <v>96.250000000000014</v>
      </c>
      <c r="F405" s="36">
        <v>95.300000000000011</v>
      </c>
      <c r="G405" s="36">
        <v>94.700000000000017</v>
      </c>
      <c r="H405" s="36">
        <v>97.800000000000011</v>
      </c>
      <c r="I405" s="36">
        <v>98.4</v>
      </c>
      <c r="J405" s="36">
        <v>99.350000000000009</v>
      </c>
      <c r="K405" s="31">
        <v>97.45</v>
      </c>
      <c r="L405" s="31">
        <v>95.9</v>
      </c>
      <c r="M405" s="31">
        <v>120.84322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7108.9</v>
      </c>
      <c r="D406" s="36">
        <v>7102.083333333333</v>
      </c>
      <c r="E406" s="36">
        <v>7080.2166666666662</v>
      </c>
      <c r="F406" s="36">
        <v>7051.5333333333328</v>
      </c>
      <c r="G406" s="36">
        <v>7029.6666666666661</v>
      </c>
      <c r="H406" s="36">
        <v>7130.7666666666664</v>
      </c>
      <c r="I406" s="36">
        <v>7152.6333333333332</v>
      </c>
      <c r="J406" s="36">
        <v>7181.3166666666666</v>
      </c>
      <c r="K406" s="31">
        <v>7123.95</v>
      </c>
      <c r="L406" s="31">
        <v>7073.4</v>
      </c>
      <c r="M406" s="31">
        <v>9.2219999999999996E-2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1429.55</v>
      </c>
      <c r="D407" s="36">
        <v>1433.8333333333333</v>
      </c>
      <c r="E407" s="36">
        <v>1417.7166666666665</v>
      </c>
      <c r="F407" s="36">
        <v>1405.8833333333332</v>
      </c>
      <c r="G407" s="36">
        <v>1389.7666666666664</v>
      </c>
      <c r="H407" s="36">
        <v>1445.6666666666665</v>
      </c>
      <c r="I407" s="36">
        <v>1461.7833333333333</v>
      </c>
      <c r="J407" s="36">
        <v>1473.6166666666666</v>
      </c>
      <c r="K407" s="31">
        <v>1449.95</v>
      </c>
      <c r="L407" s="31">
        <v>1422</v>
      </c>
      <c r="M407" s="31">
        <v>0.51471999999999996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789.85</v>
      </c>
      <c r="D408" s="36">
        <v>792.56666666666661</v>
      </c>
      <c r="E408" s="36">
        <v>785.63333333333321</v>
      </c>
      <c r="F408" s="36">
        <v>781.41666666666663</v>
      </c>
      <c r="G408" s="36">
        <v>774.48333333333323</v>
      </c>
      <c r="H408" s="36">
        <v>796.78333333333319</v>
      </c>
      <c r="I408" s="36">
        <v>803.71666666666658</v>
      </c>
      <c r="J408" s="36">
        <v>807.93333333333317</v>
      </c>
      <c r="K408" s="31">
        <v>799.5</v>
      </c>
      <c r="L408" s="31">
        <v>788.35</v>
      </c>
      <c r="M408" s="31">
        <v>14.260730000000001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1301</v>
      </c>
      <c r="D409" s="36">
        <v>1294.3166666666666</v>
      </c>
      <c r="E409" s="36">
        <v>1284.6333333333332</v>
      </c>
      <c r="F409" s="36">
        <v>1268.2666666666667</v>
      </c>
      <c r="G409" s="36">
        <v>1258.5833333333333</v>
      </c>
      <c r="H409" s="36">
        <v>1310.6833333333332</v>
      </c>
      <c r="I409" s="36">
        <v>1320.3666666666666</v>
      </c>
      <c r="J409" s="36">
        <v>1336.7333333333331</v>
      </c>
      <c r="K409" s="31">
        <v>1304</v>
      </c>
      <c r="L409" s="31">
        <v>1277.95</v>
      </c>
      <c r="M409" s="31">
        <v>6.4375600000000004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3241.85</v>
      </c>
      <c r="D410" s="36">
        <v>3191.9833333333331</v>
      </c>
      <c r="E410" s="36">
        <v>3115.0166666666664</v>
      </c>
      <c r="F410" s="36">
        <v>2988.1833333333334</v>
      </c>
      <c r="G410" s="36">
        <v>2911.2166666666667</v>
      </c>
      <c r="H410" s="36">
        <v>3318.8166666666662</v>
      </c>
      <c r="I410" s="36">
        <v>3395.7833333333324</v>
      </c>
      <c r="J410" s="36">
        <v>3522.6166666666659</v>
      </c>
      <c r="K410" s="31">
        <v>3268.95</v>
      </c>
      <c r="L410" s="31">
        <v>3065.15</v>
      </c>
      <c r="M410" s="31">
        <v>1.4152100000000001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428.55</v>
      </c>
      <c r="D411" s="36">
        <v>429.88333333333338</v>
      </c>
      <c r="E411" s="36">
        <v>424.76666666666677</v>
      </c>
      <c r="F411" s="36">
        <v>420.98333333333341</v>
      </c>
      <c r="G411" s="36">
        <v>415.86666666666679</v>
      </c>
      <c r="H411" s="36">
        <v>433.66666666666674</v>
      </c>
      <c r="I411" s="36">
        <v>438.78333333333342</v>
      </c>
      <c r="J411" s="36">
        <v>442.56666666666672</v>
      </c>
      <c r="K411" s="31">
        <v>435</v>
      </c>
      <c r="L411" s="31">
        <v>426.1</v>
      </c>
      <c r="M411" s="31">
        <v>0.45633000000000001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671.3</v>
      </c>
      <c r="D412" s="36">
        <v>674.73333333333323</v>
      </c>
      <c r="E412" s="36">
        <v>661.56666666666649</v>
      </c>
      <c r="F412" s="36">
        <v>651.83333333333326</v>
      </c>
      <c r="G412" s="36">
        <v>638.66666666666652</v>
      </c>
      <c r="H412" s="36">
        <v>684.46666666666647</v>
      </c>
      <c r="I412" s="36">
        <v>697.63333333333321</v>
      </c>
      <c r="J412" s="36">
        <v>707.36666666666645</v>
      </c>
      <c r="K412" s="31">
        <v>687.9</v>
      </c>
      <c r="L412" s="31">
        <v>665</v>
      </c>
      <c r="M412" s="31">
        <v>0.91210000000000002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26428.55</v>
      </c>
      <c r="D413" s="36">
        <v>26282.483333333334</v>
      </c>
      <c r="E413" s="36">
        <v>26046.066666666666</v>
      </c>
      <c r="F413" s="36">
        <v>25663.583333333332</v>
      </c>
      <c r="G413" s="36">
        <v>25427.166666666664</v>
      </c>
      <c r="H413" s="36">
        <v>26664.966666666667</v>
      </c>
      <c r="I413" s="36">
        <v>26901.383333333331</v>
      </c>
      <c r="J413" s="36">
        <v>27283.866666666669</v>
      </c>
      <c r="K413" s="31">
        <v>26518.9</v>
      </c>
      <c r="L413" s="31">
        <v>25900</v>
      </c>
      <c r="M413" s="31">
        <v>0.16808999999999999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55.6</v>
      </c>
      <c r="D414" s="36">
        <v>55.449999999999996</v>
      </c>
      <c r="E414" s="36">
        <v>54.749999999999993</v>
      </c>
      <c r="F414" s="36">
        <v>53.9</v>
      </c>
      <c r="G414" s="36">
        <v>53.199999999999996</v>
      </c>
      <c r="H414" s="36">
        <v>56.29999999999999</v>
      </c>
      <c r="I414" s="36">
        <v>56.999999999999993</v>
      </c>
      <c r="J414" s="36">
        <v>57.849999999999987</v>
      </c>
      <c r="K414" s="31">
        <v>56.15</v>
      </c>
      <c r="L414" s="31">
        <v>54.6</v>
      </c>
      <c r="M414" s="31">
        <v>150.74977999999999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1892.4</v>
      </c>
      <c r="D415" s="36">
        <v>1895.3500000000001</v>
      </c>
      <c r="E415" s="36">
        <v>1877.3000000000002</v>
      </c>
      <c r="F415" s="36">
        <v>1862.2</v>
      </c>
      <c r="G415" s="36">
        <v>1844.15</v>
      </c>
      <c r="H415" s="36">
        <v>1910.4500000000003</v>
      </c>
      <c r="I415" s="36">
        <v>1928.5</v>
      </c>
      <c r="J415" s="36">
        <v>1943.6000000000004</v>
      </c>
      <c r="K415" s="31">
        <v>1913.4</v>
      </c>
      <c r="L415" s="31">
        <v>1880.25</v>
      </c>
      <c r="M415" s="31">
        <v>6.4329900000000002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441.85</v>
      </c>
      <c r="D416" s="36">
        <v>442.41666666666669</v>
      </c>
      <c r="E416" s="36">
        <v>436.53333333333336</v>
      </c>
      <c r="F416" s="36">
        <v>431.2166666666667</v>
      </c>
      <c r="G416" s="36">
        <v>425.33333333333337</v>
      </c>
      <c r="H416" s="36">
        <v>447.73333333333335</v>
      </c>
      <c r="I416" s="36">
        <v>453.61666666666667</v>
      </c>
      <c r="J416" s="36">
        <v>458.93333333333334</v>
      </c>
      <c r="K416" s="31">
        <v>448.3</v>
      </c>
      <c r="L416" s="31">
        <v>437.1</v>
      </c>
      <c r="M416" s="31">
        <v>5.3256899999999998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3725.55</v>
      </c>
      <c r="D417" s="36">
        <v>3701.2333333333336</v>
      </c>
      <c r="E417" s="36">
        <v>3667.4666666666672</v>
      </c>
      <c r="F417" s="36">
        <v>3609.3833333333337</v>
      </c>
      <c r="G417" s="36">
        <v>3575.6166666666672</v>
      </c>
      <c r="H417" s="36">
        <v>3759.3166666666671</v>
      </c>
      <c r="I417" s="36">
        <v>3793.0833333333335</v>
      </c>
      <c r="J417" s="36">
        <v>3851.166666666667</v>
      </c>
      <c r="K417" s="31">
        <v>3735</v>
      </c>
      <c r="L417" s="31">
        <v>3643.15</v>
      </c>
      <c r="M417" s="31">
        <v>2.20587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69.900000000000006</v>
      </c>
      <c r="D418" s="36">
        <v>69.5</v>
      </c>
      <c r="E418" s="36">
        <v>68.650000000000006</v>
      </c>
      <c r="F418" s="36">
        <v>67.400000000000006</v>
      </c>
      <c r="G418" s="36">
        <v>66.550000000000011</v>
      </c>
      <c r="H418" s="36">
        <v>70.75</v>
      </c>
      <c r="I418" s="36">
        <v>71.599999999999994</v>
      </c>
      <c r="J418" s="36">
        <v>72.849999999999994</v>
      </c>
      <c r="K418" s="31">
        <v>70.349999999999994</v>
      </c>
      <c r="L418" s="31">
        <v>68.25</v>
      </c>
      <c r="M418" s="31">
        <v>404.88851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5158.8999999999996</v>
      </c>
      <c r="D419" s="36">
        <v>5180.1500000000005</v>
      </c>
      <c r="E419" s="36">
        <v>5111.3000000000011</v>
      </c>
      <c r="F419" s="36">
        <v>5063.7000000000007</v>
      </c>
      <c r="G419" s="36">
        <v>4994.8500000000013</v>
      </c>
      <c r="H419" s="36">
        <v>5227.7500000000009</v>
      </c>
      <c r="I419" s="36">
        <v>5296.6000000000013</v>
      </c>
      <c r="J419" s="36">
        <v>5344.2000000000007</v>
      </c>
      <c r="K419" s="31">
        <v>5249</v>
      </c>
      <c r="L419" s="31">
        <v>5132.55</v>
      </c>
      <c r="M419" s="31">
        <v>0.23818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681.9</v>
      </c>
      <c r="D420" s="36">
        <v>675.63333333333333</v>
      </c>
      <c r="E420" s="36">
        <v>664.26666666666665</v>
      </c>
      <c r="F420" s="36">
        <v>646.63333333333333</v>
      </c>
      <c r="G420" s="36">
        <v>635.26666666666665</v>
      </c>
      <c r="H420" s="36">
        <v>693.26666666666665</v>
      </c>
      <c r="I420" s="36">
        <v>704.63333333333321</v>
      </c>
      <c r="J420" s="36">
        <v>722.26666666666665</v>
      </c>
      <c r="K420" s="31">
        <v>687</v>
      </c>
      <c r="L420" s="31">
        <v>658</v>
      </c>
      <c r="M420" s="31">
        <v>3.3712200000000001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4718.3500000000004</v>
      </c>
      <c r="D421" s="36">
        <v>4681.05</v>
      </c>
      <c r="E421" s="36">
        <v>4627.1000000000004</v>
      </c>
      <c r="F421" s="36">
        <v>4535.8500000000004</v>
      </c>
      <c r="G421" s="36">
        <v>4481.9000000000005</v>
      </c>
      <c r="H421" s="36">
        <v>4772.3</v>
      </c>
      <c r="I421" s="36">
        <v>4826.2499999999991</v>
      </c>
      <c r="J421" s="36">
        <v>4917.5</v>
      </c>
      <c r="K421" s="31">
        <v>4735</v>
      </c>
      <c r="L421" s="31">
        <v>4589.8</v>
      </c>
      <c r="M421" s="31">
        <v>0.24767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590.4</v>
      </c>
      <c r="D422" s="36">
        <v>586.9</v>
      </c>
      <c r="E422" s="36">
        <v>580.79999999999995</v>
      </c>
      <c r="F422" s="36">
        <v>571.19999999999993</v>
      </c>
      <c r="G422" s="36">
        <v>565.09999999999991</v>
      </c>
      <c r="H422" s="36">
        <v>596.5</v>
      </c>
      <c r="I422" s="36">
        <v>602.60000000000014</v>
      </c>
      <c r="J422" s="36">
        <v>612.20000000000005</v>
      </c>
      <c r="K422" s="31">
        <v>593</v>
      </c>
      <c r="L422" s="31">
        <v>577.29999999999995</v>
      </c>
      <c r="M422" s="31">
        <v>6.2375499999999997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1064.0999999999999</v>
      </c>
      <c r="D423" s="36">
        <v>1068.8999999999999</v>
      </c>
      <c r="E423" s="36">
        <v>1053.1999999999998</v>
      </c>
      <c r="F423" s="36">
        <v>1042.3</v>
      </c>
      <c r="G423" s="36">
        <v>1026.5999999999999</v>
      </c>
      <c r="H423" s="36">
        <v>1079.7999999999997</v>
      </c>
      <c r="I423" s="36">
        <v>1095.5</v>
      </c>
      <c r="J423" s="36">
        <v>1106.3999999999996</v>
      </c>
      <c r="K423" s="31">
        <v>1084.5999999999999</v>
      </c>
      <c r="L423" s="31">
        <v>1058</v>
      </c>
      <c r="M423" s="31">
        <v>3.31358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2261.6999999999998</v>
      </c>
      <c r="D424" s="36">
        <v>2253.9166666666665</v>
      </c>
      <c r="E424" s="36">
        <v>2235.833333333333</v>
      </c>
      <c r="F424" s="36">
        <v>2209.9666666666667</v>
      </c>
      <c r="G424" s="36">
        <v>2191.8833333333332</v>
      </c>
      <c r="H424" s="36">
        <v>2279.7833333333328</v>
      </c>
      <c r="I424" s="36">
        <v>2297.8666666666659</v>
      </c>
      <c r="J424" s="36">
        <v>2323.7333333333327</v>
      </c>
      <c r="K424" s="31">
        <v>2272</v>
      </c>
      <c r="L424" s="31">
        <v>2228.0500000000002</v>
      </c>
      <c r="M424" s="31">
        <v>3.9226000000000001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611.35</v>
      </c>
      <c r="D425" s="36">
        <v>606.65000000000009</v>
      </c>
      <c r="E425" s="36">
        <v>593.35000000000014</v>
      </c>
      <c r="F425" s="36">
        <v>575.35</v>
      </c>
      <c r="G425" s="36">
        <v>562.05000000000007</v>
      </c>
      <c r="H425" s="36">
        <v>624.6500000000002</v>
      </c>
      <c r="I425" s="36">
        <v>637.95000000000016</v>
      </c>
      <c r="J425" s="36">
        <v>655.95000000000027</v>
      </c>
      <c r="K425" s="31">
        <v>619.95000000000005</v>
      </c>
      <c r="L425" s="31">
        <v>588.65</v>
      </c>
      <c r="M425" s="31">
        <v>15.255850000000001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589.75</v>
      </c>
      <c r="D426" s="36">
        <v>590.75</v>
      </c>
      <c r="E426" s="36">
        <v>587.20000000000005</v>
      </c>
      <c r="F426" s="36">
        <v>584.65000000000009</v>
      </c>
      <c r="G426" s="36">
        <v>581.10000000000014</v>
      </c>
      <c r="H426" s="36">
        <v>593.29999999999995</v>
      </c>
      <c r="I426" s="36">
        <v>596.84999999999991</v>
      </c>
      <c r="J426" s="36">
        <v>599.39999999999986</v>
      </c>
      <c r="K426" s="31">
        <v>594.29999999999995</v>
      </c>
      <c r="L426" s="31">
        <v>588.20000000000005</v>
      </c>
      <c r="M426" s="31">
        <v>98.653469999999999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92.9</v>
      </c>
      <c r="D427" s="36">
        <v>92.95</v>
      </c>
      <c r="E427" s="36">
        <v>92.300000000000011</v>
      </c>
      <c r="F427" s="36">
        <v>91.7</v>
      </c>
      <c r="G427" s="36">
        <v>91.050000000000011</v>
      </c>
      <c r="H427" s="36">
        <v>93.550000000000011</v>
      </c>
      <c r="I427" s="36">
        <v>94.200000000000017</v>
      </c>
      <c r="J427" s="36">
        <v>94.800000000000011</v>
      </c>
      <c r="K427" s="31">
        <v>93.6</v>
      </c>
      <c r="L427" s="31">
        <v>92.35</v>
      </c>
      <c r="M427" s="31">
        <v>83.750330000000005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353</v>
      </c>
      <c r="D428" s="36">
        <v>355.0333333333333</v>
      </c>
      <c r="E428" s="36">
        <v>348.06666666666661</v>
      </c>
      <c r="F428" s="36">
        <v>343.13333333333333</v>
      </c>
      <c r="G428" s="36">
        <v>336.16666666666663</v>
      </c>
      <c r="H428" s="36">
        <v>359.96666666666658</v>
      </c>
      <c r="I428" s="36">
        <v>366.93333333333328</v>
      </c>
      <c r="J428" s="36">
        <v>371.86666666666656</v>
      </c>
      <c r="K428" s="31">
        <v>362</v>
      </c>
      <c r="L428" s="31">
        <v>350.1</v>
      </c>
      <c r="M428" s="31">
        <v>0.88888999999999996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157.69999999999999</v>
      </c>
      <c r="D429" s="36">
        <v>158.30000000000001</v>
      </c>
      <c r="E429" s="36">
        <v>156.20000000000002</v>
      </c>
      <c r="F429" s="36">
        <v>154.70000000000002</v>
      </c>
      <c r="G429" s="36">
        <v>152.60000000000002</v>
      </c>
      <c r="H429" s="36">
        <v>159.80000000000001</v>
      </c>
      <c r="I429" s="36">
        <v>161.90000000000003</v>
      </c>
      <c r="J429" s="36">
        <v>163.4</v>
      </c>
      <c r="K429" s="31">
        <v>160.4</v>
      </c>
      <c r="L429" s="31">
        <v>156.80000000000001</v>
      </c>
      <c r="M429" s="31">
        <v>10.536630000000001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425.25</v>
      </c>
      <c r="D430" s="36">
        <v>426.68333333333334</v>
      </c>
      <c r="E430" s="36">
        <v>418.36666666666667</v>
      </c>
      <c r="F430" s="36">
        <v>411.48333333333335</v>
      </c>
      <c r="G430" s="36">
        <v>403.16666666666669</v>
      </c>
      <c r="H430" s="36">
        <v>433.56666666666666</v>
      </c>
      <c r="I430" s="36">
        <v>441.88333333333338</v>
      </c>
      <c r="J430" s="36">
        <v>448.76666666666665</v>
      </c>
      <c r="K430" s="31">
        <v>435</v>
      </c>
      <c r="L430" s="31">
        <v>419.8</v>
      </c>
      <c r="M430" s="31">
        <v>4.51084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225.95</v>
      </c>
      <c r="D431" s="36">
        <v>225.79999999999998</v>
      </c>
      <c r="E431" s="36">
        <v>223.59999999999997</v>
      </c>
      <c r="F431" s="36">
        <v>221.24999999999997</v>
      </c>
      <c r="G431" s="36">
        <v>219.04999999999995</v>
      </c>
      <c r="H431" s="36">
        <v>228.14999999999998</v>
      </c>
      <c r="I431" s="36">
        <v>230.34999999999997</v>
      </c>
      <c r="J431" s="36">
        <v>232.7</v>
      </c>
      <c r="K431" s="31">
        <v>228</v>
      </c>
      <c r="L431" s="31">
        <v>223.45</v>
      </c>
      <c r="M431" s="31">
        <v>4.4360999999999997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1139.95</v>
      </c>
      <c r="D432" s="36">
        <v>1136.3500000000001</v>
      </c>
      <c r="E432" s="36">
        <v>1126.8000000000002</v>
      </c>
      <c r="F432" s="36">
        <v>1113.6500000000001</v>
      </c>
      <c r="G432" s="36">
        <v>1104.1000000000001</v>
      </c>
      <c r="H432" s="36">
        <v>1149.5000000000002</v>
      </c>
      <c r="I432" s="36">
        <v>1159.05</v>
      </c>
      <c r="J432" s="36">
        <v>1172.2000000000003</v>
      </c>
      <c r="K432" s="31">
        <v>1145.9000000000001</v>
      </c>
      <c r="L432" s="31">
        <v>1123.2</v>
      </c>
      <c r="M432" s="31">
        <v>23.320180000000001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589.65</v>
      </c>
      <c r="D433" s="36">
        <v>590.63333333333333</v>
      </c>
      <c r="E433" s="36">
        <v>585.4666666666667</v>
      </c>
      <c r="F433" s="36">
        <v>581.28333333333342</v>
      </c>
      <c r="G433" s="36">
        <v>576.11666666666679</v>
      </c>
      <c r="H433" s="36">
        <v>594.81666666666661</v>
      </c>
      <c r="I433" s="36">
        <v>599.98333333333335</v>
      </c>
      <c r="J433" s="36">
        <v>604.16666666666652</v>
      </c>
      <c r="K433" s="31">
        <v>595.79999999999995</v>
      </c>
      <c r="L433" s="31">
        <v>586.45000000000005</v>
      </c>
      <c r="M433" s="31">
        <v>5.0328200000000001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3183.45</v>
      </c>
      <c r="D434" s="36">
        <v>3187.4666666666667</v>
      </c>
      <c r="E434" s="36">
        <v>3160.9833333333336</v>
      </c>
      <c r="F434" s="36">
        <v>3138.5166666666669</v>
      </c>
      <c r="G434" s="36">
        <v>3112.0333333333338</v>
      </c>
      <c r="H434" s="36">
        <v>3209.9333333333334</v>
      </c>
      <c r="I434" s="36">
        <v>3236.4166666666661</v>
      </c>
      <c r="J434" s="36">
        <v>3258.8833333333332</v>
      </c>
      <c r="K434" s="31">
        <v>3213.95</v>
      </c>
      <c r="L434" s="31">
        <v>3165</v>
      </c>
      <c r="M434" s="31">
        <v>0.61912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1236.5</v>
      </c>
      <c r="D435" s="36">
        <v>1235.9333333333332</v>
      </c>
      <c r="E435" s="36">
        <v>1221.6666666666663</v>
      </c>
      <c r="F435" s="36">
        <v>1206.833333333333</v>
      </c>
      <c r="G435" s="36">
        <v>1192.5666666666662</v>
      </c>
      <c r="H435" s="36">
        <v>1250.7666666666664</v>
      </c>
      <c r="I435" s="36">
        <v>1265.0333333333333</v>
      </c>
      <c r="J435" s="36">
        <v>1279.8666666666666</v>
      </c>
      <c r="K435" s="31">
        <v>1250.2</v>
      </c>
      <c r="L435" s="31">
        <v>1221.0999999999999</v>
      </c>
      <c r="M435" s="31">
        <v>0.43709999999999999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440.25</v>
      </c>
      <c r="D436" s="36">
        <v>439.95</v>
      </c>
      <c r="E436" s="36">
        <v>435.25</v>
      </c>
      <c r="F436" s="36">
        <v>430.25</v>
      </c>
      <c r="G436" s="36">
        <v>425.55</v>
      </c>
      <c r="H436" s="36">
        <v>444.95</v>
      </c>
      <c r="I436" s="36">
        <v>449.64999999999992</v>
      </c>
      <c r="J436" s="36">
        <v>454.65</v>
      </c>
      <c r="K436" s="31">
        <v>444.65</v>
      </c>
      <c r="L436" s="31">
        <v>434.95</v>
      </c>
      <c r="M436" s="31">
        <v>1.76633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410.8</v>
      </c>
      <c r="D437" s="36">
        <v>407.56666666666666</v>
      </c>
      <c r="E437" s="36">
        <v>402.2833333333333</v>
      </c>
      <c r="F437" s="36">
        <v>393.76666666666665</v>
      </c>
      <c r="G437" s="36">
        <v>388.48333333333329</v>
      </c>
      <c r="H437" s="36">
        <v>416.08333333333331</v>
      </c>
      <c r="I437" s="36">
        <v>421.36666666666673</v>
      </c>
      <c r="J437" s="36">
        <v>429.88333333333333</v>
      </c>
      <c r="K437" s="31">
        <v>412.85</v>
      </c>
      <c r="L437" s="31">
        <v>399.05</v>
      </c>
      <c r="M437" s="31">
        <v>0.92359999999999998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4146</v>
      </c>
      <c r="D438" s="36">
        <v>4170.4333333333334</v>
      </c>
      <c r="E438" s="36">
        <v>4105.5666666666666</v>
      </c>
      <c r="F438" s="36">
        <v>4065.1333333333332</v>
      </c>
      <c r="G438" s="36">
        <v>4000.2666666666664</v>
      </c>
      <c r="H438" s="36">
        <v>4210.8666666666668</v>
      </c>
      <c r="I438" s="36">
        <v>4275.7333333333336</v>
      </c>
      <c r="J438" s="36">
        <v>4316.166666666667</v>
      </c>
      <c r="K438" s="31">
        <v>4235.3</v>
      </c>
      <c r="L438" s="31">
        <v>4130</v>
      </c>
      <c r="M438" s="31">
        <v>1.0384500000000001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535.1</v>
      </c>
      <c r="D439" s="36">
        <v>534.68333333333339</v>
      </c>
      <c r="E439" s="36">
        <v>528.41666666666674</v>
      </c>
      <c r="F439" s="36">
        <v>521.73333333333335</v>
      </c>
      <c r="G439" s="36">
        <v>515.4666666666667</v>
      </c>
      <c r="H439" s="36">
        <v>541.36666666666679</v>
      </c>
      <c r="I439" s="36">
        <v>547.63333333333344</v>
      </c>
      <c r="J439" s="36">
        <v>554.31666666666683</v>
      </c>
      <c r="K439" s="31">
        <v>540.95000000000005</v>
      </c>
      <c r="L439" s="31">
        <v>528</v>
      </c>
      <c r="M439" s="31">
        <v>1.32995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25.65</v>
      </c>
      <c r="D440" s="36">
        <v>25.533333333333331</v>
      </c>
      <c r="E440" s="36">
        <v>25.166666666666664</v>
      </c>
      <c r="F440" s="36">
        <v>24.683333333333334</v>
      </c>
      <c r="G440" s="36">
        <v>24.316666666666666</v>
      </c>
      <c r="H440" s="36">
        <v>26.016666666666662</v>
      </c>
      <c r="I440" s="36">
        <v>26.383333333333329</v>
      </c>
      <c r="J440" s="36">
        <v>26.86666666666666</v>
      </c>
      <c r="K440" s="31">
        <v>25.9</v>
      </c>
      <c r="L440" s="31">
        <v>25.05</v>
      </c>
      <c r="M440" s="31">
        <v>947.71055000000001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289.25</v>
      </c>
      <c r="D441" s="36">
        <v>290.06666666666666</v>
      </c>
      <c r="E441" s="36">
        <v>282.33333333333331</v>
      </c>
      <c r="F441" s="36">
        <v>275.41666666666663</v>
      </c>
      <c r="G441" s="36">
        <v>267.68333333333328</v>
      </c>
      <c r="H441" s="36">
        <v>296.98333333333335</v>
      </c>
      <c r="I441" s="36">
        <v>304.7166666666667</v>
      </c>
      <c r="J441" s="36">
        <v>311.63333333333338</v>
      </c>
      <c r="K441" s="31">
        <v>297.8</v>
      </c>
      <c r="L441" s="31">
        <v>283.14999999999998</v>
      </c>
      <c r="M441" s="31">
        <v>14.373390000000001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770.05</v>
      </c>
      <c r="D442" s="36">
        <v>769.94999999999993</v>
      </c>
      <c r="E442" s="36">
        <v>765.89999999999986</v>
      </c>
      <c r="F442" s="36">
        <v>761.74999999999989</v>
      </c>
      <c r="G442" s="36">
        <v>757.69999999999982</v>
      </c>
      <c r="H442" s="36">
        <v>774.09999999999991</v>
      </c>
      <c r="I442" s="36">
        <v>778.14999999999986</v>
      </c>
      <c r="J442" s="36">
        <v>782.3</v>
      </c>
      <c r="K442" s="31">
        <v>774</v>
      </c>
      <c r="L442" s="31">
        <v>765.8</v>
      </c>
      <c r="M442" s="31">
        <v>6.1940799999999996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538</v>
      </c>
      <c r="D443" s="36">
        <v>537.7833333333333</v>
      </c>
      <c r="E443" s="36">
        <v>529.86666666666656</v>
      </c>
      <c r="F443" s="36">
        <v>521.73333333333323</v>
      </c>
      <c r="G443" s="36">
        <v>513.81666666666649</v>
      </c>
      <c r="H443" s="36">
        <v>545.91666666666663</v>
      </c>
      <c r="I443" s="36">
        <v>553.83333333333337</v>
      </c>
      <c r="J443" s="36">
        <v>561.9666666666667</v>
      </c>
      <c r="K443" s="31">
        <v>545.70000000000005</v>
      </c>
      <c r="L443" s="31">
        <v>529.65</v>
      </c>
      <c r="M443" s="31">
        <v>3.2652700000000001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1040</v>
      </c>
      <c r="D444" s="36">
        <v>1040.5</v>
      </c>
      <c r="E444" s="36">
        <v>1030</v>
      </c>
      <c r="F444" s="36">
        <v>1020</v>
      </c>
      <c r="G444" s="36">
        <v>1009.5</v>
      </c>
      <c r="H444" s="36">
        <v>1050.5</v>
      </c>
      <c r="I444" s="36">
        <v>1061</v>
      </c>
      <c r="J444" s="36">
        <v>1071</v>
      </c>
      <c r="K444" s="31">
        <v>1051</v>
      </c>
      <c r="L444" s="31">
        <v>1030.5</v>
      </c>
      <c r="M444" s="31">
        <v>3.63653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1043.5</v>
      </c>
      <c r="D445" s="36">
        <v>1043.1333333333334</v>
      </c>
      <c r="E445" s="36">
        <v>1036.2666666666669</v>
      </c>
      <c r="F445" s="36">
        <v>1029.0333333333335</v>
      </c>
      <c r="G445" s="36">
        <v>1022.166666666667</v>
      </c>
      <c r="H445" s="36">
        <v>1050.3666666666668</v>
      </c>
      <c r="I445" s="36">
        <v>1057.2333333333331</v>
      </c>
      <c r="J445" s="36">
        <v>1064.4666666666667</v>
      </c>
      <c r="K445" s="31">
        <v>1050</v>
      </c>
      <c r="L445" s="31">
        <v>1035.9000000000001</v>
      </c>
      <c r="M445" s="31">
        <v>4.6155999999999997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1875.65</v>
      </c>
      <c r="D446" s="36">
        <v>1879.75</v>
      </c>
      <c r="E446" s="36">
        <v>1865.5</v>
      </c>
      <c r="F446" s="36">
        <v>1855.35</v>
      </c>
      <c r="G446" s="36">
        <v>1841.1</v>
      </c>
      <c r="H446" s="36">
        <v>1889.9</v>
      </c>
      <c r="I446" s="36">
        <v>1904.15</v>
      </c>
      <c r="J446" s="36">
        <v>1914.3000000000002</v>
      </c>
      <c r="K446" s="31">
        <v>1894</v>
      </c>
      <c r="L446" s="31">
        <v>1869.6</v>
      </c>
      <c r="M446" s="31">
        <v>6.68492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3589.3</v>
      </c>
      <c r="D447" s="36">
        <v>3586.3333333333335</v>
      </c>
      <c r="E447" s="36">
        <v>3558.666666666667</v>
      </c>
      <c r="F447" s="36">
        <v>3528.0333333333333</v>
      </c>
      <c r="G447" s="36">
        <v>3500.3666666666668</v>
      </c>
      <c r="H447" s="36">
        <v>3616.9666666666672</v>
      </c>
      <c r="I447" s="36">
        <v>3644.6333333333341</v>
      </c>
      <c r="J447" s="36">
        <v>3675.2666666666673</v>
      </c>
      <c r="K447" s="31">
        <v>3614</v>
      </c>
      <c r="L447" s="31">
        <v>3555.7</v>
      </c>
      <c r="M447" s="31">
        <v>15.411339999999999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888.85</v>
      </c>
      <c r="D448" s="36">
        <v>893.25</v>
      </c>
      <c r="E448" s="36">
        <v>882.5</v>
      </c>
      <c r="F448" s="36">
        <v>876.15</v>
      </c>
      <c r="G448" s="36">
        <v>865.4</v>
      </c>
      <c r="H448" s="36">
        <v>899.6</v>
      </c>
      <c r="I448" s="36">
        <v>910.35</v>
      </c>
      <c r="J448" s="36">
        <v>916.7</v>
      </c>
      <c r="K448" s="31">
        <v>904</v>
      </c>
      <c r="L448" s="31">
        <v>886.9</v>
      </c>
      <c r="M448" s="31">
        <v>12.337490000000001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7301.7</v>
      </c>
      <c r="D449" s="36">
        <v>7290.4000000000005</v>
      </c>
      <c r="E449" s="36">
        <v>7250.8500000000013</v>
      </c>
      <c r="F449" s="36">
        <v>7200.0000000000009</v>
      </c>
      <c r="G449" s="36">
        <v>7160.4500000000016</v>
      </c>
      <c r="H449" s="36">
        <v>7341.2500000000009</v>
      </c>
      <c r="I449" s="36">
        <v>7380.8</v>
      </c>
      <c r="J449" s="36">
        <v>7431.6500000000005</v>
      </c>
      <c r="K449" s="31">
        <v>7329.95</v>
      </c>
      <c r="L449" s="31">
        <v>7239.55</v>
      </c>
      <c r="M449" s="31">
        <v>0.48873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3270.9</v>
      </c>
      <c r="D450" s="36">
        <v>3184.6333333333332</v>
      </c>
      <c r="E450" s="36">
        <v>3046.2666666666664</v>
      </c>
      <c r="F450" s="36">
        <v>2821.6333333333332</v>
      </c>
      <c r="G450" s="36">
        <v>2683.2666666666664</v>
      </c>
      <c r="H450" s="36">
        <v>3409.2666666666664</v>
      </c>
      <c r="I450" s="36">
        <v>3547.6333333333332</v>
      </c>
      <c r="J450" s="36">
        <v>3772.2666666666664</v>
      </c>
      <c r="K450" s="31">
        <v>3323</v>
      </c>
      <c r="L450" s="31">
        <v>2960</v>
      </c>
      <c r="M450" s="31">
        <v>16.17182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419.75</v>
      </c>
      <c r="D451" s="36">
        <v>418.59999999999997</v>
      </c>
      <c r="E451" s="36">
        <v>415.54999999999995</v>
      </c>
      <c r="F451" s="36">
        <v>411.34999999999997</v>
      </c>
      <c r="G451" s="36">
        <v>408.29999999999995</v>
      </c>
      <c r="H451" s="36">
        <v>422.79999999999995</v>
      </c>
      <c r="I451" s="36">
        <v>425.85</v>
      </c>
      <c r="J451" s="36">
        <v>430.04999999999995</v>
      </c>
      <c r="K451" s="31">
        <v>421.65</v>
      </c>
      <c r="L451" s="31">
        <v>414.4</v>
      </c>
      <c r="M451" s="31">
        <v>11.665330000000001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620.15</v>
      </c>
      <c r="D452" s="36">
        <v>619.6</v>
      </c>
      <c r="E452" s="36">
        <v>617.30000000000007</v>
      </c>
      <c r="F452" s="36">
        <v>614.45000000000005</v>
      </c>
      <c r="G452" s="36">
        <v>612.15000000000009</v>
      </c>
      <c r="H452" s="36">
        <v>622.45000000000005</v>
      </c>
      <c r="I452" s="36">
        <v>624.75</v>
      </c>
      <c r="J452" s="36">
        <v>627.6</v>
      </c>
      <c r="K452" s="31">
        <v>621.9</v>
      </c>
      <c r="L452" s="31">
        <v>616.75</v>
      </c>
      <c r="M452" s="31">
        <v>59.604900000000001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259.75</v>
      </c>
      <c r="D453" s="36">
        <v>258.9666666666667</v>
      </c>
      <c r="E453" s="36">
        <v>257.33333333333337</v>
      </c>
      <c r="F453" s="36">
        <v>254.91666666666669</v>
      </c>
      <c r="G453" s="36">
        <v>253.28333333333336</v>
      </c>
      <c r="H453" s="36">
        <v>261.38333333333338</v>
      </c>
      <c r="I453" s="36">
        <v>263.01666666666671</v>
      </c>
      <c r="J453" s="36">
        <v>265.43333333333339</v>
      </c>
      <c r="K453" s="31">
        <v>260.60000000000002</v>
      </c>
      <c r="L453" s="31">
        <v>256.55</v>
      </c>
      <c r="M453" s="31">
        <v>56.501669999999997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128.15</v>
      </c>
      <c r="D454" s="36">
        <v>127.86666666666666</v>
      </c>
      <c r="E454" s="36">
        <v>126.98333333333332</v>
      </c>
      <c r="F454" s="36">
        <v>125.81666666666666</v>
      </c>
      <c r="G454" s="36">
        <v>124.93333333333332</v>
      </c>
      <c r="H454" s="36">
        <v>129.0333333333333</v>
      </c>
      <c r="I454" s="36">
        <v>129.91666666666669</v>
      </c>
      <c r="J454" s="36">
        <v>131.08333333333331</v>
      </c>
      <c r="K454" s="31">
        <v>128.75</v>
      </c>
      <c r="L454" s="31">
        <v>126.7</v>
      </c>
      <c r="M454" s="31">
        <v>332.77328999999997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96.45</v>
      </c>
      <c r="D455" s="36">
        <v>96.816666666666663</v>
      </c>
      <c r="E455" s="36">
        <v>95.633333333333326</v>
      </c>
      <c r="F455" s="36">
        <v>94.816666666666663</v>
      </c>
      <c r="G455" s="36">
        <v>93.633333333333326</v>
      </c>
      <c r="H455" s="36">
        <v>97.633333333333326</v>
      </c>
      <c r="I455" s="36">
        <v>98.816666666666663</v>
      </c>
      <c r="J455" s="36">
        <v>99.633333333333326</v>
      </c>
      <c r="K455" s="31">
        <v>98</v>
      </c>
      <c r="L455" s="31">
        <v>96</v>
      </c>
      <c r="M455" s="31">
        <v>36.123080000000002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1485.05</v>
      </c>
      <c r="D456" s="36">
        <v>1487.1333333333332</v>
      </c>
      <c r="E456" s="36">
        <v>1475.8666666666663</v>
      </c>
      <c r="F456" s="36">
        <v>1466.6833333333332</v>
      </c>
      <c r="G456" s="36">
        <v>1455.4166666666663</v>
      </c>
      <c r="H456" s="36">
        <v>1496.3166666666664</v>
      </c>
      <c r="I456" s="36">
        <v>1507.5833333333333</v>
      </c>
      <c r="J456" s="36">
        <v>1516.7666666666664</v>
      </c>
      <c r="K456" s="31">
        <v>1498.4</v>
      </c>
      <c r="L456" s="31">
        <v>1477.95</v>
      </c>
      <c r="M456" s="31">
        <v>0.13675999999999999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365.2</v>
      </c>
      <c r="D457" s="36">
        <v>366.09999999999997</v>
      </c>
      <c r="E457" s="36">
        <v>363.09999999999991</v>
      </c>
      <c r="F457" s="36">
        <v>360.99999999999994</v>
      </c>
      <c r="G457" s="36">
        <v>357.99999999999989</v>
      </c>
      <c r="H457" s="36">
        <v>368.19999999999993</v>
      </c>
      <c r="I457" s="36">
        <v>371.20000000000005</v>
      </c>
      <c r="J457" s="36">
        <v>373.29999999999995</v>
      </c>
      <c r="K457" s="31">
        <v>369.1</v>
      </c>
      <c r="L457" s="31">
        <v>364</v>
      </c>
      <c r="M457" s="31">
        <v>0.83104999999999996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2593.35</v>
      </c>
      <c r="D458" s="36">
        <v>2588.1166666666668</v>
      </c>
      <c r="E458" s="36">
        <v>2551.7333333333336</v>
      </c>
      <c r="F458" s="36">
        <v>2510.1166666666668</v>
      </c>
      <c r="G458" s="36">
        <v>2473.7333333333336</v>
      </c>
      <c r="H458" s="36">
        <v>2629.7333333333336</v>
      </c>
      <c r="I458" s="36">
        <v>2666.1166666666668</v>
      </c>
      <c r="J458" s="36">
        <v>2707.7333333333336</v>
      </c>
      <c r="K458" s="31">
        <v>2624.5</v>
      </c>
      <c r="L458" s="31">
        <v>2546.5</v>
      </c>
      <c r="M458" s="31">
        <v>0.26129000000000002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1288.6500000000001</v>
      </c>
      <c r="D459" s="36">
        <v>1282.1833333333334</v>
      </c>
      <c r="E459" s="36">
        <v>1270.4666666666667</v>
      </c>
      <c r="F459" s="36">
        <v>1252.2833333333333</v>
      </c>
      <c r="G459" s="36">
        <v>1240.5666666666666</v>
      </c>
      <c r="H459" s="36">
        <v>1300.3666666666668</v>
      </c>
      <c r="I459" s="36">
        <v>1312.0833333333335</v>
      </c>
      <c r="J459" s="36">
        <v>1330.2666666666669</v>
      </c>
      <c r="K459" s="31">
        <v>1293.9000000000001</v>
      </c>
      <c r="L459" s="31">
        <v>1264</v>
      </c>
      <c r="M459" s="31">
        <v>15.681150000000001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856.05</v>
      </c>
      <c r="D460" s="36">
        <v>855.4666666666667</v>
      </c>
      <c r="E460" s="36">
        <v>840.58333333333337</v>
      </c>
      <c r="F460" s="36">
        <v>825.11666666666667</v>
      </c>
      <c r="G460" s="36">
        <v>810.23333333333335</v>
      </c>
      <c r="H460" s="36">
        <v>870.93333333333339</v>
      </c>
      <c r="I460" s="36">
        <v>885.81666666666661</v>
      </c>
      <c r="J460" s="36">
        <v>901.28333333333342</v>
      </c>
      <c r="K460" s="31">
        <v>870.35</v>
      </c>
      <c r="L460" s="31">
        <v>840</v>
      </c>
      <c r="M460" s="31">
        <v>3.8387799999999999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139.05000000000001</v>
      </c>
      <c r="D461" s="36">
        <v>138.51666666666668</v>
      </c>
      <c r="E461" s="36">
        <v>137.03333333333336</v>
      </c>
      <c r="F461" s="36">
        <v>135.01666666666668</v>
      </c>
      <c r="G461" s="36">
        <v>133.53333333333336</v>
      </c>
      <c r="H461" s="36">
        <v>140.53333333333336</v>
      </c>
      <c r="I461" s="36">
        <v>142.01666666666665</v>
      </c>
      <c r="J461" s="36">
        <v>144.03333333333336</v>
      </c>
      <c r="K461" s="31">
        <v>140</v>
      </c>
      <c r="L461" s="31">
        <v>136.5</v>
      </c>
      <c r="M461" s="31">
        <v>6.8669099999999998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923.6</v>
      </c>
      <c r="D462" s="36">
        <v>926.86666666666679</v>
      </c>
      <c r="E462" s="36">
        <v>912.78333333333353</v>
      </c>
      <c r="F462" s="36">
        <v>901.9666666666667</v>
      </c>
      <c r="G462" s="36">
        <v>887.88333333333344</v>
      </c>
      <c r="H462" s="36">
        <v>937.68333333333362</v>
      </c>
      <c r="I462" s="36">
        <v>951.76666666666688</v>
      </c>
      <c r="J462" s="36">
        <v>962.58333333333371</v>
      </c>
      <c r="K462" s="31">
        <v>940.95</v>
      </c>
      <c r="L462" s="31">
        <v>916.05</v>
      </c>
      <c r="M462" s="31">
        <v>8.3643099999999997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3045.2</v>
      </c>
      <c r="D463" s="36">
        <v>3042.7000000000003</v>
      </c>
      <c r="E463" s="36">
        <v>2961.4000000000005</v>
      </c>
      <c r="F463" s="36">
        <v>2877.6000000000004</v>
      </c>
      <c r="G463" s="36">
        <v>2796.3000000000006</v>
      </c>
      <c r="H463" s="36">
        <v>3126.5000000000005</v>
      </c>
      <c r="I463" s="36">
        <v>3207.8000000000006</v>
      </c>
      <c r="J463" s="36">
        <v>3291.6000000000004</v>
      </c>
      <c r="K463" s="31">
        <v>3124</v>
      </c>
      <c r="L463" s="31">
        <v>2958.9</v>
      </c>
      <c r="M463" s="31">
        <v>1.5008999999999999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3067</v>
      </c>
      <c r="D464" s="36">
        <v>3071.7166666666667</v>
      </c>
      <c r="E464" s="36">
        <v>3053.2833333333333</v>
      </c>
      <c r="F464" s="36">
        <v>3039.5666666666666</v>
      </c>
      <c r="G464" s="36">
        <v>3021.1333333333332</v>
      </c>
      <c r="H464" s="36">
        <v>3085.4333333333334</v>
      </c>
      <c r="I464" s="36">
        <v>3103.8666666666668</v>
      </c>
      <c r="J464" s="36">
        <v>3117.5833333333335</v>
      </c>
      <c r="K464" s="31">
        <v>3090.15</v>
      </c>
      <c r="L464" s="31">
        <v>3058</v>
      </c>
      <c r="M464" s="31">
        <v>0.24976999999999999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3214.55</v>
      </c>
      <c r="D465" s="36">
        <v>3222.5</v>
      </c>
      <c r="E465" s="36">
        <v>3178.05</v>
      </c>
      <c r="F465" s="36">
        <v>3141.55</v>
      </c>
      <c r="G465" s="36">
        <v>3097.1000000000004</v>
      </c>
      <c r="H465" s="36">
        <v>3259</v>
      </c>
      <c r="I465" s="36">
        <v>3303.45</v>
      </c>
      <c r="J465" s="36">
        <v>3339.95</v>
      </c>
      <c r="K465" s="31">
        <v>3266.95</v>
      </c>
      <c r="L465" s="31">
        <v>3186</v>
      </c>
      <c r="M465" s="31">
        <v>14.641920000000001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1847.8</v>
      </c>
      <c r="D466" s="36">
        <v>1843.4666666666665</v>
      </c>
      <c r="E466" s="36">
        <v>1836.9333333333329</v>
      </c>
      <c r="F466" s="36">
        <v>1826.0666666666664</v>
      </c>
      <c r="G466" s="36">
        <v>1819.5333333333328</v>
      </c>
      <c r="H466" s="36">
        <v>1854.333333333333</v>
      </c>
      <c r="I466" s="36">
        <v>1860.8666666666663</v>
      </c>
      <c r="J466" s="36">
        <v>1871.7333333333331</v>
      </c>
      <c r="K466" s="31">
        <v>1850</v>
      </c>
      <c r="L466" s="31">
        <v>1832.6</v>
      </c>
      <c r="M466" s="31">
        <v>4.3474300000000001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735</v>
      </c>
      <c r="D467" s="36">
        <v>731.4666666666667</v>
      </c>
      <c r="E467" s="36">
        <v>724.28333333333342</v>
      </c>
      <c r="F467" s="36">
        <v>713.56666666666672</v>
      </c>
      <c r="G467" s="36">
        <v>706.38333333333344</v>
      </c>
      <c r="H467" s="36">
        <v>742.18333333333339</v>
      </c>
      <c r="I467" s="36">
        <v>749.36666666666679</v>
      </c>
      <c r="J467" s="36">
        <v>760.08333333333337</v>
      </c>
      <c r="K467" s="31">
        <v>738.65</v>
      </c>
      <c r="L467" s="31">
        <v>720.75</v>
      </c>
      <c r="M467" s="31">
        <v>5.7830399999999997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790.8</v>
      </c>
      <c r="D468" s="36">
        <v>789.38333333333333</v>
      </c>
      <c r="E468" s="36">
        <v>783.51666666666665</v>
      </c>
      <c r="F468" s="36">
        <v>776.23333333333335</v>
      </c>
      <c r="G468" s="36">
        <v>770.36666666666667</v>
      </c>
      <c r="H468" s="36">
        <v>796.66666666666663</v>
      </c>
      <c r="I468" s="36">
        <v>802.53333333333319</v>
      </c>
      <c r="J468" s="36">
        <v>809.81666666666661</v>
      </c>
      <c r="K468" s="31">
        <v>795.25</v>
      </c>
      <c r="L468" s="31">
        <v>782.1</v>
      </c>
      <c r="M468" s="31">
        <v>0.18121000000000001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2113.85</v>
      </c>
      <c r="D469" s="36">
        <v>2118.2999999999997</v>
      </c>
      <c r="E469" s="36">
        <v>2086.3999999999996</v>
      </c>
      <c r="F469" s="36">
        <v>2058.9499999999998</v>
      </c>
      <c r="G469" s="36">
        <v>2027.0499999999997</v>
      </c>
      <c r="H469" s="36">
        <v>2145.7499999999995</v>
      </c>
      <c r="I469" s="36">
        <v>2177.65</v>
      </c>
      <c r="J469" s="36">
        <v>2205.0999999999995</v>
      </c>
      <c r="K469" s="31">
        <v>2150.1999999999998</v>
      </c>
      <c r="L469" s="31">
        <v>2090.85</v>
      </c>
      <c r="M469" s="31">
        <v>5.8217999999999996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38.049999999999997</v>
      </c>
      <c r="D470" s="36">
        <v>37.9</v>
      </c>
      <c r="E470" s="36">
        <v>37.599999999999994</v>
      </c>
      <c r="F470" s="36">
        <v>37.15</v>
      </c>
      <c r="G470" s="36">
        <v>36.849999999999994</v>
      </c>
      <c r="H470" s="36">
        <v>38.349999999999994</v>
      </c>
      <c r="I470" s="36">
        <v>38.649999999999991</v>
      </c>
      <c r="J470" s="36">
        <v>39.099999999999994</v>
      </c>
      <c r="K470" s="31">
        <v>38.200000000000003</v>
      </c>
      <c r="L470" s="31">
        <v>37.450000000000003</v>
      </c>
      <c r="M470" s="31">
        <v>61.677579999999999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384.5</v>
      </c>
      <c r="D471" s="36">
        <v>382.16666666666669</v>
      </c>
      <c r="E471" s="36">
        <v>378.33333333333337</v>
      </c>
      <c r="F471" s="36">
        <v>372.16666666666669</v>
      </c>
      <c r="G471" s="36">
        <v>368.33333333333337</v>
      </c>
      <c r="H471" s="36">
        <v>388.33333333333337</v>
      </c>
      <c r="I471" s="36">
        <v>392.16666666666674</v>
      </c>
      <c r="J471" s="36">
        <v>398.33333333333337</v>
      </c>
      <c r="K471" s="31">
        <v>386</v>
      </c>
      <c r="L471" s="31">
        <v>376</v>
      </c>
      <c r="M471" s="31">
        <v>6.8317300000000003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445.3</v>
      </c>
      <c r="D472" s="36">
        <v>437.73333333333335</v>
      </c>
      <c r="E472" s="36">
        <v>427.86666666666667</v>
      </c>
      <c r="F472" s="36">
        <v>410.43333333333334</v>
      </c>
      <c r="G472" s="36">
        <v>400.56666666666666</v>
      </c>
      <c r="H472" s="36">
        <v>455.16666666666669</v>
      </c>
      <c r="I472" s="36">
        <v>465.03333333333336</v>
      </c>
      <c r="J472" s="36">
        <v>482.4666666666667</v>
      </c>
      <c r="K472" s="31">
        <v>447.6</v>
      </c>
      <c r="L472" s="31">
        <v>420.3</v>
      </c>
      <c r="M472" s="31">
        <v>19.449200000000001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779.7</v>
      </c>
      <c r="D473" s="36">
        <v>777.6</v>
      </c>
      <c r="E473" s="36">
        <v>774.5</v>
      </c>
      <c r="F473" s="36">
        <v>769.3</v>
      </c>
      <c r="G473" s="36">
        <v>766.19999999999993</v>
      </c>
      <c r="H473" s="36">
        <v>782.80000000000007</v>
      </c>
      <c r="I473" s="36">
        <v>785.9000000000002</v>
      </c>
      <c r="J473" s="36">
        <v>791.10000000000014</v>
      </c>
      <c r="K473" s="31">
        <v>780.7</v>
      </c>
      <c r="L473" s="31">
        <v>772.4</v>
      </c>
      <c r="M473" s="31">
        <v>0.21779999999999999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3099.4</v>
      </c>
      <c r="D474" s="36">
        <v>3127.3166666666671</v>
      </c>
      <c r="E474" s="36">
        <v>3058.6833333333343</v>
      </c>
      <c r="F474" s="36">
        <v>3017.9666666666672</v>
      </c>
      <c r="G474" s="36">
        <v>2949.3333333333344</v>
      </c>
      <c r="H474" s="36">
        <v>3168.0333333333342</v>
      </c>
      <c r="I474" s="36">
        <v>3236.6666666666665</v>
      </c>
      <c r="J474" s="36">
        <v>3277.3833333333341</v>
      </c>
      <c r="K474" s="31">
        <v>3195.95</v>
      </c>
      <c r="L474" s="31">
        <v>3086.6</v>
      </c>
      <c r="M474" s="31">
        <v>2.1137299999999999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43.7</v>
      </c>
      <c r="D475" s="36">
        <v>43.85</v>
      </c>
      <c r="E475" s="36">
        <v>43.400000000000006</v>
      </c>
      <c r="F475" s="36">
        <v>43.1</v>
      </c>
      <c r="G475" s="36">
        <v>42.650000000000006</v>
      </c>
      <c r="H475" s="36">
        <v>44.150000000000006</v>
      </c>
      <c r="I475" s="36">
        <v>44.600000000000009</v>
      </c>
      <c r="J475" s="36">
        <v>44.900000000000006</v>
      </c>
      <c r="K475" s="31">
        <v>44.3</v>
      </c>
      <c r="L475" s="31">
        <v>43.55</v>
      </c>
      <c r="M475" s="31">
        <v>56.28004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1528.25</v>
      </c>
      <c r="D476" s="36">
        <v>1527.3666666666668</v>
      </c>
      <c r="E476" s="36">
        <v>1519.9333333333336</v>
      </c>
      <c r="F476" s="36">
        <v>1511.6166666666668</v>
      </c>
      <c r="G476" s="36">
        <v>1504.1833333333336</v>
      </c>
      <c r="H476" s="36">
        <v>1535.6833333333336</v>
      </c>
      <c r="I476" s="36">
        <v>1543.116666666667</v>
      </c>
      <c r="J476" s="36">
        <v>1551.4333333333336</v>
      </c>
      <c r="K476" s="31">
        <v>1534.8</v>
      </c>
      <c r="L476" s="31">
        <v>1519.05</v>
      </c>
      <c r="M476" s="31">
        <v>10.878550000000001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43.05</v>
      </c>
      <c r="D477" s="36">
        <v>42.666666666666664</v>
      </c>
      <c r="E477" s="36">
        <v>42.083333333333329</v>
      </c>
      <c r="F477" s="36">
        <v>41.116666666666667</v>
      </c>
      <c r="G477" s="36">
        <v>40.533333333333331</v>
      </c>
      <c r="H477" s="36">
        <v>43.633333333333326</v>
      </c>
      <c r="I477" s="36">
        <v>44.216666666666654</v>
      </c>
      <c r="J477" s="36">
        <v>45.183333333333323</v>
      </c>
      <c r="K477" s="31">
        <v>43.25</v>
      </c>
      <c r="L477" s="31">
        <v>41.7</v>
      </c>
      <c r="M477" s="31">
        <v>401.52116999999998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473</v>
      </c>
      <c r="D478" s="36">
        <v>471.84999999999997</v>
      </c>
      <c r="E478" s="36">
        <v>467.69999999999993</v>
      </c>
      <c r="F478" s="36">
        <v>462.4</v>
      </c>
      <c r="G478" s="36">
        <v>458.24999999999994</v>
      </c>
      <c r="H478" s="36">
        <v>477.14999999999992</v>
      </c>
      <c r="I478" s="36">
        <v>481.2999999999999</v>
      </c>
      <c r="J478" s="36">
        <v>486.59999999999991</v>
      </c>
      <c r="K478" s="31">
        <v>476</v>
      </c>
      <c r="L478" s="31">
        <v>466.55</v>
      </c>
      <c r="M478" s="31">
        <v>3.5250599999999999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8262.7000000000007</v>
      </c>
      <c r="D479" s="36">
        <v>8252.5500000000011</v>
      </c>
      <c r="E479" s="36">
        <v>8215.1500000000015</v>
      </c>
      <c r="F479" s="36">
        <v>8167.6</v>
      </c>
      <c r="G479" s="36">
        <v>8130.2000000000007</v>
      </c>
      <c r="H479" s="36">
        <v>8300.1000000000022</v>
      </c>
      <c r="I479" s="36">
        <v>8337.5</v>
      </c>
      <c r="J479" s="36">
        <v>8385.0500000000029</v>
      </c>
      <c r="K479" s="31">
        <v>8289.9500000000007</v>
      </c>
      <c r="L479" s="31">
        <v>8205</v>
      </c>
      <c r="M479" s="31">
        <v>5.4163800000000002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102.4</v>
      </c>
      <c r="D480" s="36">
        <v>101.8</v>
      </c>
      <c r="E480" s="36">
        <v>100.19999999999999</v>
      </c>
      <c r="F480" s="36">
        <v>97.999999999999986</v>
      </c>
      <c r="G480" s="36">
        <v>96.399999999999977</v>
      </c>
      <c r="H480" s="36">
        <v>104</v>
      </c>
      <c r="I480" s="36">
        <v>105.6</v>
      </c>
      <c r="J480" s="36">
        <v>107.80000000000001</v>
      </c>
      <c r="K480" s="31">
        <v>103.4</v>
      </c>
      <c r="L480" s="31">
        <v>99.6</v>
      </c>
      <c r="M480" s="31">
        <v>380.39843999999999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1578</v>
      </c>
      <c r="D481" s="36">
        <v>1574.5333333333335</v>
      </c>
      <c r="E481" s="36">
        <v>1564.8166666666671</v>
      </c>
      <c r="F481" s="36">
        <v>1551.6333333333334</v>
      </c>
      <c r="G481" s="36">
        <v>1541.916666666667</v>
      </c>
      <c r="H481" s="36">
        <v>1587.7166666666672</v>
      </c>
      <c r="I481" s="36">
        <v>1597.4333333333338</v>
      </c>
      <c r="J481" s="31">
        <v>1610.6166666666672</v>
      </c>
      <c r="K481" s="31">
        <v>1584.25</v>
      </c>
      <c r="L481" s="31">
        <v>1561.35</v>
      </c>
      <c r="M481" s="53">
        <v>0.74922999999999995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1017</v>
      </c>
      <c r="D482" s="36">
        <v>1014.5499999999998</v>
      </c>
      <c r="E482" s="36">
        <v>1009.4999999999997</v>
      </c>
      <c r="F482" s="36">
        <v>1001.9999999999998</v>
      </c>
      <c r="G482" s="36">
        <v>996.94999999999959</v>
      </c>
      <c r="H482" s="36">
        <v>1022.0499999999997</v>
      </c>
      <c r="I482" s="36">
        <v>1027.0999999999999</v>
      </c>
      <c r="J482" s="31">
        <v>1034.5999999999999</v>
      </c>
      <c r="K482" s="31">
        <v>1019.6</v>
      </c>
      <c r="L482" s="31">
        <v>1007.05</v>
      </c>
      <c r="M482" s="53">
        <v>4.77461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597.9</v>
      </c>
      <c r="D483" s="36">
        <v>600.66666666666663</v>
      </c>
      <c r="E483" s="36">
        <v>591.5333333333333</v>
      </c>
      <c r="F483" s="36">
        <v>585.16666666666663</v>
      </c>
      <c r="G483" s="36">
        <v>576.0333333333333</v>
      </c>
      <c r="H483" s="36">
        <v>607.0333333333333</v>
      </c>
      <c r="I483" s="36">
        <v>616.16666666666674</v>
      </c>
      <c r="J483" s="36">
        <v>622.5333333333333</v>
      </c>
      <c r="K483" s="31">
        <v>609.79999999999995</v>
      </c>
      <c r="L483" s="31">
        <v>594.29999999999995</v>
      </c>
      <c r="M483" s="31">
        <v>3.0854699999999999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615.1</v>
      </c>
      <c r="D484" s="36">
        <v>614.23333333333335</v>
      </c>
      <c r="E484" s="36">
        <v>609.91666666666674</v>
      </c>
      <c r="F484" s="36">
        <v>604.73333333333335</v>
      </c>
      <c r="G484" s="36">
        <v>600.41666666666674</v>
      </c>
      <c r="H484" s="36">
        <v>619.41666666666674</v>
      </c>
      <c r="I484" s="36">
        <v>623.73333333333335</v>
      </c>
      <c r="J484" s="31">
        <v>628.91666666666674</v>
      </c>
      <c r="K484" s="31">
        <v>618.54999999999995</v>
      </c>
      <c r="L484" s="31">
        <v>609.04999999999995</v>
      </c>
      <c r="M484" s="53">
        <v>20.187809999999999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790.05</v>
      </c>
      <c r="D485" s="36">
        <v>786.06666666666661</v>
      </c>
      <c r="E485" s="36">
        <v>780.98333333333323</v>
      </c>
      <c r="F485" s="36">
        <v>771.91666666666663</v>
      </c>
      <c r="G485" s="36">
        <v>766.83333333333326</v>
      </c>
      <c r="H485" s="36">
        <v>795.13333333333321</v>
      </c>
      <c r="I485" s="36">
        <v>800.2166666666667</v>
      </c>
      <c r="J485" s="36">
        <v>809.28333333333319</v>
      </c>
      <c r="K485" s="31">
        <v>791.15</v>
      </c>
      <c r="L485" s="31">
        <v>777</v>
      </c>
      <c r="M485" s="31">
        <v>0.87551000000000001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662.8</v>
      </c>
      <c r="D486" s="36">
        <v>657.76666666666654</v>
      </c>
      <c r="E486" s="36">
        <v>648.3833333333331</v>
      </c>
      <c r="F486" s="36">
        <v>633.96666666666658</v>
      </c>
      <c r="G486" s="36">
        <v>624.58333333333314</v>
      </c>
      <c r="H486" s="36">
        <v>672.18333333333305</v>
      </c>
      <c r="I486" s="36">
        <v>681.56666666666649</v>
      </c>
      <c r="J486" s="36">
        <v>695.98333333333301</v>
      </c>
      <c r="K486" s="31">
        <v>667.15</v>
      </c>
      <c r="L486" s="31">
        <v>643.35</v>
      </c>
      <c r="M486" s="31">
        <v>6.4895500000000004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439.1</v>
      </c>
      <c r="D487" s="36">
        <v>445.48333333333335</v>
      </c>
      <c r="E487" s="36">
        <v>429.11666666666667</v>
      </c>
      <c r="F487" s="36">
        <v>419.13333333333333</v>
      </c>
      <c r="G487" s="36">
        <v>402.76666666666665</v>
      </c>
      <c r="H487" s="36">
        <v>455.4666666666667</v>
      </c>
      <c r="I487" s="36">
        <v>471.83333333333337</v>
      </c>
      <c r="J487" s="36">
        <v>481.81666666666672</v>
      </c>
      <c r="K487" s="31">
        <v>461.85</v>
      </c>
      <c r="L487" s="31">
        <v>435.5</v>
      </c>
      <c r="M487" s="31">
        <v>5.2697799999999999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386.15</v>
      </c>
      <c r="D488" s="36">
        <v>386.2</v>
      </c>
      <c r="E488" s="36">
        <v>383.5</v>
      </c>
      <c r="F488" s="36">
        <v>380.85</v>
      </c>
      <c r="G488" s="36">
        <v>378.15000000000003</v>
      </c>
      <c r="H488" s="36">
        <v>388.84999999999997</v>
      </c>
      <c r="I488" s="36">
        <v>391.5499999999999</v>
      </c>
      <c r="J488" s="36">
        <v>394.19999999999993</v>
      </c>
      <c r="K488" s="31">
        <v>388.9</v>
      </c>
      <c r="L488" s="31">
        <v>383.55</v>
      </c>
      <c r="M488" s="31">
        <v>0.72826999999999997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499.65</v>
      </c>
      <c r="D489" s="36">
        <v>497.26666666666665</v>
      </c>
      <c r="E489" s="36">
        <v>489.08333333333331</v>
      </c>
      <c r="F489" s="36">
        <v>478.51666666666665</v>
      </c>
      <c r="G489" s="36">
        <v>470.33333333333331</v>
      </c>
      <c r="H489" s="36">
        <v>507.83333333333331</v>
      </c>
      <c r="I489" s="36">
        <v>516.01666666666665</v>
      </c>
      <c r="J489" s="36">
        <v>526.58333333333326</v>
      </c>
      <c r="K489" s="31">
        <v>505.45</v>
      </c>
      <c r="L489" s="31">
        <v>486.7</v>
      </c>
      <c r="M489" s="31">
        <v>3.9059499999999998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967.1</v>
      </c>
      <c r="D490" s="36">
        <v>966.56666666666672</v>
      </c>
      <c r="E490" s="36">
        <v>958.68333333333339</v>
      </c>
      <c r="F490" s="36">
        <v>950.26666666666665</v>
      </c>
      <c r="G490" s="36">
        <v>942.38333333333333</v>
      </c>
      <c r="H490" s="36">
        <v>974.98333333333346</v>
      </c>
      <c r="I490" s="36">
        <v>982.8666666666669</v>
      </c>
      <c r="J490" s="36">
        <v>991.28333333333353</v>
      </c>
      <c r="K490" s="31">
        <v>974.45</v>
      </c>
      <c r="L490" s="31">
        <v>958.15</v>
      </c>
      <c r="M490" s="31">
        <v>19.277480000000001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1301.3499999999999</v>
      </c>
      <c r="D491" s="36">
        <v>1311.3833333333332</v>
      </c>
      <c r="E491" s="36">
        <v>1288.7666666666664</v>
      </c>
      <c r="F491" s="36">
        <v>1276.1833333333332</v>
      </c>
      <c r="G491" s="36">
        <v>1253.5666666666664</v>
      </c>
      <c r="H491" s="36">
        <v>1323.9666666666665</v>
      </c>
      <c r="I491" s="36">
        <v>1346.5833333333333</v>
      </c>
      <c r="J491" s="36">
        <v>1359.1666666666665</v>
      </c>
      <c r="K491" s="31">
        <v>1334</v>
      </c>
      <c r="L491" s="31">
        <v>1298.8</v>
      </c>
      <c r="M491" s="31">
        <v>0.61114999999999997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209</v>
      </c>
      <c r="D492" s="36">
        <v>212.51666666666665</v>
      </c>
      <c r="E492" s="36">
        <v>204.58333333333331</v>
      </c>
      <c r="F492" s="36">
        <v>200.16666666666666</v>
      </c>
      <c r="G492" s="36">
        <v>192.23333333333332</v>
      </c>
      <c r="H492" s="36">
        <v>216.93333333333331</v>
      </c>
      <c r="I492" s="36">
        <v>224.86666666666665</v>
      </c>
      <c r="J492" s="36">
        <v>229.2833333333333</v>
      </c>
      <c r="K492" s="31">
        <v>220.45</v>
      </c>
      <c r="L492" s="31">
        <v>208.1</v>
      </c>
      <c r="M492" s="31">
        <v>355.05658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306.60000000000002</v>
      </c>
      <c r="D493" s="36">
        <v>306.41666666666669</v>
      </c>
      <c r="E493" s="36">
        <v>303.28333333333336</v>
      </c>
      <c r="F493" s="36">
        <v>299.9666666666667</v>
      </c>
      <c r="G493" s="36">
        <v>296.83333333333337</v>
      </c>
      <c r="H493" s="36">
        <v>309.73333333333335</v>
      </c>
      <c r="I493" s="36">
        <v>312.86666666666667</v>
      </c>
      <c r="J493" s="36">
        <v>316.18333333333334</v>
      </c>
      <c r="K493" s="31">
        <v>309.55</v>
      </c>
      <c r="L493" s="31">
        <v>303.10000000000002</v>
      </c>
      <c r="M493" s="31">
        <v>1.6273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489.75</v>
      </c>
      <c r="D494" s="36">
        <v>481.73333333333335</v>
      </c>
      <c r="E494" s="36">
        <v>469.06666666666672</v>
      </c>
      <c r="F494" s="36">
        <v>448.38333333333338</v>
      </c>
      <c r="G494" s="36">
        <v>435.71666666666675</v>
      </c>
      <c r="H494" s="36">
        <v>502.41666666666669</v>
      </c>
      <c r="I494" s="36">
        <v>515.08333333333326</v>
      </c>
      <c r="J494" s="36">
        <v>535.76666666666665</v>
      </c>
      <c r="K494" s="31">
        <v>494.4</v>
      </c>
      <c r="L494" s="31">
        <v>461.05</v>
      </c>
      <c r="M494" s="31">
        <v>3.1480000000000001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1860.6</v>
      </c>
      <c r="D495" s="36">
        <v>1848.7</v>
      </c>
      <c r="E495" s="36">
        <v>1830.75</v>
      </c>
      <c r="F495" s="36">
        <v>1800.8999999999999</v>
      </c>
      <c r="G495" s="36">
        <v>1782.9499999999998</v>
      </c>
      <c r="H495" s="36">
        <v>1878.5500000000002</v>
      </c>
      <c r="I495" s="36">
        <v>1896.5000000000005</v>
      </c>
      <c r="J495" s="36">
        <v>1926.3500000000004</v>
      </c>
      <c r="K495" s="31">
        <v>1866.65</v>
      </c>
      <c r="L495" s="31">
        <v>1818.85</v>
      </c>
      <c r="M495" s="31">
        <v>0.78391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2033.45</v>
      </c>
      <c r="D496" s="36">
        <v>2038.9833333333333</v>
      </c>
      <c r="E496" s="36">
        <v>2019.9666666666667</v>
      </c>
      <c r="F496" s="36">
        <v>2006.4833333333333</v>
      </c>
      <c r="G496" s="36">
        <v>1987.4666666666667</v>
      </c>
      <c r="H496" s="36">
        <v>2052.4666666666667</v>
      </c>
      <c r="I496" s="36">
        <v>2071.4833333333336</v>
      </c>
      <c r="J496" s="36">
        <v>2084.9666666666667</v>
      </c>
      <c r="K496" s="31">
        <v>2058</v>
      </c>
      <c r="L496" s="31">
        <v>2025.5</v>
      </c>
      <c r="M496" s="31">
        <v>0.39306999999999997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12</v>
      </c>
      <c r="D497" s="36">
        <v>12.1</v>
      </c>
      <c r="E497" s="36">
        <v>11.75</v>
      </c>
      <c r="F497" s="36">
        <v>11.5</v>
      </c>
      <c r="G497" s="36">
        <v>11.15</v>
      </c>
      <c r="H497" s="36">
        <v>12.35</v>
      </c>
      <c r="I497" s="36">
        <v>12.699999999999998</v>
      </c>
      <c r="J497" s="36">
        <v>12.95</v>
      </c>
      <c r="K497" s="31">
        <v>12.45</v>
      </c>
      <c r="L497" s="31">
        <v>11.85</v>
      </c>
      <c r="M497" s="31">
        <v>3546.89878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870.95</v>
      </c>
      <c r="D498" s="36">
        <v>866.98333333333323</v>
      </c>
      <c r="E498" s="36">
        <v>861.66666666666652</v>
      </c>
      <c r="F498" s="36">
        <v>852.38333333333333</v>
      </c>
      <c r="G498" s="36">
        <v>847.06666666666661</v>
      </c>
      <c r="H498" s="36">
        <v>876.26666666666642</v>
      </c>
      <c r="I498" s="36">
        <v>881.58333333333326</v>
      </c>
      <c r="J498" s="36">
        <v>890.86666666666633</v>
      </c>
      <c r="K498" s="31">
        <v>872.3</v>
      </c>
      <c r="L498" s="31">
        <v>857.7</v>
      </c>
      <c r="M498" s="31">
        <v>4.5310300000000003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398.35</v>
      </c>
      <c r="D499" s="36">
        <v>396.43333333333334</v>
      </c>
      <c r="E499" s="36">
        <v>393.16666666666669</v>
      </c>
      <c r="F499" s="36">
        <v>387.98333333333335</v>
      </c>
      <c r="G499" s="36">
        <v>384.7166666666667</v>
      </c>
      <c r="H499" s="36">
        <v>401.61666666666667</v>
      </c>
      <c r="I499" s="36">
        <v>404.88333333333333</v>
      </c>
      <c r="J499" s="36">
        <v>410.06666666666666</v>
      </c>
      <c r="K499" s="31">
        <v>399.7</v>
      </c>
      <c r="L499" s="31">
        <v>391.25</v>
      </c>
      <c r="M499" s="31">
        <v>4.0081499999999997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123.5</v>
      </c>
      <c r="D500" s="36">
        <v>123.36666666666667</v>
      </c>
      <c r="E500" s="36">
        <v>122.33333333333334</v>
      </c>
      <c r="F500" s="36">
        <v>121.16666666666667</v>
      </c>
      <c r="G500" s="36">
        <v>120.13333333333334</v>
      </c>
      <c r="H500" s="36">
        <v>124.53333333333335</v>
      </c>
      <c r="I500" s="36">
        <v>125.56666666666668</v>
      </c>
      <c r="J500" s="36">
        <v>126.73333333333335</v>
      </c>
      <c r="K500" s="31">
        <v>124.4</v>
      </c>
      <c r="L500" s="31">
        <v>122.2</v>
      </c>
      <c r="M500" s="31">
        <v>5.6853499999999997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969.25</v>
      </c>
      <c r="D501" s="36">
        <v>977.93333333333339</v>
      </c>
      <c r="E501" s="36">
        <v>955.86666666666679</v>
      </c>
      <c r="F501" s="36">
        <v>942.48333333333335</v>
      </c>
      <c r="G501" s="36">
        <v>920.41666666666674</v>
      </c>
      <c r="H501" s="36">
        <v>991.31666666666683</v>
      </c>
      <c r="I501" s="36">
        <v>1013.3833333333334</v>
      </c>
      <c r="J501" s="36">
        <v>1026.7666666666669</v>
      </c>
      <c r="K501" s="31">
        <v>1000</v>
      </c>
      <c r="L501" s="31">
        <v>964.55</v>
      </c>
      <c r="M501" s="31">
        <v>3.9767700000000001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1661.05</v>
      </c>
      <c r="D502" s="36">
        <v>1660.3333333333333</v>
      </c>
      <c r="E502" s="36">
        <v>1652.7166666666665</v>
      </c>
      <c r="F502" s="36">
        <v>1644.3833333333332</v>
      </c>
      <c r="G502" s="36">
        <v>1636.7666666666664</v>
      </c>
      <c r="H502" s="36">
        <v>1668.6666666666665</v>
      </c>
      <c r="I502" s="36">
        <v>1676.2833333333333</v>
      </c>
      <c r="J502" s="36">
        <v>1684.6166666666666</v>
      </c>
      <c r="K502" s="31">
        <v>1667.95</v>
      </c>
      <c r="L502" s="31">
        <v>1652</v>
      </c>
      <c r="M502" s="31">
        <v>0.73104000000000002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415.65</v>
      </c>
      <c r="D503" s="36">
        <v>414.16666666666669</v>
      </c>
      <c r="E503" s="36">
        <v>411.78333333333336</v>
      </c>
      <c r="F503" s="36">
        <v>407.91666666666669</v>
      </c>
      <c r="G503" s="36">
        <v>405.53333333333336</v>
      </c>
      <c r="H503" s="36">
        <v>418.03333333333336</v>
      </c>
      <c r="I503" s="36">
        <v>420.41666666666669</v>
      </c>
      <c r="J503" s="31">
        <v>424.28333333333336</v>
      </c>
      <c r="K503" s="31">
        <v>416.55</v>
      </c>
      <c r="L503" s="31">
        <v>410.3</v>
      </c>
      <c r="M503" s="53">
        <v>38.869970000000002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17.350000000000001</v>
      </c>
      <c r="D504" s="36">
        <v>17.45</v>
      </c>
      <c r="E504" s="36">
        <v>17.2</v>
      </c>
      <c r="F504" s="36">
        <v>17.05</v>
      </c>
      <c r="G504" s="36">
        <v>16.8</v>
      </c>
      <c r="H504" s="36">
        <v>17.599999999999998</v>
      </c>
      <c r="I504" s="36">
        <v>17.849999999999998</v>
      </c>
      <c r="J504" s="31">
        <v>17.999999999999996</v>
      </c>
      <c r="K504" s="31">
        <v>17.7</v>
      </c>
      <c r="L504" s="31">
        <v>17.3</v>
      </c>
      <c r="M504" s="53">
        <v>1602.78361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261.8</v>
      </c>
      <c r="D505" s="36">
        <v>260.63333333333338</v>
      </c>
      <c r="E505" s="36">
        <v>257.36666666666679</v>
      </c>
      <c r="F505" s="36">
        <v>252.93333333333339</v>
      </c>
      <c r="G505" s="36">
        <v>249.6666666666668</v>
      </c>
      <c r="H505" s="36">
        <v>265.06666666666678</v>
      </c>
      <c r="I505" s="36">
        <v>268.33333333333331</v>
      </c>
      <c r="J505" s="36">
        <v>272.76666666666677</v>
      </c>
      <c r="K505" s="31">
        <v>263.89999999999998</v>
      </c>
      <c r="L505" s="31">
        <v>256.2</v>
      </c>
      <c r="M505" s="31">
        <v>97.629710000000003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524.9</v>
      </c>
      <c r="D506" s="36">
        <v>530.41666666666663</v>
      </c>
      <c r="E506" s="36">
        <v>516.58333333333326</v>
      </c>
      <c r="F506" s="36">
        <v>508.26666666666665</v>
      </c>
      <c r="G506" s="36">
        <v>494.43333333333328</v>
      </c>
      <c r="H506" s="36">
        <v>538.73333333333323</v>
      </c>
      <c r="I506" s="36">
        <v>552.56666666666649</v>
      </c>
      <c r="J506" s="36">
        <v>560.88333333333321</v>
      </c>
      <c r="K506" s="31">
        <v>544.25</v>
      </c>
      <c r="L506" s="31">
        <v>522.1</v>
      </c>
      <c r="M506" s="31">
        <v>9.7717600000000004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15456.85</v>
      </c>
      <c r="D507" s="36">
        <v>15477.833333333334</v>
      </c>
      <c r="E507" s="36">
        <v>15372.816666666668</v>
      </c>
      <c r="F507" s="36">
        <v>15288.783333333333</v>
      </c>
      <c r="G507" s="36">
        <v>15183.766666666666</v>
      </c>
      <c r="H507" s="36">
        <v>15561.866666666669</v>
      </c>
      <c r="I507" s="36">
        <v>15666.883333333335</v>
      </c>
      <c r="J507" s="31">
        <v>15750.91666666667</v>
      </c>
      <c r="K507" s="31">
        <v>15582.85</v>
      </c>
      <c r="L507" s="31">
        <v>15393.8</v>
      </c>
      <c r="M507" s="53">
        <v>3.3759999999999998E-2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100.1</v>
      </c>
      <c r="D508" s="36">
        <v>99.933333333333337</v>
      </c>
      <c r="E508" s="36">
        <v>98.666666666666671</v>
      </c>
      <c r="F508" s="36">
        <v>97.233333333333334</v>
      </c>
      <c r="G508" s="36">
        <v>95.966666666666669</v>
      </c>
      <c r="H508" s="36">
        <v>101.36666666666667</v>
      </c>
      <c r="I508" s="36">
        <v>102.63333333333333</v>
      </c>
      <c r="J508" s="36">
        <v>104.06666666666668</v>
      </c>
      <c r="K508" s="31">
        <v>101.2</v>
      </c>
      <c r="L508" s="31">
        <v>98.5</v>
      </c>
      <c r="M508" s="31">
        <v>348.94254000000001</v>
      </c>
      <c r="N508" s="1"/>
      <c r="O508" s="1"/>
    </row>
    <row r="509" spans="1:15" ht="12.75" customHeight="1">
      <c r="A509" s="324">
        <v>499</v>
      </c>
      <c r="B509" s="325" t="s">
        <v>242</v>
      </c>
      <c r="C509" s="325">
        <v>605.15</v>
      </c>
      <c r="D509" s="326">
        <v>603.1</v>
      </c>
      <c r="E509" s="326">
        <v>598.30000000000007</v>
      </c>
      <c r="F509" s="326">
        <v>591.45000000000005</v>
      </c>
      <c r="G509" s="326">
        <v>586.65000000000009</v>
      </c>
      <c r="H509" s="326">
        <v>609.95000000000005</v>
      </c>
      <c r="I509" s="326">
        <v>614.75</v>
      </c>
      <c r="J509" s="326">
        <v>621.6</v>
      </c>
      <c r="K509" s="327">
        <v>607.9</v>
      </c>
      <c r="L509" s="327">
        <v>596.25</v>
      </c>
      <c r="M509" s="327">
        <v>12.996919999999999</v>
      </c>
      <c r="N509" s="1"/>
      <c r="O509" s="1"/>
    </row>
    <row r="510" spans="1:15" ht="12.75" customHeight="1">
      <c r="A510" s="375">
        <v>500</v>
      </c>
      <c r="B510" s="379" t="s">
        <v>562</v>
      </c>
      <c r="C510" s="379">
        <v>1572.6</v>
      </c>
      <c r="D510" s="380">
        <v>1570.7666666666667</v>
      </c>
      <c r="E510" s="380">
        <v>1558.8333333333333</v>
      </c>
      <c r="F510" s="380">
        <v>1545.0666666666666</v>
      </c>
      <c r="G510" s="380">
        <v>1533.1333333333332</v>
      </c>
      <c r="H510" s="380">
        <v>1584.5333333333333</v>
      </c>
      <c r="I510" s="380">
        <v>1596.4666666666667</v>
      </c>
      <c r="J510" s="380">
        <v>1610.2333333333333</v>
      </c>
      <c r="K510" s="375">
        <v>1582.7</v>
      </c>
      <c r="L510" s="375">
        <v>1557</v>
      </c>
      <c r="M510" s="375">
        <v>0.15490999999999999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400"/>
      <c r="B5" s="401"/>
      <c r="C5" s="400"/>
      <c r="D5" s="40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402" t="s">
        <v>566</v>
      </c>
      <c r="C7" s="401"/>
      <c r="D7" s="7">
        <f>Main!B10</f>
        <v>45197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45196</v>
      </c>
      <c r="B10" s="32">
        <v>540615</v>
      </c>
      <c r="C10" s="31" t="s">
        <v>1107</v>
      </c>
      <c r="D10" s="31" t="s">
        <v>1108</v>
      </c>
      <c r="E10" s="31" t="s">
        <v>576</v>
      </c>
      <c r="F10" s="86">
        <v>2000000</v>
      </c>
      <c r="G10" s="32">
        <v>0.53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45196</v>
      </c>
      <c r="B11" s="32">
        <v>543499</v>
      </c>
      <c r="C11" s="31" t="s">
        <v>1109</v>
      </c>
      <c r="D11" s="31" t="s">
        <v>1154</v>
      </c>
      <c r="E11" s="31" t="s">
        <v>575</v>
      </c>
      <c r="F11" s="86">
        <v>135000</v>
      </c>
      <c r="G11" s="32">
        <v>56.46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45196</v>
      </c>
      <c r="B12" s="32">
        <v>543499</v>
      </c>
      <c r="C12" s="31" t="s">
        <v>1109</v>
      </c>
      <c r="D12" s="31" t="s">
        <v>1110</v>
      </c>
      <c r="E12" s="31" t="s">
        <v>576</v>
      </c>
      <c r="F12" s="86">
        <v>130500</v>
      </c>
      <c r="G12" s="32">
        <v>56.48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45196</v>
      </c>
      <c r="B13" s="32">
        <v>540681</v>
      </c>
      <c r="C13" s="31" t="s">
        <v>1155</v>
      </c>
      <c r="D13" s="31" t="s">
        <v>1156</v>
      </c>
      <c r="E13" s="31" t="s">
        <v>575</v>
      </c>
      <c r="F13" s="86">
        <v>60000</v>
      </c>
      <c r="G13" s="32">
        <v>27.11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45196</v>
      </c>
      <c r="B14" s="32">
        <v>543594</v>
      </c>
      <c r="C14" s="31" t="s">
        <v>1157</v>
      </c>
      <c r="D14" s="31" t="s">
        <v>1158</v>
      </c>
      <c r="E14" s="31" t="s">
        <v>576</v>
      </c>
      <c r="F14" s="86">
        <v>105000</v>
      </c>
      <c r="G14" s="32">
        <v>14.57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45196</v>
      </c>
      <c r="B15" s="32">
        <v>542724</v>
      </c>
      <c r="C15" s="31" t="s">
        <v>1159</v>
      </c>
      <c r="D15" s="31" t="s">
        <v>1160</v>
      </c>
      <c r="E15" s="31" t="s">
        <v>576</v>
      </c>
      <c r="F15" s="86">
        <v>3975619</v>
      </c>
      <c r="G15" s="32">
        <v>0.97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45196</v>
      </c>
      <c r="B16" s="32">
        <v>537707</v>
      </c>
      <c r="C16" s="31" t="s">
        <v>1096</v>
      </c>
      <c r="D16" s="31" t="s">
        <v>1161</v>
      </c>
      <c r="E16" s="31" t="s">
        <v>576</v>
      </c>
      <c r="F16" s="86">
        <v>52000</v>
      </c>
      <c r="G16" s="32">
        <v>24.64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45196</v>
      </c>
      <c r="B17" s="32">
        <v>537707</v>
      </c>
      <c r="C17" s="31" t="s">
        <v>1096</v>
      </c>
      <c r="D17" s="31" t="s">
        <v>1162</v>
      </c>
      <c r="E17" s="31" t="s">
        <v>575</v>
      </c>
      <c r="F17" s="86">
        <v>148557</v>
      </c>
      <c r="G17" s="32">
        <v>24.62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45196</v>
      </c>
      <c r="B18" s="32">
        <v>512443</v>
      </c>
      <c r="C18" s="31" t="s">
        <v>1111</v>
      </c>
      <c r="D18" s="31" t="s">
        <v>1163</v>
      </c>
      <c r="E18" s="31" t="s">
        <v>575</v>
      </c>
      <c r="F18" s="86">
        <v>65000</v>
      </c>
      <c r="G18" s="32">
        <v>15.54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45196</v>
      </c>
      <c r="B19" s="32">
        <v>512443</v>
      </c>
      <c r="C19" s="31" t="s">
        <v>1111</v>
      </c>
      <c r="D19" s="31" t="s">
        <v>1164</v>
      </c>
      <c r="E19" s="31" t="s">
        <v>576</v>
      </c>
      <c r="F19" s="86">
        <v>87000</v>
      </c>
      <c r="G19" s="32">
        <v>15.53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45196</v>
      </c>
      <c r="B20" s="32">
        <v>541703</v>
      </c>
      <c r="C20" s="31" t="s">
        <v>1112</v>
      </c>
      <c r="D20" s="31" t="s">
        <v>1113</v>
      </c>
      <c r="E20" s="31" t="s">
        <v>575</v>
      </c>
      <c r="F20" s="86">
        <v>32000</v>
      </c>
      <c r="G20" s="32">
        <v>20.55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45196</v>
      </c>
      <c r="B21" s="32">
        <v>541703</v>
      </c>
      <c r="C21" s="31" t="s">
        <v>1112</v>
      </c>
      <c r="D21" s="31" t="s">
        <v>1114</v>
      </c>
      <c r="E21" s="31" t="s">
        <v>576</v>
      </c>
      <c r="F21" s="86">
        <v>32000</v>
      </c>
      <c r="G21" s="32">
        <v>20.55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45196</v>
      </c>
      <c r="B22" s="32">
        <v>541983</v>
      </c>
      <c r="C22" s="31" t="s">
        <v>1103</v>
      </c>
      <c r="D22" s="31" t="s">
        <v>1081</v>
      </c>
      <c r="E22" s="31" t="s">
        <v>576</v>
      </c>
      <c r="F22" s="86">
        <v>64000</v>
      </c>
      <c r="G22" s="32">
        <v>17.690000000000001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45196</v>
      </c>
      <c r="B23" s="32">
        <v>541983</v>
      </c>
      <c r="C23" s="31" t="s">
        <v>1103</v>
      </c>
      <c r="D23" s="31" t="s">
        <v>1081</v>
      </c>
      <c r="E23" s="31" t="s">
        <v>575</v>
      </c>
      <c r="F23" s="86">
        <v>64000</v>
      </c>
      <c r="G23" s="32">
        <v>17.690000000000001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45196</v>
      </c>
      <c r="B24" s="32">
        <v>541983</v>
      </c>
      <c r="C24" s="31" t="s">
        <v>1103</v>
      </c>
      <c r="D24" s="31" t="s">
        <v>1165</v>
      </c>
      <c r="E24" s="31" t="s">
        <v>576</v>
      </c>
      <c r="F24" s="86">
        <v>95000</v>
      </c>
      <c r="G24" s="32">
        <v>19.55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45196</v>
      </c>
      <c r="B25" s="32">
        <v>541983</v>
      </c>
      <c r="C25" s="31" t="s">
        <v>1103</v>
      </c>
      <c r="D25" s="31" t="s">
        <v>1115</v>
      </c>
      <c r="E25" s="31" t="s">
        <v>576</v>
      </c>
      <c r="F25" s="86">
        <v>60000</v>
      </c>
      <c r="G25" s="32">
        <v>17.690000000000001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45196</v>
      </c>
      <c r="B26" s="32">
        <v>531550</v>
      </c>
      <c r="C26" s="31" t="s">
        <v>1166</v>
      </c>
      <c r="D26" s="31" t="s">
        <v>1167</v>
      </c>
      <c r="E26" s="31" t="s">
        <v>576</v>
      </c>
      <c r="F26" s="86">
        <v>84191</v>
      </c>
      <c r="G26" s="32">
        <v>162.44999999999999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45196</v>
      </c>
      <c r="B27" s="32">
        <v>543305</v>
      </c>
      <c r="C27" s="31" t="s">
        <v>1116</v>
      </c>
      <c r="D27" s="31" t="s">
        <v>1117</v>
      </c>
      <c r="E27" s="31" t="s">
        <v>575</v>
      </c>
      <c r="F27" s="86">
        <v>108000</v>
      </c>
      <c r="G27" s="32">
        <v>11.8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45196</v>
      </c>
      <c r="B28" s="32">
        <v>543305</v>
      </c>
      <c r="C28" s="31" t="s">
        <v>1116</v>
      </c>
      <c r="D28" s="31" t="s">
        <v>1168</v>
      </c>
      <c r="E28" s="31" t="s">
        <v>575</v>
      </c>
      <c r="F28" s="86">
        <v>276000</v>
      </c>
      <c r="G28" s="32">
        <v>11.8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45196</v>
      </c>
      <c r="B29" s="32">
        <v>519494</v>
      </c>
      <c r="C29" s="31" t="s">
        <v>1169</v>
      </c>
      <c r="D29" s="31" t="s">
        <v>1170</v>
      </c>
      <c r="E29" s="31" t="s">
        <v>575</v>
      </c>
      <c r="F29" s="86">
        <v>50000</v>
      </c>
      <c r="G29" s="32">
        <v>38.25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45196</v>
      </c>
      <c r="B30" s="32">
        <v>519494</v>
      </c>
      <c r="C30" s="31" t="s">
        <v>1169</v>
      </c>
      <c r="D30" s="31" t="s">
        <v>1171</v>
      </c>
      <c r="E30" s="31" t="s">
        <v>575</v>
      </c>
      <c r="F30" s="86">
        <v>50012</v>
      </c>
      <c r="G30" s="32">
        <v>38.21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45196</v>
      </c>
      <c r="B31" s="32">
        <v>519494</v>
      </c>
      <c r="C31" s="31" t="s">
        <v>1169</v>
      </c>
      <c r="D31" s="31" t="s">
        <v>1172</v>
      </c>
      <c r="E31" s="31" t="s">
        <v>575</v>
      </c>
      <c r="F31" s="86">
        <v>50012</v>
      </c>
      <c r="G31" s="32">
        <v>38.200000000000003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45196</v>
      </c>
      <c r="B32" s="32">
        <v>519494</v>
      </c>
      <c r="C32" s="31" t="s">
        <v>1169</v>
      </c>
      <c r="D32" s="31" t="s">
        <v>1170</v>
      </c>
      <c r="E32" s="31" t="s">
        <v>576</v>
      </c>
      <c r="F32" s="86">
        <v>50012</v>
      </c>
      <c r="G32" s="32">
        <v>38.21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45196</v>
      </c>
      <c r="B33" s="32">
        <v>519494</v>
      </c>
      <c r="C33" s="31" t="s">
        <v>1169</v>
      </c>
      <c r="D33" s="31" t="s">
        <v>1173</v>
      </c>
      <c r="E33" s="31" t="s">
        <v>576</v>
      </c>
      <c r="F33" s="86">
        <v>50000</v>
      </c>
      <c r="G33" s="32">
        <v>38.25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45196</v>
      </c>
      <c r="B34" s="32">
        <v>519494</v>
      </c>
      <c r="C34" s="31" t="s">
        <v>1169</v>
      </c>
      <c r="D34" s="31" t="s">
        <v>1171</v>
      </c>
      <c r="E34" s="31" t="s">
        <v>576</v>
      </c>
      <c r="F34" s="86">
        <v>50012</v>
      </c>
      <c r="G34" s="32">
        <v>38.200000000000003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45196</v>
      </c>
      <c r="B35" s="32">
        <v>539116</v>
      </c>
      <c r="C35" s="31" t="s">
        <v>1174</v>
      </c>
      <c r="D35" s="31" t="s">
        <v>1175</v>
      </c>
      <c r="E35" s="31" t="s">
        <v>575</v>
      </c>
      <c r="F35" s="86">
        <v>300000</v>
      </c>
      <c r="G35" s="32">
        <v>20.67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45196</v>
      </c>
      <c r="B36" s="32">
        <v>539116</v>
      </c>
      <c r="C36" s="31" t="s">
        <v>1174</v>
      </c>
      <c r="D36" s="31" t="s">
        <v>1176</v>
      </c>
      <c r="E36" s="31" t="s">
        <v>576</v>
      </c>
      <c r="F36" s="86">
        <v>300000</v>
      </c>
      <c r="G36" s="32">
        <v>20.67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45196</v>
      </c>
      <c r="B37" s="32">
        <v>543540</v>
      </c>
      <c r="C37" s="31" t="s">
        <v>1177</v>
      </c>
      <c r="D37" s="31" t="s">
        <v>1178</v>
      </c>
      <c r="E37" s="31" t="s">
        <v>575</v>
      </c>
      <c r="F37" s="86">
        <v>6000</v>
      </c>
      <c r="G37" s="32">
        <v>289.52999999999997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45196</v>
      </c>
      <c r="B38" s="32">
        <v>543540</v>
      </c>
      <c r="C38" s="31" t="s">
        <v>1177</v>
      </c>
      <c r="D38" s="31" t="s">
        <v>1178</v>
      </c>
      <c r="E38" s="31" t="s">
        <v>576</v>
      </c>
      <c r="F38" s="86">
        <v>24000</v>
      </c>
      <c r="G38" s="32">
        <v>272.25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45196</v>
      </c>
      <c r="B39" s="32">
        <v>531233</v>
      </c>
      <c r="C39" s="31" t="s">
        <v>1179</v>
      </c>
      <c r="D39" s="31" t="s">
        <v>1180</v>
      </c>
      <c r="E39" s="31" t="s">
        <v>575</v>
      </c>
      <c r="F39" s="86">
        <v>290224</v>
      </c>
      <c r="G39" s="32">
        <v>18.64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45196</v>
      </c>
      <c r="B40" s="32">
        <v>531233</v>
      </c>
      <c r="C40" s="31" t="s">
        <v>1179</v>
      </c>
      <c r="D40" s="31" t="s">
        <v>1180</v>
      </c>
      <c r="E40" s="31" t="s">
        <v>576</v>
      </c>
      <c r="F40" s="86">
        <v>2</v>
      </c>
      <c r="G40" s="32">
        <v>18.850000000000001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45196</v>
      </c>
      <c r="B41" s="32">
        <v>530025</v>
      </c>
      <c r="C41" s="31" t="s">
        <v>1181</v>
      </c>
      <c r="D41" s="31" t="s">
        <v>1182</v>
      </c>
      <c r="E41" s="31" t="s">
        <v>576</v>
      </c>
      <c r="F41" s="86">
        <v>53833</v>
      </c>
      <c r="G41" s="32">
        <v>16.329999999999998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45196</v>
      </c>
      <c r="B42" s="32">
        <v>543366</v>
      </c>
      <c r="C42" s="31" t="s">
        <v>872</v>
      </c>
      <c r="D42" s="31" t="s">
        <v>1118</v>
      </c>
      <c r="E42" s="31" t="s">
        <v>576</v>
      </c>
      <c r="F42" s="86">
        <v>2400</v>
      </c>
      <c r="G42" s="32">
        <v>71.5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45196</v>
      </c>
      <c r="B43" s="32">
        <v>543366</v>
      </c>
      <c r="C43" s="31" t="s">
        <v>872</v>
      </c>
      <c r="D43" s="31" t="s">
        <v>1183</v>
      </c>
      <c r="E43" s="31" t="s">
        <v>576</v>
      </c>
      <c r="F43" s="86">
        <v>2400</v>
      </c>
      <c r="G43" s="32">
        <v>69.599999999999994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45196</v>
      </c>
      <c r="B44" s="32">
        <v>543366</v>
      </c>
      <c r="C44" s="31" t="s">
        <v>872</v>
      </c>
      <c r="D44" s="31" t="s">
        <v>1118</v>
      </c>
      <c r="E44" s="31" t="s">
        <v>575</v>
      </c>
      <c r="F44" s="86">
        <v>4800</v>
      </c>
      <c r="G44" s="32">
        <v>69.05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45196</v>
      </c>
      <c r="B45" s="32">
        <v>543366</v>
      </c>
      <c r="C45" s="31" t="s">
        <v>872</v>
      </c>
      <c r="D45" s="31" t="s">
        <v>1183</v>
      </c>
      <c r="E45" s="31" t="s">
        <v>575</v>
      </c>
      <c r="F45" s="86">
        <v>6000</v>
      </c>
      <c r="G45" s="32">
        <v>71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45196</v>
      </c>
      <c r="B46" s="32">
        <v>540914</v>
      </c>
      <c r="C46" s="31" t="s">
        <v>1097</v>
      </c>
      <c r="D46" s="31" t="s">
        <v>1119</v>
      </c>
      <c r="E46" s="31" t="s">
        <v>576</v>
      </c>
      <c r="F46" s="86">
        <v>80000</v>
      </c>
      <c r="G46" s="32">
        <v>11.04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45196</v>
      </c>
      <c r="B47" s="32">
        <v>543799</v>
      </c>
      <c r="C47" s="31" t="s">
        <v>1120</v>
      </c>
      <c r="D47" s="31" t="s">
        <v>1081</v>
      </c>
      <c r="E47" s="31" t="s">
        <v>576</v>
      </c>
      <c r="F47" s="86">
        <v>54000</v>
      </c>
      <c r="G47" s="32">
        <v>69.459999999999994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45196</v>
      </c>
      <c r="B48" s="32">
        <v>543799</v>
      </c>
      <c r="C48" s="31" t="s">
        <v>1120</v>
      </c>
      <c r="D48" s="31" t="s">
        <v>1184</v>
      </c>
      <c r="E48" s="31" t="s">
        <v>576</v>
      </c>
      <c r="F48" s="86">
        <v>60000</v>
      </c>
      <c r="G48" s="32">
        <v>69.459999999999994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45196</v>
      </c>
      <c r="B49" s="32">
        <v>537392</v>
      </c>
      <c r="C49" s="31" t="s">
        <v>1121</v>
      </c>
      <c r="D49" s="31" t="s">
        <v>1185</v>
      </c>
      <c r="E49" s="31" t="s">
        <v>576</v>
      </c>
      <c r="F49" s="86">
        <v>39806</v>
      </c>
      <c r="G49" s="32">
        <v>12.47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45196</v>
      </c>
      <c r="B50" s="32">
        <v>543991</v>
      </c>
      <c r="C50" s="31" t="s">
        <v>1186</v>
      </c>
      <c r="D50" s="31" t="s">
        <v>1187</v>
      </c>
      <c r="E50" s="31" t="s">
        <v>575</v>
      </c>
      <c r="F50" s="86">
        <v>105600</v>
      </c>
      <c r="G50" s="32">
        <v>90.31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45196</v>
      </c>
      <c r="B51" s="32">
        <v>543991</v>
      </c>
      <c r="C51" s="31" t="s">
        <v>1186</v>
      </c>
      <c r="D51" s="31" t="s">
        <v>1188</v>
      </c>
      <c r="E51" s="31" t="s">
        <v>575</v>
      </c>
      <c r="F51" s="86">
        <v>48000</v>
      </c>
      <c r="G51" s="32">
        <v>86.75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45196</v>
      </c>
      <c r="B52" s="32">
        <v>543991</v>
      </c>
      <c r="C52" s="31" t="s">
        <v>1186</v>
      </c>
      <c r="D52" s="31" t="s">
        <v>1188</v>
      </c>
      <c r="E52" s="31" t="s">
        <v>576</v>
      </c>
      <c r="F52" s="86">
        <v>1600</v>
      </c>
      <c r="G52" s="32">
        <v>91.3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45196</v>
      </c>
      <c r="B53" s="32">
        <v>543991</v>
      </c>
      <c r="C53" s="31" t="s">
        <v>1186</v>
      </c>
      <c r="D53" s="31" t="s">
        <v>1189</v>
      </c>
      <c r="E53" s="31" t="s">
        <v>575</v>
      </c>
      <c r="F53" s="86">
        <v>38400</v>
      </c>
      <c r="G53" s="32">
        <v>87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45196</v>
      </c>
      <c r="B54" s="32">
        <v>543991</v>
      </c>
      <c r="C54" s="31" t="s">
        <v>1186</v>
      </c>
      <c r="D54" s="31" t="s">
        <v>1190</v>
      </c>
      <c r="E54" s="31" t="s">
        <v>575</v>
      </c>
      <c r="F54" s="86">
        <v>56000</v>
      </c>
      <c r="G54" s="32">
        <v>87.18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45196</v>
      </c>
      <c r="B55" s="32">
        <v>543991</v>
      </c>
      <c r="C55" s="31" t="s">
        <v>1186</v>
      </c>
      <c r="D55" s="31" t="s">
        <v>1191</v>
      </c>
      <c r="E55" s="31" t="s">
        <v>576</v>
      </c>
      <c r="F55" s="86">
        <v>46400</v>
      </c>
      <c r="G55" s="32">
        <v>86.34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45196</v>
      </c>
      <c r="B56" s="32">
        <v>536264</v>
      </c>
      <c r="C56" s="31" t="s">
        <v>1192</v>
      </c>
      <c r="D56" s="31" t="s">
        <v>1193</v>
      </c>
      <c r="E56" s="31" t="s">
        <v>576</v>
      </c>
      <c r="F56" s="86">
        <v>200000</v>
      </c>
      <c r="G56" s="32">
        <v>421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45196</v>
      </c>
      <c r="B57" s="32">
        <v>536264</v>
      </c>
      <c r="C57" s="31" t="s">
        <v>1192</v>
      </c>
      <c r="D57" s="31" t="s">
        <v>1194</v>
      </c>
      <c r="E57" s="31" t="s">
        <v>575</v>
      </c>
      <c r="F57" s="86">
        <v>200249</v>
      </c>
      <c r="G57" s="32">
        <v>421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45196</v>
      </c>
      <c r="B58" s="32">
        <v>542765</v>
      </c>
      <c r="C58" s="31" t="s">
        <v>1195</v>
      </c>
      <c r="D58" s="31" t="s">
        <v>1196</v>
      </c>
      <c r="E58" s="31" t="s">
        <v>576</v>
      </c>
      <c r="F58" s="86">
        <v>3000</v>
      </c>
      <c r="G58" s="32">
        <v>197.93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45196</v>
      </c>
      <c r="B59" s="32">
        <v>542765</v>
      </c>
      <c r="C59" s="31" t="s">
        <v>1195</v>
      </c>
      <c r="D59" s="31" t="s">
        <v>1196</v>
      </c>
      <c r="E59" s="31" t="s">
        <v>575</v>
      </c>
      <c r="F59" s="86">
        <v>2000</v>
      </c>
      <c r="G59" s="335">
        <v>182.83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45196</v>
      </c>
      <c r="B60" s="32">
        <v>532159</v>
      </c>
      <c r="C60" s="31" t="s">
        <v>1122</v>
      </c>
      <c r="D60" s="31" t="s">
        <v>1197</v>
      </c>
      <c r="E60" s="31" t="s">
        <v>576</v>
      </c>
      <c r="F60" s="86">
        <v>650000</v>
      </c>
      <c r="G60" s="32">
        <v>14.11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45196</v>
      </c>
      <c r="B61" s="32">
        <v>539402</v>
      </c>
      <c r="C61" s="31" t="s">
        <v>1198</v>
      </c>
      <c r="D61" s="31" t="s">
        <v>1199</v>
      </c>
      <c r="E61" s="31" t="s">
        <v>575</v>
      </c>
      <c r="F61" s="86">
        <v>67800</v>
      </c>
      <c r="G61" s="32">
        <v>17.420000000000002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45196</v>
      </c>
      <c r="B62" s="32">
        <v>539402</v>
      </c>
      <c r="C62" s="31" t="s">
        <v>1198</v>
      </c>
      <c r="D62" s="31" t="s">
        <v>1200</v>
      </c>
      <c r="E62" s="31" t="s">
        <v>575</v>
      </c>
      <c r="F62" s="86">
        <v>68693</v>
      </c>
      <c r="G62" s="32">
        <v>17.45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45196</v>
      </c>
      <c r="B63" s="32">
        <v>539402</v>
      </c>
      <c r="C63" s="31" t="s">
        <v>1198</v>
      </c>
      <c r="D63" s="31" t="s">
        <v>1201</v>
      </c>
      <c r="E63" s="31" t="s">
        <v>576</v>
      </c>
      <c r="F63" s="86">
        <v>150300</v>
      </c>
      <c r="G63" s="32">
        <v>17.440000000000001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45196</v>
      </c>
      <c r="B64" s="32">
        <v>531025</v>
      </c>
      <c r="C64" s="31" t="s">
        <v>1123</v>
      </c>
      <c r="D64" s="31" t="s">
        <v>1124</v>
      </c>
      <c r="E64" s="31" t="s">
        <v>576</v>
      </c>
      <c r="F64" s="86">
        <v>12598165</v>
      </c>
      <c r="G64" s="32">
        <v>0.74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45196</v>
      </c>
      <c r="B65" s="32">
        <v>540252</v>
      </c>
      <c r="C65" s="31" t="s">
        <v>1098</v>
      </c>
      <c r="D65" s="31" t="s">
        <v>1202</v>
      </c>
      <c r="E65" s="31" t="s">
        <v>575</v>
      </c>
      <c r="F65" s="86">
        <v>647319</v>
      </c>
      <c r="G65" s="32">
        <v>10.71</v>
      </c>
      <c r="H65" s="32" t="s">
        <v>334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45196</v>
      </c>
      <c r="B66" s="32">
        <v>540252</v>
      </c>
      <c r="C66" s="31" t="s">
        <v>1098</v>
      </c>
      <c r="D66" s="31" t="s">
        <v>1202</v>
      </c>
      <c r="E66" s="31" t="s">
        <v>576</v>
      </c>
      <c r="F66" s="86">
        <v>41000</v>
      </c>
      <c r="G66" s="32">
        <v>10.64</v>
      </c>
      <c r="H66" s="32" t="s">
        <v>334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45196</v>
      </c>
      <c r="B67" s="32">
        <v>514378</v>
      </c>
      <c r="C67" s="31" t="s">
        <v>1125</v>
      </c>
      <c r="D67" s="31" t="s">
        <v>1126</v>
      </c>
      <c r="E67" s="31" t="s">
        <v>576</v>
      </c>
      <c r="F67" s="86">
        <v>33026</v>
      </c>
      <c r="G67" s="32">
        <v>41.83</v>
      </c>
      <c r="H67" s="32" t="s">
        <v>334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45196</v>
      </c>
      <c r="B68" s="32">
        <v>514378</v>
      </c>
      <c r="C68" s="31" t="s">
        <v>1125</v>
      </c>
      <c r="D68" s="31" t="s">
        <v>1126</v>
      </c>
      <c r="E68" s="31" t="s">
        <v>575</v>
      </c>
      <c r="F68" s="86">
        <v>2147</v>
      </c>
      <c r="G68" s="32">
        <v>41.51</v>
      </c>
      <c r="H68" s="32" t="s">
        <v>334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45196</v>
      </c>
      <c r="B69" s="32" t="s">
        <v>1203</v>
      </c>
      <c r="C69" s="31" t="s">
        <v>1204</v>
      </c>
      <c r="D69" s="31" t="s">
        <v>1205</v>
      </c>
      <c r="E69" s="31" t="s">
        <v>575</v>
      </c>
      <c r="F69" s="86">
        <v>90000</v>
      </c>
      <c r="G69" s="32">
        <v>42.35</v>
      </c>
      <c r="H69" s="32" t="s">
        <v>866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45196</v>
      </c>
      <c r="B70" s="32" t="s">
        <v>365</v>
      </c>
      <c r="C70" s="31" t="s">
        <v>1127</v>
      </c>
      <c r="D70" s="31" t="s">
        <v>577</v>
      </c>
      <c r="E70" s="31" t="s">
        <v>575</v>
      </c>
      <c r="F70" s="86">
        <v>659293</v>
      </c>
      <c r="G70" s="32">
        <v>1104.48</v>
      </c>
      <c r="H70" s="32" t="s">
        <v>866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45196</v>
      </c>
      <c r="B71" s="32" t="s">
        <v>1206</v>
      </c>
      <c r="C71" s="31" t="s">
        <v>1207</v>
      </c>
      <c r="D71" s="31" t="s">
        <v>577</v>
      </c>
      <c r="E71" s="31" t="s">
        <v>575</v>
      </c>
      <c r="F71" s="86">
        <v>85847</v>
      </c>
      <c r="G71" s="32">
        <v>699.72</v>
      </c>
      <c r="H71" s="32" t="s">
        <v>866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45196</v>
      </c>
      <c r="B72" s="32" t="s">
        <v>1128</v>
      </c>
      <c r="C72" s="31" t="s">
        <v>1129</v>
      </c>
      <c r="D72" s="31" t="s">
        <v>1102</v>
      </c>
      <c r="E72" s="31" t="s">
        <v>575</v>
      </c>
      <c r="F72" s="86">
        <v>772958</v>
      </c>
      <c r="G72" s="32">
        <v>193.72</v>
      </c>
      <c r="H72" s="32" t="s">
        <v>866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45196</v>
      </c>
      <c r="B73" s="32" t="s">
        <v>1128</v>
      </c>
      <c r="C73" s="31" t="s">
        <v>1129</v>
      </c>
      <c r="D73" s="31" t="s">
        <v>577</v>
      </c>
      <c r="E73" s="31" t="s">
        <v>575</v>
      </c>
      <c r="F73" s="86">
        <v>486306</v>
      </c>
      <c r="G73" s="32">
        <v>193.42</v>
      </c>
      <c r="H73" s="32" t="s">
        <v>866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45196</v>
      </c>
      <c r="B74" s="32" t="s">
        <v>1208</v>
      </c>
      <c r="C74" s="31" t="s">
        <v>1209</v>
      </c>
      <c r="D74" s="31" t="s">
        <v>1210</v>
      </c>
      <c r="E74" s="31" t="s">
        <v>575</v>
      </c>
      <c r="F74" s="86">
        <v>232704</v>
      </c>
      <c r="G74" s="32">
        <v>100.01</v>
      </c>
      <c r="H74" s="32" t="s">
        <v>866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45196</v>
      </c>
      <c r="B75" s="32" t="s">
        <v>1208</v>
      </c>
      <c r="C75" s="31" t="s">
        <v>1209</v>
      </c>
      <c r="D75" s="31" t="s">
        <v>1040</v>
      </c>
      <c r="E75" s="31" t="s">
        <v>575</v>
      </c>
      <c r="F75" s="86">
        <v>117417</v>
      </c>
      <c r="G75" s="32">
        <v>99.07</v>
      </c>
      <c r="H75" s="32" t="s">
        <v>866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45196</v>
      </c>
      <c r="B76" s="32" t="s">
        <v>1208</v>
      </c>
      <c r="C76" s="31" t="s">
        <v>1209</v>
      </c>
      <c r="D76" s="31" t="s">
        <v>577</v>
      </c>
      <c r="E76" s="31" t="s">
        <v>575</v>
      </c>
      <c r="F76" s="86">
        <v>282997</v>
      </c>
      <c r="G76" s="32">
        <v>98.83</v>
      </c>
      <c r="H76" s="32" t="s">
        <v>866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45196</v>
      </c>
      <c r="B77" s="32" t="s">
        <v>1130</v>
      </c>
      <c r="C77" s="31" t="s">
        <v>1131</v>
      </c>
      <c r="D77" s="31" t="s">
        <v>1132</v>
      </c>
      <c r="E77" s="31" t="s">
        <v>575</v>
      </c>
      <c r="F77" s="86">
        <v>1400070</v>
      </c>
      <c r="G77" s="32">
        <v>5.6</v>
      </c>
      <c r="H77" s="32" t="s">
        <v>866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45196</v>
      </c>
      <c r="B78" s="32" t="s">
        <v>1130</v>
      </c>
      <c r="C78" s="31" t="s">
        <v>1131</v>
      </c>
      <c r="D78" s="31" t="s">
        <v>1211</v>
      </c>
      <c r="E78" s="31" t="s">
        <v>575</v>
      </c>
      <c r="F78" s="86">
        <v>2001426</v>
      </c>
      <c r="G78" s="32">
        <v>5.6</v>
      </c>
      <c r="H78" s="32" t="s">
        <v>866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45196</v>
      </c>
      <c r="B79" s="32" t="s">
        <v>407</v>
      </c>
      <c r="C79" s="31" t="s">
        <v>1133</v>
      </c>
      <c r="D79" s="31" t="s">
        <v>577</v>
      </c>
      <c r="E79" s="31" t="s">
        <v>575</v>
      </c>
      <c r="F79" s="86">
        <v>412757</v>
      </c>
      <c r="G79" s="32">
        <v>565.71</v>
      </c>
      <c r="H79" s="32" t="s">
        <v>866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45196</v>
      </c>
      <c r="B80" s="32" t="s">
        <v>1099</v>
      </c>
      <c r="C80" s="31" t="s">
        <v>1100</v>
      </c>
      <c r="D80" s="31" t="s">
        <v>1212</v>
      </c>
      <c r="E80" s="31" t="s">
        <v>575</v>
      </c>
      <c r="F80" s="86">
        <v>51000</v>
      </c>
      <c r="G80" s="32">
        <v>75.45</v>
      </c>
      <c r="H80" s="32" t="s">
        <v>866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45196</v>
      </c>
      <c r="B81" s="32" t="s">
        <v>1099</v>
      </c>
      <c r="C81" s="31" t="s">
        <v>1100</v>
      </c>
      <c r="D81" s="31" t="s">
        <v>1213</v>
      </c>
      <c r="E81" s="31" t="s">
        <v>575</v>
      </c>
      <c r="F81" s="86">
        <v>60000</v>
      </c>
      <c r="G81" s="32">
        <v>75.45</v>
      </c>
      <c r="H81" s="32" t="s">
        <v>866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45196</v>
      </c>
      <c r="B82" s="32" t="s">
        <v>1134</v>
      </c>
      <c r="C82" s="31" t="s">
        <v>1135</v>
      </c>
      <c r="D82" s="31" t="s">
        <v>877</v>
      </c>
      <c r="E82" s="31" t="s">
        <v>575</v>
      </c>
      <c r="F82" s="86">
        <v>20647064</v>
      </c>
      <c r="G82" s="32">
        <v>25.31</v>
      </c>
      <c r="H82" s="32" t="s">
        <v>866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45196</v>
      </c>
      <c r="B83" s="32" t="s">
        <v>1134</v>
      </c>
      <c r="C83" s="31" t="s">
        <v>1135</v>
      </c>
      <c r="D83" s="31" t="s">
        <v>577</v>
      </c>
      <c r="E83" s="31" t="s">
        <v>575</v>
      </c>
      <c r="F83" s="86">
        <v>17885997</v>
      </c>
      <c r="G83" s="32">
        <v>25.26</v>
      </c>
      <c r="H83" s="32" t="s">
        <v>866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45196</v>
      </c>
      <c r="B84" s="32" t="s">
        <v>1103</v>
      </c>
      <c r="C84" s="31" t="s">
        <v>1214</v>
      </c>
      <c r="D84" s="31" t="s">
        <v>1215</v>
      </c>
      <c r="E84" s="31" t="s">
        <v>575</v>
      </c>
      <c r="F84" s="86">
        <v>99000</v>
      </c>
      <c r="G84" s="32">
        <v>7.15</v>
      </c>
      <c r="H84" s="32" t="s">
        <v>866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45196</v>
      </c>
      <c r="B85" s="32" t="s">
        <v>1216</v>
      </c>
      <c r="C85" s="31" t="s">
        <v>1217</v>
      </c>
      <c r="D85" s="31" t="s">
        <v>1218</v>
      </c>
      <c r="E85" s="31" t="s">
        <v>575</v>
      </c>
      <c r="F85" s="86">
        <v>4322671</v>
      </c>
      <c r="G85" s="32">
        <v>2.4300000000000002</v>
      </c>
      <c r="H85" s="32" t="s">
        <v>866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45196</v>
      </c>
      <c r="B86" s="32" t="s">
        <v>1219</v>
      </c>
      <c r="C86" s="31" t="s">
        <v>1220</v>
      </c>
      <c r="D86" s="31" t="s">
        <v>1221</v>
      </c>
      <c r="E86" s="31" t="s">
        <v>575</v>
      </c>
      <c r="F86" s="86">
        <v>1538956</v>
      </c>
      <c r="G86" s="32">
        <v>233.25</v>
      </c>
      <c r="H86" s="32" t="s">
        <v>866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45196</v>
      </c>
      <c r="B87" s="32" t="s">
        <v>1222</v>
      </c>
      <c r="C87" s="31" t="s">
        <v>1223</v>
      </c>
      <c r="D87" s="31" t="s">
        <v>1224</v>
      </c>
      <c r="E87" s="31" t="s">
        <v>575</v>
      </c>
      <c r="F87" s="86">
        <v>40000</v>
      </c>
      <c r="G87" s="32">
        <v>170</v>
      </c>
      <c r="H87" s="32" t="s">
        <v>866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45196</v>
      </c>
      <c r="B88" s="32" t="s">
        <v>1222</v>
      </c>
      <c r="C88" s="31" t="s">
        <v>1223</v>
      </c>
      <c r="D88" s="31" t="s">
        <v>1225</v>
      </c>
      <c r="E88" s="31" t="s">
        <v>575</v>
      </c>
      <c r="F88" s="86">
        <v>35200</v>
      </c>
      <c r="G88" s="32">
        <v>174.87</v>
      </c>
      <c r="H88" s="32" t="s">
        <v>866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45196</v>
      </c>
      <c r="B89" s="32" t="s">
        <v>1222</v>
      </c>
      <c r="C89" s="31" t="s">
        <v>1223</v>
      </c>
      <c r="D89" s="31" t="s">
        <v>1101</v>
      </c>
      <c r="E89" s="31" t="s">
        <v>575</v>
      </c>
      <c r="F89" s="86">
        <v>70400</v>
      </c>
      <c r="G89" s="32">
        <v>171.82</v>
      </c>
      <c r="H89" s="32" t="s">
        <v>866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45196</v>
      </c>
      <c r="B90" s="32" t="s">
        <v>1222</v>
      </c>
      <c r="C90" s="31" t="s">
        <v>1223</v>
      </c>
      <c r="D90" s="31" t="s">
        <v>1226</v>
      </c>
      <c r="E90" s="31" t="s">
        <v>575</v>
      </c>
      <c r="F90" s="86">
        <v>97600</v>
      </c>
      <c r="G90" s="32">
        <v>169.83</v>
      </c>
      <c r="H90" s="32" t="s">
        <v>866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45196</v>
      </c>
      <c r="B91" s="32" t="s">
        <v>1136</v>
      </c>
      <c r="C91" s="31" t="s">
        <v>1137</v>
      </c>
      <c r="D91" s="31" t="s">
        <v>1138</v>
      </c>
      <c r="E91" s="31" t="s">
        <v>575</v>
      </c>
      <c r="F91" s="86">
        <v>423835</v>
      </c>
      <c r="G91" s="32">
        <v>90.97</v>
      </c>
      <c r="H91" s="32" t="s">
        <v>866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45196</v>
      </c>
      <c r="B92" s="32" t="s">
        <v>1139</v>
      </c>
      <c r="C92" s="31" t="s">
        <v>1140</v>
      </c>
      <c r="D92" s="31" t="s">
        <v>1227</v>
      </c>
      <c r="E92" s="31" t="s">
        <v>575</v>
      </c>
      <c r="F92" s="86">
        <v>72500</v>
      </c>
      <c r="G92" s="32">
        <v>20.23</v>
      </c>
      <c r="H92" s="32" t="s">
        <v>866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45196</v>
      </c>
      <c r="B93" s="32" t="s">
        <v>1082</v>
      </c>
      <c r="C93" s="31" t="s">
        <v>1083</v>
      </c>
      <c r="D93" s="31" t="s">
        <v>577</v>
      </c>
      <c r="E93" s="31" t="s">
        <v>575</v>
      </c>
      <c r="F93" s="86">
        <v>2017387</v>
      </c>
      <c r="G93" s="32">
        <v>31.82</v>
      </c>
      <c r="H93" s="32" t="s">
        <v>866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45196</v>
      </c>
      <c r="B94" s="32" t="s">
        <v>1082</v>
      </c>
      <c r="C94" s="31" t="s">
        <v>1083</v>
      </c>
      <c r="D94" s="31" t="s">
        <v>877</v>
      </c>
      <c r="E94" s="31" t="s">
        <v>575</v>
      </c>
      <c r="F94" s="86">
        <v>2080209</v>
      </c>
      <c r="G94" s="32">
        <v>31.77</v>
      </c>
      <c r="H94" s="32" t="s">
        <v>866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45196</v>
      </c>
      <c r="B95" s="32" t="s">
        <v>1169</v>
      </c>
      <c r="C95" s="31" t="s">
        <v>1228</v>
      </c>
      <c r="D95" s="31" t="s">
        <v>1173</v>
      </c>
      <c r="E95" s="31" t="s">
        <v>575</v>
      </c>
      <c r="F95" s="86">
        <v>50012</v>
      </c>
      <c r="G95" s="32">
        <v>39.200000000000003</v>
      </c>
      <c r="H95" s="32" t="s">
        <v>866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45196</v>
      </c>
      <c r="B96" s="32" t="s">
        <v>1229</v>
      </c>
      <c r="C96" s="31" t="s">
        <v>1230</v>
      </c>
      <c r="D96" s="31" t="s">
        <v>577</v>
      </c>
      <c r="E96" s="31" t="s">
        <v>575</v>
      </c>
      <c r="F96" s="86">
        <v>1001477</v>
      </c>
      <c r="G96" s="32">
        <v>60.51</v>
      </c>
      <c r="H96" s="32" t="s">
        <v>866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45196</v>
      </c>
      <c r="B97" s="32" t="s">
        <v>1231</v>
      </c>
      <c r="C97" s="31" t="s">
        <v>1232</v>
      </c>
      <c r="D97" s="31" t="s">
        <v>577</v>
      </c>
      <c r="E97" s="31" t="s">
        <v>575</v>
      </c>
      <c r="F97" s="86">
        <v>1748493</v>
      </c>
      <c r="G97" s="32">
        <v>19.079999999999998</v>
      </c>
      <c r="H97" s="32" t="s">
        <v>866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45196</v>
      </c>
      <c r="B98" s="32" t="s">
        <v>1233</v>
      </c>
      <c r="C98" s="31" t="s">
        <v>1234</v>
      </c>
      <c r="D98" s="31" t="s">
        <v>577</v>
      </c>
      <c r="E98" s="31" t="s">
        <v>575</v>
      </c>
      <c r="F98" s="86">
        <v>542229</v>
      </c>
      <c r="G98" s="32">
        <v>469.01</v>
      </c>
      <c r="H98" s="32" t="s">
        <v>866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45196</v>
      </c>
      <c r="B99" s="32" t="s">
        <v>1233</v>
      </c>
      <c r="C99" s="31" t="s">
        <v>1234</v>
      </c>
      <c r="D99" s="31" t="s">
        <v>1235</v>
      </c>
      <c r="E99" s="31" t="s">
        <v>575</v>
      </c>
      <c r="F99" s="86">
        <v>119184</v>
      </c>
      <c r="G99" s="32">
        <v>470.47</v>
      </c>
      <c r="H99" s="32" t="s">
        <v>866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45196</v>
      </c>
      <c r="B100" s="32" t="s">
        <v>1233</v>
      </c>
      <c r="C100" s="31" t="s">
        <v>1234</v>
      </c>
      <c r="D100" s="31" t="s">
        <v>1040</v>
      </c>
      <c r="E100" s="31" t="s">
        <v>575</v>
      </c>
      <c r="F100" s="86">
        <v>129171</v>
      </c>
      <c r="G100" s="32">
        <v>473.11</v>
      </c>
      <c r="H100" s="32" t="s">
        <v>866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45196</v>
      </c>
      <c r="B101" s="32" t="s">
        <v>1236</v>
      </c>
      <c r="C101" s="31" t="s">
        <v>1237</v>
      </c>
      <c r="D101" s="31" t="s">
        <v>1238</v>
      </c>
      <c r="E101" s="31" t="s">
        <v>575</v>
      </c>
      <c r="F101" s="86">
        <v>1229331</v>
      </c>
      <c r="G101" s="32">
        <v>445.48</v>
      </c>
      <c r="H101" s="32" t="s">
        <v>866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45196</v>
      </c>
      <c r="B102" s="32" t="s">
        <v>1236</v>
      </c>
      <c r="C102" s="31" t="s">
        <v>1237</v>
      </c>
      <c r="D102" s="31" t="s">
        <v>1239</v>
      </c>
      <c r="E102" s="31" t="s">
        <v>575</v>
      </c>
      <c r="F102" s="86">
        <v>1700000</v>
      </c>
      <c r="G102" s="32">
        <v>444</v>
      </c>
      <c r="H102" s="32" t="s">
        <v>866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45196</v>
      </c>
      <c r="B103" s="32" t="s">
        <v>1240</v>
      </c>
      <c r="C103" s="31" t="s">
        <v>1241</v>
      </c>
      <c r="D103" s="31" t="s">
        <v>877</v>
      </c>
      <c r="E103" s="31" t="s">
        <v>575</v>
      </c>
      <c r="F103" s="86">
        <v>10658141</v>
      </c>
      <c r="G103" s="32">
        <v>26.63</v>
      </c>
      <c r="H103" s="32" t="s">
        <v>866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45196</v>
      </c>
      <c r="B104" s="32" t="s">
        <v>365</v>
      </c>
      <c r="C104" s="31" t="s">
        <v>1127</v>
      </c>
      <c r="D104" s="31" t="s">
        <v>577</v>
      </c>
      <c r="E104" s="31" t="s">
        <v>576</v>
      </c>
      <c r="F104" s="86">
        <v>659293</v>
      </c>
      <c r="G104" s="32">
        <v>1104.97</v>
      </c>
      <c r="H104" s="32" t="s">
        <v>866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45196</v>
      </c>
      <c r="B105" s="32" t="s">
        <v>1206</v>
      </c>
      <c r="C105" s="31" t="s">
        <v>1207</v>
      </c>
      <c r="D105" s="31" t="s">
        <v>577</v>
      </c>
      <c r="E105" s="31" t="s">
        <v>576</v>
      </c>
      <c r="F105" s="86">
        <v>85847</v>
      </c>
      <c r="G105" s="32">
        <v>699.99</v>
      </c>
      <c r="H105" s="32" t="s">
        <v>866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45196</v>
      </c>
      <c r="B106" s="32" t="s">
        <v>1128</v>
      </c>
      <c r="C106" s="31" t="s">
        <v>1129</v>
      </c>
      <c r="D106" s="31" t="s">
        <v>1102</v>
      </c>
      <c r="E106" s="31" t="s">
        <v>576</v>
      </c>
      <c r="F106" s="86">
        <v>659047</v>
      </c>
      <c r="G106" s="32">
        <v>194.4</v>
      </c>
      <c r="H106" s="32" t="s">
        <v>866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45196</v>
      </c>
      <c r="B107" s="32" t="s">
        <v>1128</v>
      </c>
      <c r="C107" s="31" t="s">
        <v>1129</v>
      </c>
      <c r="D107" s="31" t="s">
        <v>577</v>
      </c>
      <c r="E107" s="31" t="s">
        <v>576</v>
      </c>
      <c r="F107" s="86">
        <v>486306</v>
      </c>
      <c r="G107" s="32">
        <v>193.13</v>
      </c>
      <c r="H107" s="32" t="s">
        <v>866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45196</v>
      </c>
      <c r="B108" s="32" t="s">
        <v>1208</v>
      </c>
      <c r="C108" s="31" t="s">
        <v>1209</v>
      </c>
      <c r="D108" s="31" t="s">
        <v>1040</v>
      </c>
      <c r="E108" s="31" t="s">
        <v>576</v>
      </c>
      <c r="F108" s="86">
        <v>117417</v>
      </c>
      <c r="G108" s="32">
        <v>99.11</v>
      </c>
      <c r="H108" s="32" t="s">
        <v>866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45196</v>
      </c>
      <c r="B109" s="32" t="s">
        <v>1208</v>
      </c>
      <c r="C109" s="31" t="s">
        <v>1209</v>
      </c>
      <c r="D109" s="31" t="s">
        <v>1210</v>
      </c>
      <c r="E109" s="31" t="s">
        <v>576</v>
      </c>
      <c r="F109" s="86">
        <v>232704</v>
      </c>
      <c r="G109" s="32">
        <v>101.02</v>
      </c>
      <c r="H109" s="32" t="s">
        <v>866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45196</v>
      </c>
      <c r="B110" s="32" t="s">
        <v>1208</v>
      </c>
      <c r="C110" s="31" t="s">
        <v>1209</v>
      </c>
      <c r="D110" s="31" t="s">
        <v>577</v>
      </c>
      <c r="E110" s="31" t="s">
        <v>576</v>
      </c>
      <c r="F110" s="86">
        <v>282997</v>
      </c>
      <c r="G110" s="32">
        <v>98.7</v>
      </c>
      <c r="H110" s="32" t="s">
        <v>866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45196</v>
      </c>
      <c r="B111" s="32" t="s">
        <v>1130</v>
      </c>
      <c r="C111" s="31" t="s">
        <v>1131</v>
      </c>
      <c r="D111" s="31" t="s">
        <v>1132</v>
      </c>
      <c r="E111" s="31" t="s">
        <v>576</v>
      </c>
      <c r="F111" s="86">
        <v>1218469</v>
      </c>
      <c r="G111" s="32">
        <v>5.5</v>
      </c>
      <c r="H111" s="32" t="s">
        <v>866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45196</v>
      </c>
      <c r="B112" s="32" t="s">
        <v>1130</v>
      </c>
      <c r="C112" s="31" t="s">
        <v>1131</v>
      </c>
      <c r="D112" s="31" t="s">
        <v>1211</v>
      </c>
      <c r="E112" s="31" t="s">
        <v>576</v>
      </c>
      <c r="F112" s="86">
        <v>2001426</v>
      </c>
      <c r="G112" s="32">
        <v>5.64</v>
      </c>
      <c r="H112" s="32" t="s">
        <v>866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45196</v>
      </c>
      <c r="B113" s="32" t="s">
        <v>407</v>
      </c>
      <c r="C113" s="31" t="s">
        <v>1133</v>
      </c>
      <c r="D113" s="31" t="s">
        <v>577</v>
      </c>
      <c r="E113" s="31" t="s">
        <v>576</v>
      </c>
      <c r="F113" s="86">
        <v>412757</v>
      </c>
      <c r="G113" s="32">
        <v>566.16</v>
      </c>
      <c r="H113" s="32" t="s">
        <v>866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45196</v>
      </c>
      <c r="B114" s="32" t="s">
        <v>1099</v>
      </c>
      <c r="C114" s="31" t="s">
        <v>1100</v>
      </c>
      <c r="D114" s="31" t="s">
        <v>1213</v>
      </c>
      <c r="E114" s="31" t="s">
        <v>576</v>
      </c>
      <c r="F114" s="86">
        <v>36000</v>
      </c>
      <c r="G114" s="32">
        <v>75.45</v>
      </c>
      <c r="H114" s="32" t="s">
        <v>866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45196</v>
      </c>
      <c r="B115" s="32" t="s">
        <v>1134</v>
      </c>
      <c r="C115" s="31" t="s">
        <v>1135</v>
      </c>
      <c r="D115" s="31" t="s">
        <v>877</v>
      </c>
      <c r="E115" s="31" t="s">
        <v>576</v>
      </c>
      <c r="F115" s="86">
        <v>20360317</v>
      </c>
      <c r="G115" s="32">
        <v>25.3</v>
      </c>
      <c r="H115" s="32" t="s">
        <v>866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45196</v>
      </c>
      <c r="B116" s="32" t="s">
        <v>1134</v>
      </c>
      <c r="C116" s="31" t="s">
        <v>1135</v>
      </c>
      <c r="D116" s="31" t="s">
        <v>577</v>
      </c>
      <c r="E116" s="31" t="s">
        <v>576</v>
      </c>
      <c r="F116" s="86">
        <v>17885997</v>
      </c>
      <c r="G116" s="32">
        <v>25.27</v>
      </c>
      <c r="H116" s="32" t="s">
        <v>866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45196</v>
      </c>
      <c r="B117" s="32" t="s">
        <v>1216</v>
      </c>
      <c r="C117" s="31" t="s">
        <v>1217</v>
      </c>
      <c r="D117" s="31" t="s">
        <v>1218</v>
      </c>
      <c r="E117" s="31" t="s">
        <v>576</v>
      </c>
      <c r="F117" s="86">
        <v>2012671</v>
      </c>
      <c r="G117" s="32">
        <v>2.46</v>
      </c>
      <c r="H117" s="32" t="s">
        <v>866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45196</v>
      </c>
      <c r="B118" s="32" t="s">
        <v>1222</v>
      </c>
      <c r="C118" s="31" t="s">
        <v>1223</v>
      </c>
      <c r="D118" s="31" t="s">
        <v>1242</v>
      </c>
      <c r="E118" s="31" t="s">
        <v>576</v>
      </c>
      <c r="F118" s="86">
        <v>33600</v>
      </c>
      <c r="G118" s="32">
        <v>170</v>
      </c>
      <c r="H118" s="32" t="s">
        <v>866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45196</v>
      </c>
      <c r="B119" s="32" t="s">
        <v>1222</v>
      </c>
      <c r="C119" s="31" t="s">
        <v>1223</v>
      </c>
      <c r="D119" s="31" t="s">
        <v>1243</v>
      </c>
      <c r="E119" s="31" t="s">
        <v>576</v>
      </c>
      <c r="F119" s="86">
        <v>35200</v>
      </c>
      <c r="G119" s="32">
        <v>170</v>
      </c>
      <c r="H119" s="32" t="s">
        <v>866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45196</v>
      </c>
      <c r="B120" s="32" t="s">
        <v>1222</v>
      </c>
      <c r="C120" s="31" t="s">
        <v>1223</v>
      </c>
      <c r="D120" s="31" t="s">
        <v>1244</v>
      </c>
      <c r="E120" s="31" t="s">
        <v>576</v>
      </c>
      <c r="F120" s="86">
        <v>35200</v>
      </c>
      <c r="G120" s="32">
        <v>170</v>
      </c>
      <c r="H120" s="32" t="s">
        <v>866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45196</v>
      </c>
      <c r="B121" s="32" t="s">
        <v>1222</v>
      </c>
      <c r="C121" s="31" t="s">
        <v>1223</v>
      </c>
      <c r="D121" s="31" t="s">
        <v>1245</v>
      </c>
      <c r="E121" s="31" t="s">
        <v>576</v>
      </c>
      <c r="F121" s="86">
        <v>35200</v>
      </c>
      <c r="G121" s="32">
        <v>170</v>
      </c>
      <c r="H121" s="32" t="s">
        <v>866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45196</v>
      </c>
      <c r="B122" s="32" t="s">
        <v>1222</v>
      </c>
      <c r="C122" s="31" t="s">
        <v>1223</v>
      </c>
      <c r="D122" s="31" t="s">
        <v>1141</v>
      </c>
      <c r="E122" s="31" t="s">
        <v>576</v>
      </c>
      <c r="F122" s="86">
        <v>34400</v>
      </c>
      <c r="G122" s="32">
        <v>170</v>
      </c>
      <c r="H122" s="32" t="s">
        <v>866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45196</v>
      </c>
      <c r="B123" s="32" t="s">
        <v>1222</v>
      </c>
      <c r="C123" s="31" t="s">
        <v>1223</v>
      </c>
      <c r="D123" s="31" t="s">
        <v>1246</v>
      </c>
      <c r="E123" s="31" t="s">
        <v>576</v>
      </c>
      <c r="F123" s="86">
        <v>35200</v>
      </c>
      <c r="G123" s="32">
        <v>170</v>
      </c>
      <c r="H123" s="32" t="s">
        <v>866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45196</v>
      </c>
      <c r="B124" s="32" t="s">
        <v>1136</v>
      </c>
      <c r="C124" s="31" t="s">
        <v>1137</v>
      </c>
      <c r="D124" s="31" t="s">
        <v>1138</v>
      </c>
      <c r="E124" s="31" t="s">
        <v>576</v>
      </c>
      <c r="F124" s="86">
        <v>423835</v>
      </c>
      <c r="G124" s="32">
        <v>89.35</v>
      </c>
      <c r="H124" s="32" t="s">
        <v>866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45196</v>
      </c>
      <c r="B125" s="32" t="s">
        <v>1139</v>
      </c>
      <c r="C125" s="31" t="s">
        <v>1140</v>
      </c>
      <c r="D125" s="31" t="s">
        <v>1227</v>
      </c>
      <c r="E125" s="31" t="s">
        <v>576</v>
      </c>
      <c r="F125" s="86">
        <v>4000</v>
      </c>
      <c r="G125" s="32">
        <v>20.65</v>
      </c>
      <c r="H125" s="32" t="s">
        <v>866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45196</v>
      </c>
      <c r="B126" s="32" t="s">
        <v>1247</v>
      </c>
      <c r="C126" s="31" t="s">
        <v>1248</v>
      </c>
      <c r="D126" s="31" t="s">
        <v>1249</v>
      </c>
      <c r="E126" s="31" t="s">
        <v>576</v>
      </c>
      <c r="F126" s="86">
        <v>5700000</v>
      </c>
      <c r="G126" s="32">
        <v>15.55</v>
      </c>
      <c r="H126" s="32" t="s">
        <v>866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45196</v>
      </c>
      <c r="B127" s="32" t="s">
        <v>1082</v>
      </c>
      <c r="C127" s="31" t="s">
        <v>1083</v>
      </c>
      <c r="D127" s="31" t="s">
        <v>877</v>
      </c>
      <c r="E127" s="31" t="s">
        <v>576</v>
      </c>
      <c r="F127" s="86">
        <v>2392981</v>
      </c>
      <c r="G127" s="32">
        <v>31.88</v>
      </c>
      <c r="H127" s="32" t="s">
        <v>866</v>
      </c>
    </row>
    <row r="128" spans="1:28" ht="15" customHeight="1">
      <c r="A128" s="85">
        <v>45196</v>
      </c>
      <c r="B128" s="32" t="s">
        <v>1082</v>
      </c>
      <c r="C128" s="31" t="s">
        <v>1083</v>
      </c>
      <c r="D128" s="31" t="s">
        <v>577</v>
      </c>
      <c r="E128" s="31" t="s">
        <v>576</v>
      </c>
      <c r="F128" s="86">
        <v>2017387</v>
      </c>
      <c r="G128" s="32">
        <v>31.84</v>
      </c>
      <c r="H128" s="32" t="s">
        <v>866</v>
      </c>
    </row>
    <row r="129" spans="1:8" ht="15" customHeight="1">
      <c r="A129" s="85">
        <v>45196</v>
      </c>
      <c r="B129" s="32" t="s">
        <v>1169</v>
      </c>
      <c r="C129" s="31" t="s">
        <v>1228</v>
      </c>
      <c r="D129" s="31" t="s">
        <v>1250</v>
      </c>
      <c r="E129" s="31" t="s">
        <v>576</v>
      </c>
      <c r="F129" s="86">
        <v>50012</v>
      </c>
      <c r="G129" s="32">
        <v>39.200000000000003</v>
      </c>
      <c r="H129" s="32" t="s">
        <v>866</v>
      </c>
    </row>
    <row r="130" spans="1:8" ht="15" customHeight="1">
      <c r="A130" s="85">
        <v>45196</v>
      </c>
      <c r="B130" s="32" t="s">
        <v>1169</v>
      </c>
      <c r="C130" s="31" t="s">
        <v>1228</v>
      </c>
      <c r="D130" s="31" t="s">
        <v>1173</v>
      </c>
      <c r="E130" s="31" t="s">
        <v>576</v>
      </c>
      <c r="F130" s="86">
        <v>12</v>
      </c>
      <c r="G130" s="32">
        <v>38.520000000000003</v>
      </c>
      <c r="H130" s="32" t="s">
        <v>866</v>
      </c>
    </row>
    <row r="131" spans="1:8" ht="15" customHeight="1">
      <c r="A131" s="85">
        <v>45196</v>
      </c>
      <c r="B131" s="32" t="s">
        <v>1229</v>
      </c>
      <c r="C131" s="31" t="s">
        <v>1230</v>
      </c>
      <c r="D131" s="31" t="s">
        <v>577</v>
      </c>
      <c r="E131" s="31" t="s">
        <v>576</v>
      </c>
      <c r="F131" s="86">
        <v>1001477</v>
      </c>
      <c r="G131" s="32">
        <v>60.32</v>
      </c>
      <c r="H131" s="32" t="s">
        <v>866</v>
      </c>
    </row>
    <row r="132" spans="1:8" ht="15" customHeight="1">
      <c r="A132" s="85">
        <v>45196</v>
      </c>
      <c r="B132" s="32" t="s">
        <v>1231</v>
      </c>
      <c r="C132" s="31" t="s">
        <v>1232</v>
      </c>
      <c r="D132" s="31" t="s">
        <v>577</v>
      </c>
      <c r="E132" s="31" t="s">
        <v>576</v>
      </c>
      <c r="F132" s="86">
        <v>1748493</v>
      </c>
      <c r="G132" s="32">
        <v>19</v>
      </c>
      <c r="H132" s="32" t="s">
        <v>866</v>
      </c>
    </row>
    <row r="133" spans="1:8" ht="15" customHeight="1">
      <c r="A133" s="85">
        <v>45196</v>
      </c>
      <c r="B133" s="32" t="s">
        <v>1233</v>
      </c>
      <c r="C133" s="31" t="s">
        <v>1234</v>
      </c>
      <c r="D133" s="31" t="s">
        <v>1040</v>
      </c>
      <c r="E133" s="31" t="s">
        <v>576</v>
      </c>
      <c r="F133" s="86">
        <v>129171</v>
      </c>
      <c r="G133" s="32">
        <v>473.45</v>
      </c>
      <c r="H133" s="32" t="s">
        <v>866</v>
      </c>
    </row>
    <row r="134" spans="1:8" ht="15" customHeight="1">
      <c r="A134" s="85">
        <v>45196</v>
      </c>
      <c r="B134" s="32" t="s">
        <v>1233</v>
      </c>
      <c r="C134" s="31" t="s">
        <v>1234</v>
      </c>
      <c r="D134" s="31" t="s">
        <v>577</v>
      </c>
      <c r="E134" s="31" t="s">
        <v>576</v>
      </c>
      <c r="F134" s="86">
        <v>542229</v>
      </c>
      <c r="G134" s="32">
        <v>469.58</v>
      </c>
      <c r="H134" s="32" t="s">
        <v>866</v>
      </c>
    </row>
    <row r="135" spans="1:8" ht="15" customHeight="1">
      <c r="A135" s="85">
        <v>45196</v>
      </c>
      <c r="B135" s="32" t="s">
        <v>1233</v>
      </c>
      <c r="C135" s="31" t="s">
        <v>1234</v>
      </c>
      <c r="D135" s="31" t="s">
        <v>1235</v>
      </c>
      <c r="E135" s="31" t="s">
        <v>576</v>
      </c>
      <c r="F135" s="86">
        <v>119184</v>
      </c>
      <c r="G135" s="32">
        <v>470.94</v>
      </c>
      <c r="H135" s="32" t="s">
        <v>866</v>
      </c>
    </row>
    <row r="136" spans="1:8" ht="15" customHeight="1">
      <c r="A136" s="85">
        <v>45196</v>
      </c>
      <c r="B136" s="32" t="s">
        <v>1236</v>
      </c>
      <c r="C136" s="31" t="s">
        <v>1237</v>
      </c>
      <c r="D136" s="31" t="s">
        <v>1251</v>
      </c>
      <c r="E136" s="31" t="s">
        <v>576</v>
      </c>
      <c r="F136" s="86">
        <v>767167</v>
      </c>
      <c r="G136" s="32">
        <v>444</v>
      </c>
      <c r="H136" s="32" t="s">
        <v>866</v>
      </c>
    </row>
    <row r="137" spans="1:8" ht="15" customHeight="1">
      <c r="A137" s="85">
        <v>45196</v>
      </c>
      <c r="B137" s="32" t="s">
        <v>1236</v>
      </c>
      <c r="C137" s="31" t="s">
        <v>1237</v>
      </c>
      <c r="D137" s="31" t="s">
        <v>1252</v>
      </c>
      <c r="E137" s="31" t="s">
        <v>576</v>
      </c>
      <c r="F137" s="86">
        <v>744793</v>
      </c>
      <c r="G137" s="32">
        <v>447.9</v>
      </c>
      <c r="H137" s="32" t="s">
        <v>866</v>
      </c>
    </row>
    <row r="138" spans="1:8" ht="15" customHeight="1">
      <c r="A138" s="85">
        <v>45196</v>
      </c>
      <c r="B138" s="32" t="s">
        <v>1236</v>
      </c>
      <c r="C138" s="31" t="s">
        <v>1237</v>
      </c>
      <c r="D138" s="31" t="s">
        <v>1253</v>
      </c>
      <c r="E138" s="31" t="s">
        <v>576</v>
      </c>
      <c r="F138" s="86">
        <v>767167</v>
      </c>
      <c r="G138" s="32">
        <v>444</v>
      </c>
      <c r="H138" s="32" t="s">
        <v>866</v>
      </c>
    </row>
    <row r="139" spans="1:8" ht="15" customHeight="1">
      <c r="A139" s="85">
        <v>45196</v>
      </c>
      <c r="B139" s="32" t="s">
        <v>1240</v>
      </c>
      <c r="C139" s="31" t="s">
        <v>1241</v>
      </c>
      <c r="D139" s="31" t="s">
        <v>877</v>
      </c>
      <c r="E139" s="31" t="s">
        <v>576</v>
      </c>
      <c r="F139" s="86">
        <v>11203524</v>
      </c>
      <c r="G139" s="32">
        <v>26.66</v>
      </c>
      <c r="H139" s="32" t="s">
        <v>866</v>
      </c>
    </row>
    <row r="140" spans="1:8" ht="15" customHeight="1">
      <c r="A140" s="85">
        <v>45196</v>
      </c>
      <c r="B140" s="32" t="s">
        <v>1254</v>
      </c>
      <c r="C140" s="31" t="s">
        <v>1255</v>
      </c>
      <c r="D140" s="31" t="s">
        <v>1256</v>
      </c>
      <c r="E140" s="31" t="s">
        <v>576</v>
      </c>
      <c r="F140" s="86">
        <v>615219</v>
      </c>
      <c r="G140" s="32">
        <v>527.58000000000004</v>
      </c>
      <c r="H140" s="32" t="s">
        <v>866</v>
      </c>
    </row>
    <row r="141" spans="1:8" ht="15" customHeight="1">
      <c r="A141" s="85"/>
      <c r="B141" s="32"/>
      <c r="C141" s="31"/>
      <c r="D141" s="31"/>
      <c r="E141" s="31"/>
      <c r="F141" s="86"/>
      <c r="G141" s="32"/>
      <c r="H141" s="32"/>
    </row>
    <row r="142" spans="1:8" ht="15" customHeight="1">
      <c r="A142" s="85"/>
      <c r="B142" s="32"/>
      <c r="C142" s="31"/>
      <c r="D142" s="31"/>
      <c r="E142" s="31"/>
      <c r="F142" s="86"/>
      <c r="G142" s="32"/>
      <c r="H142" s="32"/>
    </row>
    <row r="143" spans="1:8" ht="15" customHeight="1">
      <c r="A143" s="85"/>
      <c r="B143" s="32"/>
      <c r="C143" s="31"/>
      <c r="D143" s="31"/>
      <c r="E143" s="31"/>
      <c r="F143" s="86"/>
      <c r="G143" s="32"/>
      <c r="H143" s="32"/>
    </row>
    <row r="144" spans="1:8" ht="15" customHeight="1">
      <c r="A144" s="85"/>
      <c r="B144" s="32"/>
      <c r="C144" s="31"/>
      <c r="D144" s="31"/>
      <c r="E144" s="31"/>
      <c r="F144" s="86"/>
      <c r="G144" s="32"/>
      <c r="H144" s="32"/>
    </row>
    <row r="145" spans="1:8" ht="15" customHeight="1">
      <c r="A145" s="85"/>
      <c r="B145" s="32"/>
      <c r="C145" s="31"/>
      <c r="D145" s="31"/>
      <c r="E145" s="31"/>
      <c r="F145" s="86"/>
      <c r="G145" s="32"/>
      <c r="H145" s="32"/>
    </row>
    <row r="146" spans="1:8" ht="15" customHeight="1">
      <c r="A146" s="85"/>
      <c r="B146" s="32"/>
      <c r="C146" s="31"/>
      <c r="D146" s="31"/>
      <c r="E146" s="31"/>
      <c r="F146" s="86"/>
      <c r="G146" s="32"/>
      <c r="H146" s="32"/>
    </row>
    <row r="147" spans="1:8" ht="15" customHeight="1">
      <c r="A147" s="85"/>
      <c r="B147" s="32"/>
      <c r="C147" s="31"/>
      <c r="D147" s="31"/>
      <c r="E147" s="31"/>
      <c r="F147" s="86"/>
      <c r="G147" s="32"/>
      <c r="H147" s="32"/>
    </row>
    <row r="148" spans="1:8" ht="15" customHeight="1">
      <c r="A148" s="85"/>
      <c r="B148" s="32"/>
      <c r="C148" s="31"/>
      <c r="D148" s="31"/>
      <c r="E148" s="31"/>
      <c r="F148" s="86"/>
      <c r="G148" s="32"/>
      <c r="H148" s="32"/>
    </row>
    <row r="149" spans="1:8" ht="15" customHeight="1">
      <c r="A149" s="85"/>
      <c r="B149" s="32"/>
      <c r="C149" s="31"/>
      <c r="D149" s="31"/>
      <c r="E149" s="31"/>
      <c r="F149" s="86"/>
      <c r="G149" s="32"/>
      <c r="H149" s="32"/>
    </row>
    <row r="150" spans="1:8" ht="15" customHeight="1">
      <c r="A150" s="85"/>
      <c r="B150" s="32"/>
      <c r="C150" s="31"/>
      <c r="D150" s="31"/>
      <c r="E150" s="31"/>
      <c r="F150" s="86"/>
      <c r="G150" s="32"/>
      <c r="H150" s="32"/>
    </row>
    <row r="151" spans="1:8" ht="15" customHeight="1">
      <c r="A151" s="85"/>
      <c r="B151" s="32"/>
      <c r="C151" s="31"/>
      <c r="D151" s="31"/>
      <c r="E151" s="31"/>
      <c r="F151" s="86"/>
      <c r="G151" s="32"/>
      <c r="H151" s="32"/>
    </row>
    <row r="152" spans="1:8" ht="15" customHeight="1">
      <c r="A152" s="85"/>
      <c r="B152" s="32"/>
      <c r="C152" s="31"/>
      <c r="D152" s="31"/>
      <c r="E152" s="31"/>
      <c r="F152" s="86"/>
      <c r="G152" s="32"/>
      <c r="H152" s="32"/>
    </row>
    <row r="153" spans="1:8" ht="15" customHeight="1">
      <c r="A153" s="85"/>
      <c r="B153" s="32"/>
      <c r="C153" s="31"/>
      <c r="D153" s="31"/>
      <c r="E153" s="31"/>
      <c r="F153" s="86"/>
      <c r="G153" s="32"/>
      <c r="H153" s="32"/>
    </row>
    <row r="154" spans="1:8" ht="15" customHeight="1">
      <c r="A154" s="85"/>
      <c r="B154" s="32"/>
      <c r="C154" s="31"/>
      <c r="D154" s="31"/>
      <c r="E154" s="31"/>
      <c r="F154" s="86"/>
      <c r="G154" s="32"/>
      <c r="H154" s="32"/>
    </row>
    <row r="155" spans="1:8" ht="15" customHeight="1">
      <c r="A155" s="85"/>
      <c r="B155" s="32"/>
      <c r="C155" s="31"/>
      <c r="D155" s="31"/>
      <c r="E155" s="31"/>
      <c r="F155" s="86"/>
      <c r="G155" s="32"/>
      <c r="H155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2"/>
  <sheetViews>
    <sheetView zoomScale="70" zoomScaleNormal="70" workbookViewId="0"/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" customWidth="1"/>
    <col min="9" max="9" width="14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917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45197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357">
        <v>1</v>
      </c>
      <c r="B10" s="251">
        <v>45119</v>
      </c>
      <c r="C10" s="358"/>
      <c r="D10" s="384" t="s">
        <v>129</v>
      </c>
      <c r="E10" s="360" t="s">
        <v>592</v>
      </c>
      <c r="F10" s="250">
        <v>1625</v>
      </c>
      <c r="G10" s="252">
        <v>1540</v>
      </c>
      <c r="H10" s="250">
        <v>1535</v>
      </c>
      <c r="I10" s="250" t="s">
        <v>863</v>
      </c>
      <c r="J10" s="361" t="s">
        <v>1065</v>
      </c>
      <c r="K10" s="361">
        <f>H10-F10</f>
        <v>-90</v>
      </c>
      <c r="L10" s="362">
        <f>(F10*-0.3)/100</f>
        <v>-4.875</v>
      </c>
      <c r="M10" s="363">
        <f>(K10+L10)/F10</f>
        <v>-5.8384615384615382E-2</v>
      </c>
      <c r="N10" s="364" t="s">
        <v>605</v>
      </c>
      <c r="O10" s="365">
        <v>45191</v>
      </c>
      <c r="P10" s="366" t="s">
        <v>311</v>
      </c>
      <c r="Q10" s="37"/>
      <c r="R10" s="37" t="s">
        <v>594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4.25" customHeight="1">
      <c r="A11" s="262">
        <v>2</v>
      </c>
      <c r="B11" s="261">
        <v>45133</v>
      </c>
      <c r="C11" s="263"/>
      <c r="D11" s="265" t="s">
        <v>74</v>
      </c>
      <c r="E11" s="246" t="s">
        <v>592</v>
      </c>
      <c r="F11" s="224">
        <v>194</v>
      </c>
      <c r="G11" s="225">
        <v>185</v>
      </c>
      <c r="H11" s="224">
        <v>206.5</v>
      </c>
      <c r="I11" s="224" t="s">
        <v>867</v>
      </c>
      <c r="J11" s="103" t="s">
        <v>1012</v>
      </c>
      <c r="K11" s="103">
        <f t="shared" ref="K11" si="0">H11-F11</f>
        <v>12.5</v>
      </c>
      <c r="L11" s="104">
        <f t="shared" ref="L11" si="1">(F11*-0.3)/100</f>
        <v>-0.58199999999999996</v>
      </c>
      <c r="M11" s="105">
        <f t="shared" ref="M11" si="2">(K11+L11)/F11</f>
        <v>6.1432989690721647E-2</v>
      </c>
      <c r="N11" s="233" t="s">
        <v>595</v>
      </c>
      <c r="O11" s="235">
        <v>45182</v>
      </c>
      <c r="P11" s="234" t="s">
        <v>311</v>
      </c>
      <c r="Q11" s="37"/>
      <c r="R11" s="37" t="s">
        <v>594</v>
      </c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t="14.25" customHeight="1">
      <c r="A12" s="262">
        <v>3</v>
      </c>
      <c r="B12" s="261">
        <v>45133</v>
      </c>
      <c r="C12" s="263"/>
      <c r="D12" s="265" t="s">
        <v>491</v>
      </c>
      <c r="E12" s="246" t="s">
        <v>592</v>
      </c>
      <c r="F12" s="224">
        <v>127.5</v>
      </c>
      <c r="G12" s="225">
        <v>118</v>
      </c>
      <c r="H12" s="224">
        <v>134.75</v>
      </c>
      <c r="I12" s="224" t="s">
        <v>868</v>
      </c>
      <c r="J12" s="103" t="s">
        <v>901</v>
      </c>
      <c r="K12" s="103">
        <f t="shared" ref="K12:K18" si="3">H12-F12</f>
        <v>7.25</v>
      </c>
      <c r="L12" s="104">
        <f t="shared" ref="L12:L18" si="4">(F12*-0.3)/100</f>
        <v>-0.38250000000000001</v>
      </c>
      <c r="M12" s="105">
        <f t="shared" ref="M12:M18" si="5">(K12+L12)/F12</f>
        <v>5.3862745098039212E-2</v>
      </c>
      <c r="N12" s="233" t="s">
        <v>595</v>
      </c>
      <c r="O12" s="235">
        <v>45170</v>
      </c>
      <c r="P12" s="234" t="s">
        <v>311</v>
      </c>
      <c r="Q12" s="37"/>
      <c r="R12" s="37" t="s">
        <v>594</v>
      </c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" customHeight="1">
      <c r="A13" s="262">
        <v>4</v>
      </c>
      <c r="B13" s="261">
        <v>45142</v>
      </c>
      <c r="C13" s="263"/>
      <c r="D13" s="265" t="s">
        <v>556</v>
      </c>
      <c r="E13" s="246" t="s">
        <v>919</v>
      </c>
      <c r="F13" s="224">
        <v>1823</v>
      </c>
      <c r="G13" s="225">
        <v>1738</v>
      </c>
      <c r="H13" s="224">
        <v>1925</v>
      </c>
      <c r="I13" s="224" t="s">
        <v>918</v>
      </c>
      <c r="J13" s="103" t="s">
        <v>928</v>
      </c>
      <c r="K13" s="103">
        <f t="shared" si="3"/>
        <v>102</v>
      </c>
      <c r="L13" s="104">
        <f t="shared" si="4"/>
        <v>-5.4689999999999994</v>
      </c>
      <c r="M13" s="105">
        <f t="shared" si="5"/>
        <v>5.2951727921009328E-2</v>
      </c>
      <c r="N13" s="233" t="s">
        <v>595</v>
      </c>
      <c r="O13" s="235">
        <v>45174</v>
      </c>
      <c r="P13" s="234" t="s">
        <v>311</v>
      </c>
      <c r="R13" s="37" t="s">
        <v>594</v>
      </c>
    </row>
    <row r="14" spans="1:38" ht="15" customHeight="1">
      <c r="A14" s="262">
        <v>5</v>
      </c>
      <c r="B14" s="261">
        <v>45145</v>
      </c>
      <c r="C14" s="263"/>
      <c r="D14" s="265" t="s">
        <v>535</v>
      </c>
      <c r="E14" s="246" t="s">
        <v>592</v>
      </c>
      <c r="F14" s="224">
        <v>399</v>
      </c>
      <c r="G14" s="225">
        <v>365</v>
      </c>
      <c r="H14" s="224">
        <v>433</v>
      </c>
      <c r="I14" s="224" t="s">
        <v>871</v>
      </c>
      <c r="J14" s="103" t="s">
        <v>755</v>
      </c>
      <c r="K14" s="103">
        <f t="shared" si="3"/>
        <v>34</v>
      </c>
      <c r="L14" s="104">
        <f t="shared" si="4"/>
        <v>-1.1969999999999998</v>
      </c>
      <c r="M14" s="105">
        <f t="shared" si="5"/>
        <v>8.2213032581453627E-2</v>
      </c>
      <c r="N14" s="233" t="s">
        <v>595</v>
      </c>
      <c r="O14" s="235">
        <v>45181</v>
      </c>
      <c r="P14" s="234" t="s">
        <v>311</v>
      </c>
      <c r="R14" s="37" t="s">
        <v>594</v>
      </c>
    </row>
    <row r="15" spans="1:38" ht="15" customHeight="1">
      <c r="A15" s="262">
        <v>6</v>
      </c>
      <c r="B15" s="231">
        <v>45167</v>
      </c>
      <c r="C15" s="245"/>
      <c r="D15" s="264" t="s">
        <v>402</v>
      </c>
      <c r="E15" s="246" t="s">
        <v>592</v>
      </c>
      <c r="F15" s="230">
        <v>2935</v>
      </c>
      <c r="G15" s="223">
        <v>2700</v>
      </c>
      <c r="H15" s="230">
        <v>3125</v>
      </c>
      <c r="I15" s="230" t="s">
        <v>879</v>
      </c>
      <c r="J15" s="103" t="s">
        <v>915</v>
      </c>
      <c r="K15" s="103">
        <f t="shared" si="3"/>
        <v>190</v>
      </c>
      <c r="L15" s="104">
        <f t="shared" si="4"/>
        <v>-8.8049999999999997</v>
      </c>
      <c r="M15" s="105">
        <f t="shared" si="5"/>
        <v>6.173594548551959E-2</v>
      </c>
      <c r="N15" s="233" t="s">
        <v>595</v>
      </c>
      <c r="O15" s="235">
        <v>45173</v>
      </c>
      <c r="P15" s="234" t="s">
        <v>311</v>
      </c>
      <c r="R15" s="37" t="s">
        <v>594</v>
      </c>
    </row>
    <row r="16" spans="1:38" ht="15" customHeight="1">
      <c r="A16" s="262">
        <v>7</v>
      </c>
      <c r="B16" s="231">
        <v>45167</v>
      </c>
      <c r="C16" s="245"/>
      <c r="D16" s="264" t="s">
        <v>430</v>
      </c>
      <c r="E16" s="246" t="s">
        <v>592</v>
      </c>
      <c r="F16" s="230">
        <v>114.5</v>
      </c>
      <c r="G16" s="223">
        <v>105</v>
      </c>
      <c r="H16" s="230">
        <v>122.25</v>
      </c>
      <c r="I16" s="230" t="s">
        <v>882</v>
      </c>
      <c r="J16" s="103" t="s">
        <v>902</v>
      </c>
      <c r="K16" s="103">
        <f t="shared" si="3"/>
        <v>7.75</v>
      </c>
      <c r="L16" s="104">
        <f t="shared" si="4"/>
        <v>-0.34350000000000003</v>
      </c>
      <c r="M16" s="105">
        <f t="shared" si="5"/>
        <v>6.4685589519650658E-2</v>
      </c>
      <c r="N16" s="233" t="s">
        <v>595</v>
      </c>
      <c r="O16" s="235">
        <v>45171</v>
      </c>
      <c r="P16" s="234" t="s">
        <v>311</v>
      </c>
      <c r="R16" s="37" t="s">
        <v>594</v>
      </c>
    </row>
    <row r="17" spans="1:18" ht="15" customHeight="1">
      <c r="A17" s="262">
        <v>8</v>
      </c>
      <c r="B17" s="231">
        <v>45168</v>
      </c>
      <c r="C17" s="245"/>
      <c r="D17" s="264" t="s">
        <v>324</v>
      </c>
      <c r="E17" s="246" t="s">
        <v>592</v>
      </c>
      <c r="F17" s="230">
        <v>627</v>
      </c>
      <c r="G17" s="223">
        <v>577</v>
      </c>
      <c r="H17" s="230">
        <v>671</v>
      </c>
      <c r="I17" s="230" t="s">
        <v>891</v>
      </c>
      <c r="J17" s="103" t="s">
        <v>956</v>
      </c>
      <c r="K17" s="103">
        <f t="shared" si="3"/>
        <v>44</v>
      </c>
      <c r="L17" s="104">
        <f t="shared" si="4"/>
        <v>-1.881</v>
      </c>
      <c r="M17" s="105">
        <f t="shared" si="5"/>
        <v>6.7175438596491222E-2</v>
      </c>
      <c r="N17" s="233" t="s">
        <v>595</v>
      </c>
      <c r="O17" s="235">
        <v>45177</v>
      </c>
      <c r="P17" s="234" t="s">
        <v>311</v>
      </c>
      <c r="R17" s="37" t="s">
        <v>594</v>
      </c>
    </row>
    <row r="18" spans="1:18" ht="15" customHeight="1">
      <c r="A18" s="262">
        <v>9</v>
      </c>
      <c r="B18" s="231">
        <v>45169</v>
      </c>
      <c r="C18" s="245"/>
      <c r="D18" s="264" t="s">
        <v>387</v>
      </c>
      <c r="E18" s="246" t="s">
        <v>592</v>
      </c>
      <c r="F18" s="230">
        <v>1530</v>
      </c>
      <c r="G18" s="223">
        <v>1415</v>
      </c>
      <c r="H18" s="230">
        <v>1612.5</v>
      </c>
      <c r="I18" s="230" t="s">
        <v>894</v>
      </c>
      <c r="J18" s="103" t="s">
        <v>819</v>
      </c>
      <c r="K18" s="103">
        <f t="shared" si="3"/>
        <v>82.5</v>
      </c>
      <c r="L18" s="104">
        <f t="shared" si="4"/>
        <v>-4.59</v>
      </c>
      <c r="M18" s="105">
        <f t="shared" si="5"/>
        <v>5.092156862745098E-2</v>
      </c>
      <c r="N18" s="233" t="s">
        <v>595</v>
      </c>
      <c r="O18" s="235">
        <v>45170</v>
      </c>
      <c r="P18" s="234" t="s">
        <v>311</v>
      </c>
      <c r="R18" s="37" t="s">
        <v>594</v>
      </c>
    </row>
    <row r="19" spans="1:18" ht="15" customHeight="1">
      <c r="A19" s="262">
        <v>10</v>
      </c>
      <c r="B19" s="231">
        <v>45170</v>
      </c>
      <c r="C19" s="245"/>
      <c r="D19" s="264" t="s">
        <v>228</v>
      </c>
      <c r="E19" s="246" t="s">
        <v>592</v>
      </c>
      <c r="F19" s="230">
        <v>126.5</v>
      </c>
      <c r="G19" s="223">
        <v>119</v>
      </c>
      <c r="H19" s="230">
        <v>134.1</v>
      </c>
      <c r="I19" s="230" t="s">
        <v>896</v>
      </c>
      <c r="J19" s="103" t="s">
        <v>1032</v>
      </c>
      <c r="K19" s="103">
        <f t="shared" ref="K19" si="6">H19-F19</f>
        <v>7.5999999999999943</v>
      </c>
      <c r="L19" s="104">
        <f t="shared" ref="L19" si="7">(F19*-0.3)/100</f>
        <v>-0.37949999999999995</v>
      </c>
      <c r="M19" s="105">
        <f t="shared" ref="M19" si="8">(K19+L19)/F19</f>
        <v>5.7079051383399165E-2</v>
      </c>
      <c r="N19" s="233" t="s">
        <v>595</v>
      </c>
      <c r="O19" s="235">
        <v>45183</v>
      </c>
      <c r="P19" s="234" t="s">
        <v>311</v>
      </c>
      <c r="R19" s="37" t="s">
        <v>594</v>
      </c>
    </row>
    <row r="20" spans="1:18" ht="15" customHeight="1">
      <c r="A20" s="272">
        <v>11</v>
      </c>
      <c r="B20" s="231">
        <v>45170</v>
      </c>
      <c r="C20" s="245"/>
      <c r="D20" s="264" t="s">
        <v>114</v>
      </c>
      <c r="E20" s="246" t="s">
        <v>592</v>
      </c>
      <c r="F20" s="230">
        <v>141.5</v>
      </c>
      <c r="G20" s="223">
        <v>133</v>
      </c>
      <c r="H20" s="230">
        <v>149</v>
      </c>
      <c r="I20" s="230" t="s">
        <v>878</v>
      </c>
      <c r="J20" s="103" t="s">
        <v>963</v>
      </c>
      <c r="K20" s="103">
        <f>H20-F20</f>
        <v>7.5</v>
      </c>
      <c r="L20" s="104">
        <f>(F20*-0.3)/100</f>
        <v>-0.42449999999999993</v>
      </c>
      <c r="M20" s="105">
        <f>(K20+L20)/F20</f>
        <v>5.0003533568904593E-2</v>
      </c>
      <c r="N20" s="233" t="s">
        <v>595</v>
      </c>
      <c r="O20" s="235">
        <v>45180</v>
      </c>
      <c r="P20" s="234" t="s">
        <v>311</v>
      </c>
      <c r="R20" s="37" t="s">
        <v>594</v>
      </c>
    </row>
    <row r="21" spans="1:18" ht="15" customHeight="1">
      <c r="A21" s="272">
        <v>12</v>
      </c>
      <c r="B21" s="231">
        <v>45173</v>
      </c>
      <c r="C21" s="245"/>
      <c r="D21" s="264" t="s">
        <v>486</v>
      </c>
      <c r="E21" s="246" t="s">
        <v>592</v>
      </c>
      <c r="F21" s="230">
        <v>133.5</v>
      </c>
      <c r="G21" s="223">
        <v>124</v>
      </c>
      <c r="H21" s="230">
        <v>142</v>
      </c>
      <c r="I21" s="230" t="s">
        <v>905</v>
      </c>
      <c r="J21" s="103" t="s">
        <v>916</v>
      </c>
      <c r="K21" s="103">
        <f>H21-F21</f>
        <v>8.5</v>
      </c>
      <c r="L21" s="104">
        <f>(F21*-0.02)/100</f>
        <v>-2.6699999999999998E-2</v>
      </c>
      <c r="M21" s="105">
        <f>(K21+L21)/F21</f>
        <v>6.3470411985018724E-2</v>
      </c>
      <c r="N21" s="233" t="s">
        <v>595</v>
      </c>
      <c r="O21" s="235">
        <v>45173</v>
      </c>
      <c r="P21" s="234" t="s">
        <v>311</v>
      </c>
      <c r="R21" s="37" t="s">
        <v>594</v>
      </c>
    </row>
    <row r="22" spans="1:18" ht="15" customHeight="1">
      <c r="A22" s="272">
        <v>13</v>
      </c>
      <c r="B22" s="231">
        <v>45173</v>
      </c>
      <c r="C22" s="245"/>
      <c r="D22" s="264" t="s">
        <v>229</v>
      </c>
      <c r="E22" s="246" t="s">
        <v>592</v>
      </c>
      <c r="F22" s="230">
        <v>3410</v>
      </c>
      <c r="G22" s="223">
        <v>3195</v>
      </c>
      <c r="H22" s="230">
        <v>3610</v>
      </c>
      <c r="I22" s="230" t="s">
        <v>914</v>
      </c>
      <c r="J22" s="103" t="s">
        <v>1046</v>
      </c>
      <c r="K22" s="103">
        <f>H22-F22</f>
        <v>200</v>
      </c>
      <c r="L22" s="104">
        <f>(F22*-0.3)/100</f>
        <v>-10.23</v>
      </c>
      <c r="M22" s="105">
        <f>(K22+L22)/F22</f>
        <v>5.5651026392961878E-2</v>
      </c>
      <c r="N22" s="233" t="s">
        <v>595</v>
      </c>
      <c r="O22" s="235">
        <v>45187</v>
      </c>
      <c r="P22" s="234" t="s">
        <v>311</v>
      </c>
      <c r="R22" s="37" t="s">
        <v>594</v>
      </c>
    </row>
    <row r="23" spans="1:18" ht="15" customHeight="1">
      <c r="A23" s="357">
        <v>14</v>
      </c>
      <c r="B23" s="251">
        <v>45174</v>
      </c>
      <c r="C23" s="358"/>
      <c r="D23" s="359" t="s">
        <v>486</v>
      </c>
      <c r="E23" s="360" t="s">
        <v>592</v>
      </c>
      <c r="F23" s="250">
        <v>136.5</v>
      </c>
      <c r="G23" s="252">
        <v>129</v>
      </c>
      <c r="H23" s="250">
        <v>129</v>
      </c>
      <c r="I23" s="250" t="s">
        <v>920</v>
      </c>
      <c r="J23" s="361" t="s">
        <v>1065</v>
      </c>
      <c r="K23" s="361">
        <f>H23-F23</f>
        <v>-7.5</v>
      </c>
      <c r="L23" s="362">
        <f>(F23*-0.3)/100</f>
        <v>-0.40949999999999998</v>
      </c>
      <c r="M23" s="363">
        <f>(K23+L23)/F23</f>
        <v>-5.794505494505494E-2</v>
      </c>
      <c r="N23" s="364" t="s">
        <v>605</v>
      </c>
      <c r="O23" s="365">
        <v>45190</v>
      </c>
      <c r="P23" s="366" t="s">
        <v>311</v>
      </c>
      <c r="R23" s="37" t="s">
        <v>594</v>
      </c>
    </row>
    <row r="24" spans="1:18" ht="15" customHeight="1">
      <c r="A24" s="236">
        <v>15</v>
      </c>
      <c r="B24" s="228">
        <v>45174</v>
      </c>
      <c r="C24" s="237"/>
      <c r="D24" s="242" t="s">
        <v>402</v>
      </c>
      <c r="E24" s="239" t="s">
        <v>592</v>
      </c>
      <c r="F24" s="227" t="s">
        <v>922</v>
      </c>
      <c r="G24" s="229">
        <v>2785</v>
      </c>
      <c r="H24" s="227"/>
      <c r="I24" s="227" t="s">
        <v>923</v>
      </c>
      <c r="J24" s="229" t="s">
        <v>593</v>
      </c>
      <c r="K24" s="229"/>
      <c r="L24" s="232"/>
      <c r="M24" s="240"/>
      <c r="N24" s="229"/>
      <c r="O24" s="241"/>
      <c r="P24" s="106">
        <f>VLOOKUP(D24,'MidCap Intra'!$B$11:$C$568,2,0)</f>
        <v>3040.1</v>
      </c>
      <c r="R24" s="37" t="s">
        <v>594</v>
      </c>
    </row>
    <row r="25" spans="1:18" ht="15" customHeight="1">
      <c r="A25" s="272">
        <v>16</v>
      </c>
      <c r="B25" s="231">
        <v>45175</v>
      </c>
      <c r="C25" s="245"/>
      <c r="D25" s="264" t="s">
        <v>372</v>
      </c>
      <c r="E25" s="246" t="s">
        <v>592</v>
      </c>
      <c r="F25" s="230">
        <v>512</v>
      </c>
      <c r="G25" s="223">
        <v>485</v>
      </c>
      <c r="H25" s="230">
        <v>560</v>
      </c>
      <c r="I25" s="230" t="s">
        <v>938</v>
      </c>
      <c r="J25" s="103" t="s">
        <v>1033</v>
      </c>
      <c r="K25" s="103">
        <f>H25-F25</f>
        <v>48</v>
      </c>
      <c r="L25" s="104">
        <f>(F25*-0.3)/100</f>
        <v>-1.536</v>
      </c>
      <c r="M25" s="105">
        <f>(K25+L25)/F25</f>
        <v>9.0749999999999997E-2</v>
      </c>
      <c r="N25" s="233" t="s">
        <v>595</v>
      </c>
      <c r="O25" s="235">
        <v>45183</v>
      </c>
      <c r="P25" s="234" t="s">
        <v>311</v>
      </c>
      <c r="R25" s="37" t="s">
        <v>594</v>
      </c>
    </row>
    <row r="26" spans="1:18" ht="15" customHeight="1">
      <c r="A26" s="357">
        <v>17</v>
      </c>
      <c r="B26" s="251">
        <v>45180</v>
      </c>
      <c r="C26" s="358"/>
      <c r="D26" s="359" t="s">
        <v>490</v>
      </c>
      <c r="E26" s="360" t="s">
        <v>919</v>
      </c>
      <c r="F26" s="250">
        <v>1222</v>
      </c>
      <c r="G26" s="252">
        <v>1167</v>
      </c>
      <c r="H26" s="250">
        <v>1165</v>
      </c>
      <c r="I26" s="250" t="s">
        <v>964</v>
      </c>
      <c r="J26" s="361" t="s">
        <v>1077</v>
      </c>
      <c r="K26" s="361">
        <f>H26-F26</f>
        <v>-57</v>
      </c>
      <c r="L26" s="362">
        <f>(F26*-0.3)/100</f>
        <v>-3.6659999999999995</v>
      </c>
      <c r="M26" s="363">
        <f>(K26+L26)/F26</f>
        <v>-4.9644844517184941E-2</v>
      </c>
      <c r="N26" s="364" t="s">
        <v>605</v>
      </c>
      <c r="O26" s="365">
        <v>45191</v>
      </c>
      <c r="P26" s="366" t="s">
        <v>311</v>
      </c>
      <c r="R26" s="37" t="s">
        <v>594</v>
      </c>
    </row>
    <row r="27" spans="1:18" ht="15" customHeight="1">
      <c r="A27" s="236">
        <v>18</v>
      </c>
      <c r="B27" s="228">
        <v>45181</v>
      </c>
      <c r="C27" s="237"/>
      <c r="D27" s="242" t="s">
        <v>324</v>
      </c>
      <c r="E27" s="239" t="s">
        <v>592</v>
      </c>
      <c r="F27" s="227" t="s">
        <v>985</v>
      </c>
      <c r="G27" s="229">
        <v>608</v>
      </c>
      <c r="H27" s="227"/>
      <c r="I27" s="227" t="s">
        <v>986</v>
      </c>
      <c r="J27" s="229" t="s">
        <v>593</v>
      </c>
      <c r="K27" s="229"/>
      <c r="L27" s="232"/>
      <c r="M27" s="240"/>
      <c r="N27" s="229"/>
      <c r="O27" s="241"/>
      <c r="P27" s="106">
        <f>VLOOKUP(D27,'MidCap Intra'!$B$11:$C$568,2,0)</f>
        <v>638.65</v>
      </c>
      <c r="R27" s="37" t="s">
        <v>594</v>
      </c>
    </row>
    <row r="28" spans="1:18" ht="15" customHeight="1">
      <c r="A28" s="236">
        <v>19</v>
      </c>
      <c r="B28" s="228">
        <v>45181</v>
      </c>
      <c r="C28" s="237"/>
      <c r="D28" s="242" t="s">
        <v>226</v>
      </c>
      <c r="E28" s="239" t="s">
        <v>592</v>
      </c>
      <c r="F28" s="227" t="s">
        <v>999</v>
      </c>
      <c r="G28" s="229">
        <v>584</v>
      </c>
      <c r="H28" s="227"/>
      <c r="I28" s="227" t="s">
        <v>987</v>
      </c>
      <c r="J28" s="229" t="s">
        <v>593</v>
      </c>
      <c r="K28" s="229"/>
      <c r="L28" s="232"/>
      <c r="M28" s="240"/>
      <c r="N28" s="229"/>
      <c r="O28" s="241"/>
      <c r="P28" s="106">
        <f>VLOOKUP(D28,'MidCap Intra'!$B$11:$C$568,2,0)</f>
        <v>620.15</v>
      </c>
      <c r="R28" s="37" t="s">
        <v>594</v>
      </c>
    </row>
    <row r="29" spans="1:18" ht="15" customHeight="1">
      <c r="A29" s="272">
        <v>20</v>
      </c>
      <c r="B29" s="231">
        <v>45181</v>
      </c>
      <c r="C29" s="245"/>
      <c r="D29" s="264" t="s">
        <v>430</v>
      </c>
      <c r="E29" s="246" t="s">
        <v>592</v>
      </c>
      <c r="F29" s="230">
        <v>116.5</v>
      </c>
      <c r="G29" s="223">
        <v>108</v>
      </c>
      <c r="H29" s="230">
        <v>124</v>
      </c>
      <c r="I29" s="230" t="s">
        <v>882</v>
      </c>
      <c r="J29" s="103" t="s">
        <v>963</v>
      </c>
      <c r="K29" s="103">
        <f>H29-F29</f>
        <v>7.5</v>
      </c>
      <c r="L29" s="104">
        <f>(F29*-0.3)/100</f>
        <v>-0.34949999999999998</v>
      </c>
      <c r="M29" s="105">
        <f>(K29+L29)/F29</f>
        <v>6.1377682403433477E-2</v>
      </c>
      <c r="N29" s="233" t="s">
        <v>595</v>
      </c>
      <c r="O29" s="235">
        <v>45184</v>
      </c>
      <c r="P29" s="354" t="s">
        <v>311</v>
      </c>
      <c r="R29" s="37" t="s">
        <v>594</v>
      </c>
    </row>
    <row r="30" spans="1:18" ht="15" customHeight="1">
      <c r="A30" s="236">
        <v>21</v>
      </c>
      <c r="B30" s="228">
        <v>45187</v>
      </c>
      <c r="C30" s="237"/>
      <c r="D30" s="242" t="s">
        <v>453</v>
      </c>
      <c r="E30" s="239" t="s">
        <v>592</v>
      </c>
      <c r="F30" s="227" t="s">
        <v>1043</v>
      </c>
      <c r="G30" s="229">
        <v>2380</v>
      </c>
      <c r="H30" s="227"/>
      <c r="I30" s="227" t="s">
        <v>1044</v>
      </c>
      <c r="J30" s="229" t="s">
        <v>593</v>
      </c>
      <c r="K30" s="229"/>
      <c r="L30" s="232"/>
      <c r="M30" s="240"/>
      <c r="N30" s="229"/>
      <c r="O30" s="241"/>
      <c r="P30" s="232">
        <f>VLOOKUP(D30,'MidCap Intra'!$B$11:$C$568,2,0)</f>
        <v>2588.6</v>
      </c>
      <c r="R30" s="37" t="s">
        <v>594</v>
      </c>
    </row>
    <row r="31" spans="1:18" ht="15" customHeight="1">
      <c r="A31" s="236">
        <v>22</v>
      </c>
      <c r="B31" s="228">
        <v>45189</v>
      </c>
      <c r="C31" s="237"/>
      <c r="D31" s="242" t="s">
        <v>211</v>
      </c>
      <c r="E31" s="239" t="s">
        <v>592</v>
      </c>
      <c r="F31" s="227" t="s">
        <v>1057</v>
      </c>
      <c r="G31" s="229">
        <v>2235</v>
      </c>
      <c r="H31" s="227"/>
      <c r="I31" s="227" t="s">
        <v>1058</v>
      </c>
      <c r="J31" s="229" t="s">
        <v>593</v>
      </c>
      <c r="K31" s="229"/>
      <c r="L31" s="232"/>
      <c r="M31" s="240"/>
      <c r="N31" s="229"/>
      <c r="O31" s="241"/>
      <c r="P31" s="232">
        <f>VLOOKUP(D31,'MidCap Intra'!$B$11:$C$568,2,0)</f>
        <v>2368.9</v>
      </c>
      <c r="R31" s="37" t="s">
        <v>594</v>
      </c>
    </row>
    <row r="32" spans="1:18" ht="15" customHeight="1">
      <c r="A32" s="236">
        <v>23</v>
      </c>
      <c r="B32" s="228">
        <v>45189</v>
      </c>
      <c r="C32" s="237"/>
      <c r="D32" s="242" t="s">
        <v>201</v>
      </c>
      <c r="E32" s="239" t="s">
        <v>592</v>
      </c>
      <c r="F32" s="227" t="s">
        <v>1059</v>
      </c>
      <c r="G32" s="229">
        <v>3370</v>
      </c>
      <c r="H32" s="227"/>
      <c r="I32" s="227" t="s">
        <v>1060</v>
      </c>
      <c r="J32" s="229" t="s">
        <v>593</v>
      </c>
      <c r="K32" s="229"/>
      <c r="L32" s="232"/>
      <c r="M32" s="240"/>
      <c r="N32" s="229"/>
      <c r="O32" s="241"/>
      <c r="P32" s="232">
        <f>VLOOKUP(D32,'MidCap Intra'!$B$11:$C$568,2,0)</f>
        <v>3454.15</v>
      </c>
      <c r="R32" s="37" t="s">
        <v>594</v>
      </c>
    </row>
    <row r="33" spans="1:38" ht="15" customHeight="1">
      <c r="A33" s="272">
        <v>24</v>
      </c>
      <c r="B33" s="231">
        <v>45189</v>
      </c>
      <c r="C33" s="245"/>
      <c r="D33" s="264" t="s">
        <v>354</v>
      </c>
      <c r="E33" s="246" t="s">
        <v>592</v>
      </c>
      <c r="F33" s="230">
        <v>1145</v>
      </c>
      <c r="G33" s="223">
        <v>1070</v>
      </c>
      <c r="H33" s="230">
        <v>1202.5</v>
      </c>
      <c r="I33" s="230" t="s">
        <v>1061</v>
      </c>
      <c r="J33" s="103" t="s">
        <v>1080</v>
      </c>
      <c r="K33" s="103">
        <f>H33-F33</f>
        <v>57.5</v>
      </c>
      <c r="L33" s="104">
        <f>(F33*-0.3)/100</f>
        <v>-3.4350000000000001</v>
      </c>
      <c r="M33" s="105">
        <f>(K33+L33)/F33</f>
        <v>4.7218340611353708E-2</v>
      </c>
      <c r="N33" s="233" t="s">
        <v>595</v>
      </c>
      <c r="O33" s="235">
        <v>45191</v>
      </c>
      <c r="P33" s="354" t="s">
        <v>311</v>
      </c>
      <c r="R33" s="37" t="s">
        <v>594</v>
      </c>
    </row>
    <row r="34" spans="1:38" ht="15" customHeight="1">
      <c r="A34" s="236">
        <v>25</v>
      </c>
      <c r="B34" s="228">
        <v>45190</v>
      </c>
      <c r="C34" s="237"/>
      <c r="D34" s="242" t="s">
        <v>548</v>
      </c>
      <c r="E34" s="239" t="s">
        <v>592</v>
      </c>
      <c r="F34" s="227" t="s">
        <v>1066</v>
      </c>
      <c r="G34" s="229">
        <v>276</v>
      </c>
      <c r="H34" s="227"/>
      <c r="I34" s="227" t="s">
        <v>1067</v>
      </c>
      <c r="J34" s="229" t="s">
        <v>593</v>
      </c>
      <c r="K34" s="229"/>
      <c r="L34" s="232"/>
      <c r="M34" s="240"/>
      <c r="N34" s="229"/>
      <c r="O34" s="241"/>
      <c r="P34" s="232">
        <f>VLOOKUP(D34,'MidCap Intra'!$B$11:$C$568,2,0)</f>
        <v>306.60000000000002</v>
      </c>
    </row>
    <row r="35" spans="1:38" ht="15" customHeight="1">
      <c r="A35" s="236">
        <v>26</v>
      </c>
      <c r="B35" s="228">
        <v>45191</v>
      </c>
      <c r="C35" s="237"/>
      <c r="D35" s="242" t="s">
        <v>372</v>
      </c>
      <c r="E35" s="239" t="s">
        <v>592</v>
      </c>
      <c r="F35" s="227" t="s">
        <v>1078</v>
      </c>
      <c r="G35" s="229">
        <v>485</v>
      </c>
      <c r="H35" s="227"/>
      <c r="I35" s="227" t="s">
        <v>1079</v>
      </c>
      <c r="J35" s="229" t="s">
        <v>593</v>
      </c>
      <c r="K35" s="229"/>
      <c r="L35" s="232"/>
      <c r="M35" s="240"/>
      <c r="N35" s="229"/>
      <c r="O35" s="241"/>
      <c r="P35" s="232">
        <f>VLOOKUP(D35,'MidCap Intra'!$B$11:$C$568,2,0)</f>
        <v>522.45000000000005</v>
      </c>
    </row>
    <row r="36" spans="1:38" ht="15" customHeight="1">
      <c r="A36" s="236">
        <v>27</v>
      </c>
      <c r="B36" s="228">
        <v>45194</v>
      </c>
      <c r="C36" s="237"/>
      <c r="D36" s="242" t="s">
        <v>430</v>
      </c>
      <c r="E36" s="239" t="s">
        <v>592</v>
      </c>
      <c r="F36" s="227" t="s">
        <v>1087</v>
      </c>
      <c r="G36" s="229">
        <v>108</v>
      </c>
      <c r="H36" s="227"/>
      <c r="I36" s="227" t="s">
        <v>882</v>
      </c>
      <c r="J36" s="229" t="s">
        <v>593</v>
      </c>
      <c r="K36" s="229"/>
      <c r="L36" s="232"/>
      <c r="M36" s="240"/>
      <c r="N36" s="229"/>
      <c r="O36" s="241"/>
      <c r="P36" s="232">
        <f>VLOOKUP(D36,'MidCap Intra'!$B$11:$C$568,2,0)</f>
        <v>117.9</v>
      </c>
    </row>
    <row r="37" spans="1:38" ht="15" customHeight="1">
      <c r="A37" s="272">
        <v>28</v>
      </c>
      <c r="B37" s="231">
        <v>45195</v>
      </c>
      <c r="C37" s="245"/>
      <c r="D37" s="264" t="s">
        <v>508</v>
      </c>
      <c r="E37" s="246" t="s">
        <v>592</v>
      </c>
      <c r="F37" s="230">
        <v>3065</v>
      </c>
      <c r="G37" s="223">
        <v>2850</v>
      </c>
      <c r="H37" s="230">
        <v>3250</v>
      </c>
      <c r="I37" s="230" t="s">
        <v>1104</v>
      </c>
      <c r="J37" s="103" t="s">
        <v>1153</v>
      </c>
      <c r="K37" s="103">
        <f t="shared" ref="K37" si="9">H37-F37</f>
        <v>185</v>
      </c>
      <c r="L37" s="104">
        <f>(F37*-0.3)/100</f>
        <v>-9.1950000000000003</v>
      </c>
      <c r="M37" s="105">
        <f t="shared" ref="M37" si="10">(K37+L37)/F37</f>
        <v>5.7358890701468192E-2</v>
      </c>
      <c r="N37" s="233" t="s">
        <v>595</v>
      </c>
      <c r="O37" s="235">
        <v>45196</v>
      </c>
      <c r="P37" s="234" t="s">
        <v>311</v>
      </c>
    </row>
    <row r="38" spans="1:38" ht="15" customHeight="1">
      <c r="A38" s="236"/>
      <c r="B38" s="228"/>
      <c r="C38" s="237"/>
      <c r="D38" s="242"/>
      <c r="E38" s="239"/>
      <c r="F38" s="227"/>
      <c r="G38" s="229"/>
      <c r="H38" s="227"/>
      <c r="I38" s="227"/>
      <c r="J38" s="229"/>
      <c r="K38" s="229"/>
      <c r="L38" s="232"/>
      <c r="M38" s="240"/>
      <c r="N38" s="229"/>
      <c r="O38" s="241"/>
      <c r="P38" s="232"/>
    </row>
    <row r="39" spans="1:38" ht="15" customHeight="1">
      <c r="A39" s="236"/>
      <c r="B39" s="228"/>
      <c r="C39" s="237"/>
      <c r="D39" s="238"/>
      <c r="E39" s="239"/>
      <c r="F39" s="227"/>
      <c r="G39" s="229"/>
      <c r="H39" s="227"/>
      <c r="I39" s="227"/>
      <c r="J39" s="229"/>
      <c r="K39" s="229"/>
      <c r="L39" s="232"/>
      <c r="M39" s="240"/>
      <c r="N39" s="229"/>
      <c r="O39" s="241"/>
      <c r="P39" s="232"/>
    </row>
    <row r="44" spans="1:38" ht="14.25" customHeight="1">
      <c r="A44" s="107"/>
      <c r="B44" s="108"/>
      <c r="C44" s="109"/>
      <c r="D44" s="110"/>
      <c r="E44" s="111"/>
      <c r="F44" s="111"/>
      <c r="G44" s="107"/>
      <c r="H44" s="111"/>
      <c r="I44" s="112"/>
      <c r="J44" s="113"/>
      <c r="K44" s="113"/>
      <c r="L44" s="114"/>
      <c r="M44" s="115"/>
      <c r="N44" s="116"/>
      <c r="O44" s="117"/>
      <c r="P44" s="118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19" t="s">
        <v>596</v>
      </c>
      <c r="B45" s="120"/>
      <c r="C45" s="121"/>
      <c r="E45" s="122"/>
      <c r="F45" s="122"/>
      <c r="G45" s="122"/>
      <c r="H45" s="122"/>
      <c r="I45" s="122"/>
      <c r="J45" s="123"/>
      <c r="K45" s="122"/>
      <c r="L45" s="124"/>
      <c r="M45" s="55"/>
      <c r="N45" s="123"/>
      <c r="O45" s="121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125" t="s">
        <v>597</v>
      </c>
      <c r="B46" s="119"/>
      <c r="C46" s="119"/>
      <c r="D46" s="119"/>
      <c r="E46" s="37"/>
      <c r="F46" s="126" t="s">
        <v>598</v>
      </c>
      <c r="G46" s="6"/>
      <c r="H46" s="6"/>
      <c r="I46" s="6"/>
      <c r="J46" s="127"/>
      <c r="K46" s="128"/>
      <c r="L46" s="128"/>
      <c r="M46" s="129"/>
      <c r="N46" s="1"/>
      <c r="O46" s="130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" customHeight="1">
      <c r="A47" s="119" t="s">
        <v>599</v>
      </c>
      <c r="B47" s="119"/>
      <c r="C47" s="119"/>
      <c r="D47" s="119" t="s">
        <v>600</v>
      </c>
      <c r="E47" s="6"/>
      <c r="F47" s="126" t="s">
        <v>601</v>
      </c>
      <c r="G47" s="6"/>
      <c r="H47" s="6"/>
      <c r="I47" s="6"/>
      <c r="J47" s="127"/>
      <c r="K47" s="128"/>
      <c r="L47" s="128"/>
      <c r="M47" s="129"/>
      <c r="N47" s="1"/>
      <c r="O47" s="130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119"/>
      <c r="B48" s="119"/>
      <c r="C48" s="119"/>
      <c r="D48" s="119"/>
      <c r="E48" s="6"/>
      <c r="F48" s="6"/>
      <c r="G48" s="6"/>
      <c r="H48" s="6"/>
      <c r="I48" s="6"/>
      <c r="J48" s="131"/>
      <c r="K48" s="128"/>
      <c r="L48" s="128"/>
      <c r="M48" s="6"/>
      <c r="N48" s="132"/>
      <c r="O48" s="1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" customHeight="1">
      <c r="A49" s="276"/>
      <c r="B49" s="276"/>
      <c r="C49" s="276"/>
      <c r="D49" s="276"/>
      <c r="E49" s="277"/>
      <c r="F49" s="277"/>
      <c r="G49" s="277"/>
      <c r="H49" s="277"/>
      <c r="I49" s="277"/>
      <c r="J49" s="278"/>
      <c r="K49" s="279"/>
      <c r="L49" s="279"/>
      <c r="M49" s="277"/>
      <c r="N49" s="280"/>
      <c r="O49" s="281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4.25" customHeight="1">
      <c r="A50" s="119"/>
      <c r="B50" s="119"/>
      <c r="C50" s="119"/>
      <c r="D50" s="119"/>
      <c r="E50" s="6"/>
      <c r="F50" s="6"/>
      <c r="G50" s="6"/>
      <c r="H50" s="6"/>
      <c r="I50" s="6"/>
      <c r="J50" s="131"/>
      <c r="K50" s="128"/>
      <c r="L50" s="129"/>
      <c r="M50" s="6"/>
      <c r="N50" s="132"/>
      <c r="O50" s="1"/>
      <c r="P50" s="37"/>
      <c r="Q50" s="37"/>
      <c r="R50" s="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.75" customHeight="1">
      <c r="A51" s="142" t="s">
        <v>607</v>
      </c>
      <c r="B51" s="142"/>
      <c r="C51" s="142"/>
      <c r="D51" s="142"/>
      <c r="E51" s="6"/>
      <c r="F51" s="6"/>
      <c r="G51" s="6"/>
      <c r="H51" s="6"/>
      <c r="I51" s="6"/>
      <c r="J51" s="6"/>
      <c r="K51" s="6"/>
      <c r="L51" s="6"/>
      <c r="M51" s="6"/>
      <c r="N51" s="6"/>
      <c r="O51" s="24"/>
      <c r="Q51" s="37"/>
      <c r="R51" s="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38.25" customHeight="1">
      <c r="A52" s="96" t="s">
        <v>16</v>
      </c>
      <c r="B52" s="96" t="s">
        <v>567</v>
      </c>
      <c r="C52" s="96"/>
      <c r="D52" s="97" t="s">
        <v>579</v>
      </c>
      <c r="E52" s="96" t="s">
        <v>580</v>
      </c>
      <c r="F52" s="96" t="s">
        <v>581</v>
      </c>
      <c r="G52" s="96" t="s">
        <v>602</v>
      </c>
      <c r="H52" s="96" t="s">
        <v>583</v>
      </c>
      <c r="I52" s="247" t="s">
        <v>584</v>
      </c>
      <c r="J52" s="249" t="s">
        <v>585</v>
      </c>
      <c r="K52" s="248" t="s">
        <v>608</v>
      </c>
      <c r="L52" s="98" t="s">
        <v>587</v>
      </c>
      <c r="M52" s="143" t="s">
        <v>609</v>
      </c>
      <c r="N52" s="96" t="s">
        <v>610</v>
      </c>
      <c r="O52" s="95" t="s">
        <v>589</v>
      </c>
      <c r="P52" s="97" t="s">
        <v>590</v>
      </c>
      <c r="Q52" s="37"/>
      <c r="R52" s="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2.75" customHeight="1">
      <c r="A53" s="224">
        <v>1</v>
      </c>
      <c r="B53" s="270">
        <v>45169</v>
      </c>
      <c r="C53" s="271"/>
      <c r="D53" s="271" t="s">
        <v>889</v>
      </c>
      <c r="E53" s="224" t="s">
        <v>604</v>
      </c>
      <c r="F53" s="224">
        <v>4380</v>
      </c>
      <c r="G53" s="224">
        <v>4300</v>
      </c>
      <c r="H53" s="225">
        <v>4435</v>
      </c>
      <c r="I53" s="225" t="s">
        <v>890</v>
      </c>
      <c r="J53" s="266" t="s">
        <v>731</v>
      </c>
      <c r="K53" s="267">
        <f t="shared" ref="K53" si="11">H53-F53</f>
        <v>55</v>
      </c>
      <c r="L53" s="104">
        <f t="shared" ref="L53" si="12">(H53*N53)*0.03%</f>
        <v>199.57499999999999</v>
      </c>
      <c r="M53" s="268">
        <f t="shared" ref="M53" si="13">(K53*N53)-L53</f>
        <v>8050.4250000000002</v>
      </c>
      <c r="N53" s="267">
        <v>150</v>
      </c>
      <c r="O53" s="103" t="s">
        <v>595</v>
      </c>
      <c r="P53" s="269">
        <v>45173</v>
      </c>
      <c r="Q53" s="144"/>
      <c r="R53" s="55" t="s">
        <v>606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5"/>
      <c r="AG53" s="146"/>
      <c r="AH53" s="144"/>
      <c r="AI53" s="144"/>
      <c r="AJ53" s="145"/>
      <c r="AK53" s="145"/>
      <c r="AL53" s="145"/>
    </row>
    <row r="54" spans="1:38" ht="12.75" customHeight="1">
      <c r="A54" s="224">
        <v>2</v>
      </c>
      <c r="B54" s="270">
        <v>45169</v>
      </c>
      <c r="C54" s="271"/>
      <c r="D54" s="271" t="s">
        <v>892</v>
      </c>
      <c r="E54" s="224" t="s">
        <v>604</v>
      </c>
      <c r="F54" s="224">
        <v>2430</v>
      </c>
      <c r="G54" s="224">
        <v>2385</v>
      </c>
      <c r="H54" s="225">
        <v>2473</v>
      </c>
      <c r="I54" s="225" t="s">
        <v>893</v>
      </c>
      <c r="J54" s="266" t="s">
        <v>961</v>
      </c>
      <c r="K54" s="267">
        <f t="shared" ref="K54" si="14">H54-F54</f>
        <v>43</v>
      </c>
      <c r="L54" s="104">
        <f t="shared" ref="L54" si="15">(H54*N54)*0.03%</f>
        <v>185.47499999999999</v>
      </c>
      <c r="M54" s="268">
        <f t="shared" ref="M54" si="16">(K54*N54)-L54</f>
        <v>10564.525</v>
      </c>
      <c r="N54" s="267">
        <v>250</v>
      </c>
      <c r="O54" s="103" t="s">
        <v>595</v>
      </c>
      <c r="P54" s="269">
        <v>45180</v>
      </c>
      <c r="Q54" s="144"/>
      <c r="R54" s="55" t="s">
        <v>594</v>
      </c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5"/>
      <c r="AG54" s="146"/>
      <c r="AH54" s="144"/>
      <c r="AI54" s="144"/>
      <c r="AJ54" s="145"/>
      <c r="AK54" s="145"/>
      <c r="AL54" s="145"/>
    </row>
    <row r="55" spans="1:38" ht="12.75" customHeight="1">
      <c r="A55" s="224">
        <v>3</v>
      </c>
      <c r="B55" s="270">
        <v>45170</v>
      </c>
      <c r="C55" s="271"/>
      <c r="D55" s="271" t="s">
        <v>897</v>
      </c>
      <c r="E55" s="224" t="s">
        <v>604</v>
      </c>
      <c r="F55" s="224">
        <v>1096.5</v>
      </c>
      <c r="G55" s="224">
        <v>1082</v>
      </c>
      <c r="H55" s="225">
        <v>1106.5</v>
      </c>
      <c r="I55" s="225" t="s">
        <v>898</v>
      </c>
      <c r="J55" s="266" t="s">
        <v>904</v>
      </c>
      <c r="K55" s="267">
        <f t="shared" ref="K55" si="17">H55-F55</f>
        <v>10</v>
      </c>
      <c r="L55" s="104">
        <f t="shared" ref="L55" si="18">(H55*N55)*0.03%</f>
        <v>282.15749999999997</v>
      </c>
      <c r="M55" s="268">
        <f t="shared" ref="M55" si="19">(K55*N55)-L55</f>
        <v>8217.8425000000007</v>
      </c>
      <c r="N55" s="267">
        <v>850</v>
      </c>
      <c r="O55" s="103" t="s">
        <v>595</v>
      </c>
      <c r="P55" s="269">
        <v>45173</v>
      </c>
      <c r="Q55" s="144"/>
      <c r="R55" s="55" t="s">
        <v>606</v>
      </c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5"/>
      <c r="AG55" s="146"/>
      <c r="AH55" s="144"/>
      <c r="AI55" s="144"/>
      <c r="AJ55" s="145"/>
      <c r="AK55" s="145"/>
      <c r="AL55" s="145"/>
    </row>
    <row r="56" spans="1:38" ht="12.75" customHeight="1">
      <c r="A56" s="224">
        <v>4</v>
      </c>
      <c r="B56" s="270">
        <v>45170</v>
      </c>
      <c r="C56" s="271"/>
      <c r="D56" s="271" t="s">
        <v>883</v>
      </c>
      <c r="E56" s="224" t="s">
        <v>604</v>
      </c>
      <c r="F56" s="224">
        <v>7345</v>
      </c>
      <c r="G56" s="224">
        <v>7170</v>
      </c>
      <c r="H56" s="225">
        <v>7445</v>
      </c>
      <c r="I56" s="225" t="s">
        <v>903</v>
      </c>
      <c r="J56" s="266" t="s">
        <v>616</v>
      </c>
      <c r="K56" s="267">
        <f t="shared" ref="K56" si="20">H56-F56</f>
        <v>100</v>
      </c>
      <c r="L56" s="104">
        <f t="shared" ref="L56" si="21">(H56*N56)*0.03%</f>
        <v>167.51249999999999</v>
      </c>
      <c r="M56" s="268">
        <f t="shared" ref="M56" si="22">(K56*N56)-L56</f>
        <v>7332.4875000000002</v>
      </c>
      <c r="N56" s="267">
        <v>75</v>
      </c>
      <c r="O56" s="103" t="s">
        <v>595</v>
      </c>
      <c r="P56" s="269">
        <v>45174</v>
      </c>
      <c r="Q56" s="144"/>
      <c r="R56" s="55" t="s">
        <v>606</v>
      </c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45"/>
      <c r="AG56" s="146"/>
      <c r="AH56" s="144"/>
      <c r="AI56" s="144"/>
      <c r="AJ56" s="145"/>
      <c r="AK56" s="145"/>
      <c r="AL56" s="145"/>
    </row>
    <row r="57" spans="1:38" ht="12.75" customHeight="1">
      <c r="A57" s="224">
        <v>5</v>
      </c>
      <c r="B57" s="270">
        <v>45173</v>
      </c>
      <c r="C57" s="271"/>
      <c r="D57" s="271" t="s">
        <v>910</v>
      </c>
      <c r="E57" s="224" t="s">
        <v>604</v>
      </c>
      <c r="F57" s="224">
        <v>1363.5</v>
      </c>
      <c r="G57" s="224">
        <v>1325</v>
      </c>
      <c r="H57" s="225">
        <v>1373.5</v>
      </c>
      <c r="I57" s="225" t="s">
        <v>911</v>
      </c>
      <c r="J57" s="266" t="s">
        <v>904</v>
      </c>
      <c r="K57" s="267">
        <f t="shared" ref="K57" si="23">H57-F57</f>
        <v>10</v>
      </c>
      <c r="L57" s="104">
        <f t="shared" ref="L57" si="24">(H57*N57)*0.03%</f>
        <v>206.02499999999998</v>
      </c>
      <c r="M57" s="268">
        <f t="shared" ref="M57" si="25">(K57*N57)-L57</f>
        <v>4793.9750000000004</v>
      </c>
      <c r="N57" s="267">
        <v>500</v>
      </c>
      <c r="O57" s="103" t="s">
        <v>595</v>
      </c>
      <c r="P57" s="269">
        <v>45181</v>
      </c>
      <c r="Q57" s="144"/>
      <c r="R57" s="55" t="s">
        <v>606</v>
      </c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5"/>
      <c r="AG57" s="146"/>
      <c r="AH57" s="144"/>
      <c r="AI57" s="144"/>
      <c r="AJ57" s="145"/>
      <c r="AK57" s="145"/>
      <c r="AL57" s="145"/>
    </row>
    <row r="58" spans="1:38" ht="12.75" customHeight="1">
      <c r="A58" s="224">
        <v>6</v>
      </c>
      <c r="B58" s="270">
        <v>45173</v>
      </c>
      <c r="C58" s="271"/>
      <c r="D58" s="271" t="s">
        <v>912</v>
      </c>
      <c r="E58" s="224" t="s">
        <v>604</v>
      </c>
      <c r="F58" s="224">
        <v>4145</v>
      </c>
      <c r="G58" s="224">
        <v>4090</v>
      </c>
      <c r="H58" s="225">
        <v>4185</v>
      </c>
      <c r="I58" s="225" t="s">
        <v>913</v>
      </c>
      <c r="J58" s="266" t="s">
        <v>636</v>
      </c>
      <c r="K58" s="267">
        <f t="shared" ref="K58" si="26">H58-F58</f>
        <v>40</v>
      </c>
      <c r="L58" s="104">
        <f t="shared" ref="L58" si="27">(H58*N58)*0.03%</f>
        <v>251.09999999999997</v>
      </c>
      <c r="M58" s="268">
        <f t="shared" ref="M58" si="28">(K58*N58)-L58</f>
        <v>7748.9</v>
      </c>
      <c r="N58" s="267">
        <v>200</v>
      </c>
      <c r="O58" s="103" t="s">
        <v>595</v>
      </c>
      <c r="P58" s="269">
        <v>45174</v>
      </c>
      <c r="Q58" s="144"/>
      <c r="R58" s="55" t="s">
        <v>606</v>
      </c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145"/>
      <c r="AG58" s="146"/>
      <c r="AH58" s="144"/>
      <c r="AI58" s="144"/>
      <c r="AJ58" s="145"/>
      <c r="AK58" s="145"/>
      <c r="AL58" s="145"/>
    </row>
    <row r="59" spans="1:38" ht="12.75" customHeight="1">
      <c r="A59" s="224">
        <v>7</v>
      </c>
      <c r="B59" s="270">
        <v>45174</v>
      </c>
      <c r="C59" s="271"/>
      <c r="D59" s="271" t="s">
        <v>924</v>
      </c>
      <c r="E59" s="224" t="s">
        <v>604</v>
      </c>
      <c r="F59" s="224">
        <v>1676.5</v>
      </c>
      <c r="G59" s="224">
        <v>1646</v>
      </c>
      <c r="H59" s="225">
        <v>1696.5</v>
      </c>
      <c r="I59" s="225" t="s">
        <v>925</v>
      </c>
      <c r="J59" s="266" t="s">
        <v>930</v>
      </c>
      <c r="K59" s="267">
        <f t="shared" ref="K59" si="29">H59-F59</f>
        <v>20</v>
      </c>
      <c r="L59" s="104">
        <f t="shared" ref="L59" si="30">(H59*N59)*0.03%</f>
        <v>190.85624999999999</v>
      </c>
      <c r="M59" s="268">
        <f t="shared" ref="M59" si="31">(K59*N59)-L59</f>
        <v>7309.1437500000002</v>
      </c>
      <c r="N59" s="267">
        <v>375</v>
      </c>
      <c r="O59" s="103" t="s">
        <v>595</v>
      </c>
      <c r="P59" s="269">
        <v>45175</v>
      </c>
      <c r="Q59" s="144"/>
      <c r="R59" s="55" t="s">
        <v>606</v>
      </c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145"/>
      <c r="AG59" s="146"/>
      <c r="AH59" s="144"/>
      <c r="AI59" s="144"/>
      <c r="AJ59" s="145"/>
      <c r="AK59" s="145"/>
      <c r="AL59" s="145"/>
    </row>
    <row r="60" spans="1:38" ht="12.75" customHeight="1">
      <c r="A60" s="224">
        <v>8</v>
      </c>
      <c r="B60" s="270">
        <v>45174</v>
      </c>
      <c r="C60" s="271"/>
      <c r="D60" s="271" t="s">
        <v>926</v>
      </c>
      <c r="E60" s="224" t="s">
        <v>604</v>
      </c>
      <c r="F60" s="224">
        <v>890</v>
      </c>
      <c r="G60" s="224">
        <v>870</v>
      </c>
      <c r="H60" s="225">
        <v>906.5</v>
      </c>
      <c r="I60" s="225" t="s">
        <v>927</v>
      </c>
      <c r="J60" s="266" t="s">
        <v>931</v>
      </c>
      <c r="K60" s="267">
        <f t="shared" ref="K60" si="32">H60-F60</f>
        <v>16.5</v>
      </c>
      <c r="L60" s="104">
        <f t="shared" ref="L60" si="33">(H60*N60)*0.03%</f>
        <v>176.76749999999998</v>
      </c>
      <c r="M60" s="268">
        <f t="shared" ref="M60" si="34">(K60*N60)-L60</f>
        <v>10548.2325</v>
      </c>
      <c r="N60" s="267">
        <v>650</v>
      </c>
      <c r="O60" s="103" t="s">
        <v>595</v>
      </c>
      <c r="P60" s="269">
        <v>45175</v>
      </c>
      <c r="Q60" s="144"/>
      <c r="R60" s="55" t="s">
        <v>606</v>
      </c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145"/>
      <c r="AG60" s="146"/>
      <c r="AH60" s="144"/>
      <c r="AI60" s="144"/>
      <c r="AJ60" s="145"/>
      <c r="AK60" s="145"/>
      <c r="AL60" s="145"/>
    </row>
    <row r="61" spans="1:38" ht="12.75" customHeight="1">
      <c r="A61" s="224">
        <v>9</v>
      </c>
      <c r="B61" s="270">
        <v>45175</v>
      </c>
      <c r="C61" s="271"/>
      <c r="D61" s="271" t="s">
        <v>935</v>
      </c>
      <c r="E61" s="224" t="s">
        <v>604</v>
      </c>
      <c r="F61" s="224">
        <v>782</v>
      </c>
      <c r="G61" s="224">
        <v>775</v>
      </c>
      <c r="H61" s="225">
        <v>790</v>
      </c>
      <c r="I61" s="225" t="s">
        <v>936</v>
      </c>
      <c r="J61" s="266" t="s">
        <v>937</v>
      </c>
      <c r="K61" s="267">
        <f t="shared" ref="K61" si="35">H61-F61</f>
        <v>8</v>
      </c>
      <c r="L61" s="104">
        <f t="shared" ref="L61" si="36">(H61*N61)*0.03%</f>
        <v>343.65</v>
      </c>
      <c r="M61" s="268">
        <f t="shared" ref="M61" si="37">(K61*N61)-L61</f>
        <v>11256.35</v>
      </c>
      <c r="N61" s="267">
        <v>1450</v>
      </c>
      <c r="O61" s="103" t="s">
        <v>595</v>
      </c>
      <c r="P61" s="269">
        <v>45175</v>
      </c>
      <c r="Q61" s="144"/>
      <c r="R61" s="55" t="s">
        <v>594</v>
      </c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145"/>
      <c r="AG61" s="146"/>
      <c r="AH61" s="144"/>
      <c r="AI61" s="144"/>
      <c r="AJ61" s="145"/>
      <c r="AK61" s="145"/>
      <c r="AL61" s="145"/>
    </row>
    <row r="62" spans="1:38" ht="12.75" customHeight="1">
      <c r="A62" s="291">
        <v>10</v>
      </c>
      <c r="B62" s="294">
        <v>45176</v>
      </c>
      <c r="C62" s="295"/>
      <c r="D62" s="295" t="s">
        <v>939</v>
      </c>
      <c r="E62" s="291" t="s">
        <v>604</v>
      </c>
      <c r="F62" s="291">
        <v>1431</v>
      </c>
      <c r="G62" s="291">
        <v>1405</v>
      </c>
      <c r="H62" s="296">
        <v>1435</v>
      </c>
      <c r="I62" s="296" t="s">
        <v>940</v>
      </c>
      <c r="J62" s="297" t="s">
        <v>962</v>
      </c>
      <c r="K62" s="298">
        <f t="shared" ref="K62" si="38">H62-F62</f>
        <v>4</v>
      </c>
      <c r="L62" s="299">
        <f t="shared" ref="L62" si="39">(H62*N62)*0.03%</f>
        <v>172.2</v>
      </c>
      <c r="M62" s="300">
        <f t="shared" ref="M62" si="40">(K62*N62)-L62</f>
        <v>1427.8</v>
      </c>
      <c r="N62" s="298">
        <v>400</v>
      </c>
      <c r="O62" s="301" t="s">
        <v>613</v>
      </c>
      <c r="P62" s="302">
        <v>45180</v>
      </c>
      <c r="Q62" s="144"/>
      <c r="R62" s="55" t="s">
        <v>606</v>
      </c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145"/>
      <c r="AG62" s="146"/>
      <c r="AH62" s="144"/>
      <c r="AI62" s="144"/>
      <c r="AJ62" s="145"/>
      <c r="AK62" s="145"/>
      <c r="AL62" s="145"/>
    </row>
    <row r="63" spans="1:38" ht="12.75" customHeight="1">
      <c r="A63" s="224">
        <v>11</v>
      </c>
      <c r="B63" s="270">
        <v>45176</v>
      </c>
      <c r="C63" s="271"/>
      <c r="D63" s="271" t="s">
        <v>941</v>
      </c>
      <c r="E63" s="224" t="s">
        <v>604</v>
      </c>
      <c r="F63" s="224">
        <v>2737.5</v>
      </c>
      <c r="G63" s="224">
        <v>2698</v>
      </c>
      <c r="H63" s="225">
        <v>2781</v>
      </c>
      <c r="I63" s="225" t="s">
        <v>942</v>
      </c>
      <c r="J63" s="266" t="s">
        <v>943</v>
      </c>
      <c r="K63" s="267">
        <f t="shared" ref="K63" si="41">H63-F63</f>
        <v>43.5</v>
      </c>
      <c r="L63" s="104">
        <f t="shared" ref="L63" si="42">(H63*N63)*0.03%</f>
        <v>250.29</v>
      </c>
      <c r="M63" s="268">
        <f t="shared" ref="M63" si="43">(K63*N63)-L63</f>
        <v>12799.71</v>
      </c>
      <c r="N63" s="267">
        <v>300</v>
      </c>
      <c r="O63" s="103" t="s">
        <v>595</v>
      </c>
      <c r="P63" s="269">
        <v>45176</v>
      </c>
      <c r="Q63" s="144"/>
      <c r="R63" s="55" t="s">
        <v>594</v>
      </c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145"/>
      <c r="AG63" s="146"/>
      <c r="AH63" s="144"/>
      <c r="AI63" s="144"/>
      <c r="AJ63" s="145"/>
      <c r="AK63" s="145"/>
      <c r="AL63" s="145"/>
    </row>
    <row r="64" spans="1:38" ht="12.75" customHeight="1">
      <c r="A64" s="224">
        <v>12</v>
      </c>
      <c r="B64" s="270">
        <v>45177</v>
      </c>
      <c r="C64" s="271"/>
      <c r="D64" s="271" t="s">
        <v>957</v>
      </c>
      <c r="E64" s="224" t="s">
        <v>604</v>
      </c>
      <c r="F64" s="224">
        <v>260.5</v>
      </c>
      <c r="G64" s="224">
        <v>256.5</v>
      </c>
      <c r="H64" s="225">
        <v>263.5</v>
      </c>
      <c r="I64" s="225" t="s">
        <v>958</v>
      </c>
      <c r="J64" s="266" t="s">
        <v>969</v>
      </c>
      <c r="K64" s="267">
        <f t="shared" ref="K64" si="44">H64-F64</f>
        <v>3</v>
      </c>
      <c r="L64" s="104">
        <f t="shared" ref="L64" si="45">(H64*N64)*0.03%</f>
        <v>213.43499999999997</v>
      </c>
      <c r="M64" s="268">
        <f t="shared" ref="M64" si="46">(K64*N64)-L64</f>
        <v>7886.5649999999996</v>
      </c>
      <c r="N64" s="267">
        <v>2700</v>
      </c>
      <c r="O64" s="103" t="s">
        <v>595</v>
      </c>
      <c r="P64" s="269">
        <v>45180</v>
      </c>
      <c r="Q64" s="144"/>
      <c r="R64" s="55" t="s">
        <v>606</v>
      </c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145"/>
      <c r="AG64" s="146"/>
      <c r="AH64" s="144"/>
      <c r="AI64" s="144"/>
      <c r="AJ64" s="145"/>
      <c r="AK64" s="145"/>
      <c r="AL64" s="145"/>
    </row>
    <row r="65" spans="1:38" ht="12.75" customHeight="1">
      <c r="A65" s="250">
        <v>13</v>
      </c>
      <c r="B65" s="251">
        <v>45180</v>
      </c>
      <c r="C65" s="252"/>
      <c r="D65" s="253" t="s">
        <v>967</v>
      </c>
      <c r="E65" s="252" t="s">
        <v>604</v>
      </c>
      <c r="F65" s="254">
        <v>3982.5</v>
      </c>
      <c r="G65" s="252">
        <v>3940</v>
      </c>
      <c r="H65" s="252">
        <v>3940</v>
      </c>
      <c r="I65" s="254" t="s">
        <v>968</v>
      </c>
      <c r="J65" s="303" t="s">
        <v>984</v>
      </c>
      <c r="K65" s="256">
        <f t="shared" ref="K65:K66" si="47">H65-F65</f>
        <v>-42.5</v>
      </c>
      <c r="L65" s="257">
        <f t="shared" ref="L65:L66" si="48">(H65*N65)*0.03%</f>
        <v>325.04999999999995</v>
      </c>
      <c r="M65" s="258">
        <f t="shared" ref="M65:M66" si="49">(K65*N65)-L65</f>
        <v>-12012.55</v>
      </c>
      <c r="N65" s="256">
        <v>275</v>
      </c>
      <c r="O65" s="259" t="s">
        <v>605</v>
      </c>
      <c r="P65" s="260">
        <v>45181</v>
      </c>
      <c r="Q65" s="144"/>
      <c r="R65" s="55" t="s">
        <v>606</v>
      </c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145"/>
      <c r="AG65" s="146"/>
      <c r="AH65" s="144"/>
      <c r="AI65" s="144"/>
      <c r="AJ65" s="145"/>
      <c r="AK65" s="145"/>
      <c r="AL65" s="145"/>
    </row>
    <row r="66" spans="1:38" ht="12.75" customHeight="1">
      <c r="A66" s="224">
        <v>14</v>
      </c>
      <c r="B66" s="270">
        <v>45180</v>
      </c>
      <c r="C66" s="271"/>
      <c r="D66" s="271" t="s">
        <v>972</v>
      </c>
      <c r="E66" s="224" t="s">
        <v>604</v>
      </c>
      <c r="F66" s="224">
        <v>1000</v>
      </c>
      <c r="G66" s="224">
        <v>980</v>
      </c>
      <c r="H66" s="225">
        <v>1014</v>
      </c>
      <c r="I66" s="225" t="s">
        <v>973</v>
      </c>
      <c r="J66" s="266" t="s">
        <v>998</v>
      </c>
      <c r="K66" s="267">
        <f t="shared" si="47"/>
        <v>14</v>
      </c>
      <c r="L66" s="104">
        <f t="shared" si="48"/>
        <v>190.12499999999997</v>
      </c>
      <c r="M66" s="268">
        <f t="shared" si="49"/>
        <v>8559.875</v>
      </c>
      <c r="N66" s="267">
        <v>625</v>
      </c>
      <c r="O66" s="103" t="s">
        <v>595</v>
      </c>
      <c r="P66" s="269">
        <v>45181</v>
      </c>
      <c r="Q66" s="144"/>
      <c r="R66" s="55" t="s">
        <v>606</v>
      </c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145"/>
      <c r="AG66" s="146"/>
      <c r="AH66" s="144"/>
      <c r="AI66" s="144"/>
      <c r="AJ66" s="145"/>
      <c r="AK66" s="145"/>
      <c r="AL66" s="145"/>
    </row>
    <row r="67" spans="1:38" ht="12.75" customHeight="1">
      <c r="A67" s="250">
        <v>15</v>
      </c>
      <c r="B67" s="251">
        <v>45181</v>
      </c>
      <c r="C67" s="252"/>
      <c r="D67" s="253" t="s">
        <v>889</v>
      </c>
      <c r="E67" s="252" t="s">
        <v>604</v>
      </c>
      <c r="F67" s="254">
        <v>4485</v>
      </c>
      <c r="G67" s="252">
        <v>4395</v>
      </c>
      <c r="H67" s="252">
        <v>4395</v>
      </c>
      <c r="I67" s="254" t="s">
        <v>990</v>
      </c>
      <c r="J67" s="333" t="s">
        <v>1015</v>
      </c>
      <c r="K67" s="256">
        <f t="shared" ref="K67" si="50">H67-F67</f>
        <v>-90</v>
      </c>
      <c r="L67" s="257">
        <f t="shared" ref="L67" si="51">(H67*N67)*0.03%</f>
        <v>197.77499999999998</v>
      </c>
      <c r="M67" s="258">
        <f t="shared" ref="M67" si="52">(K67*N67)-L67</f>
        <v>-13697.775</v>
      </c>
      <c r="N67" s="256">
        <v>150</v>
      </c>
      <c r="O67" s="259" t="s">
        <v>605</v>
      </c>
      <c r="P67" s="260">
        <v>45182</v>
      </c>
      <c r="Q67" s="144"/>
      <c r="R67" s="55" t="s">
        <v>1013</v>
      </c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145"/>
      <c r="AG67" s="146"/>
      <c r="AH67" s="144"/>
      <c r="AI67" s="144"/>
      <c r="AJ67" s="145"/>
      <c r="AK67" s="145"/>
      <c r="AL67" s="145"/>
    </row>
    <row r="68" spans="1:38" ht="12.75" customHeight="1">
      <c r="A68" s="224">
        <v>16</v>
      </c>
      <c r="B68" s="270">
        <v>45181</v>
      </c>
      <c r="C68" s="271"/>
      <c r="D68" s="271" t="s">
        <v>883</v>
      </c>
      <c r="E68" s="224" t="s">
        <v>604</v>
      </c>
      <c r="F68" s="224">
        <v>7295</v>
      </c>
      <c r="G68" s="224">
        <v>7140</v>
      </c>
      <c r="H68" s="225">
        <v>7390</v>
      </c>
      <c r="I68" s="330" t="s">
        <v>991</v>
      </c>
      <c r="J68" s="334" t="s">
        <v>1003</v>
      </c>
      <c r="K68" s="332">
        <f t="shared" ref="K68" si="53">H68-F68</f>
        <v>95</v>
      </c>
      <c r="L68" s="104">
        <f t="shared" ref="L68" si="54">(H68*N68)*0.03%</f>
        <v>166.27499999999998</v>
      </c>
      <c r="M68" s="268">
        <f t="shared" ref="M68" si="55">(K68*N68)-L68</f>
        <v>6958.7250000000004</v>
      </c>
      <c r="N68" s="267">
        <v>75</v>
      </c>
      <c r="O68" s="103" t="s">
        <v>595</v>
      </c>
      <c r="P68" s="269">
        <v>45182</v>
      </c>
      <c r="Q68" s="144"/>
      <c r="R68" s="55" t="s">
        <v>606</v>
      </c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145"/>
      <c r="AG68" s="146"/>
      <c r="AH68" s="144"/>
      <c r="AI68" s="144"/>
      <c r="AJ68" s="145"/>
      <c r="AK68" s="145"/>
      <c r="AL68" s="145"/>
    </row>
    <row r="69" spans="1:38" ht="12.75" customHeight="1">
      <c r="A69" s="224">
        <v>17</v>
      </c>
      <c r="B69" s="270">
        <v>45182</v>
      </c>
      <c r="C69" s="271"/>
      <c r="D69" s="271" t="s">
        <v>1004</v>
      </c>
      <c r="E69" s="224" t="s">
        <v>604</v>
      </c>
      <c r="F69" s="224">
        <v>5445</v>
      </c>
      <c r="G69" s="224">
        <v>5375</v>
      </c>
      <c r="H69" s="225">
        <v>5510</v>
      </c>
      <c r="I69" s="330" t="s">
        <v>1005</v>
      </c>
      <c r="J69" s="334" t="s">
        <v>1019</v>
      </c>
      <c r="K69" s="332">
        <f t="shared" ref="K69:K70" si="56">H69-F69</f>
        <v>65</v>
      </c>
      <c r="L69" s="104">
        <f t="shared" ref="L69:L70" si="57">(H69*N69)*0.03%</f>
        <v>247.95</v>
      </c>
      <c r="M69" s="268">
        <f t="shared" ref="M69:M70" si="58">(K69*N69)-L69</f>
        <v>9502.0499999999993</v>
      </c>
      <c r="N69" s="267">
        <v>150</v>
      </c>
      <c r="O69" s="103" t="s">
        <v>595</v>
      </c>
      <c r="P69" s="269">
        <v>45183</v>
      </c>
      <c r="Q69" s="144"/>
      <c r="R69" s="55" t="s">
        <v>594</v>
      </c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145"/>
      <c r="AG69" s="146"/>
      <c r="AH69" s="144"/>
      <c r="AI69" s="144"/>
      <c r="AJ69" s="145"/>
      <c r="AK69" s="145"/>
      <c r="AL69" s="145"/>
    </row>
    <row r="70" spans="1:38" ht="12.75" customHeight="1">
      <c r="A70" s="250">
        <v>18</v>
      </c>
      <c r="B70" s="251">
        <v>45182</v>
      </c>
      <c r="C70" s="252"/>
      <c r="D70" s="253" t="s">
        <v>1010</v>
      </c>
      <c r="E70" s="252" t="s">
        <v>604</v>
      </c>
      <c r="F70" s="254">
        <v>3747.5</v>
      </c>
      <c r="G70" s="252">
        <v>3690</v>
      </c>
      <c r="H70" s="252">
        <v>3690</v>
      </c>
      <c r="I70" s="331" t="s">
        <v>1011</v>
      </c>
      <c r="J70" s="252" t="s">
        <v>1030</v>
      </c>
      <c r="K70" s="275">
        <f t="shared" si="56"/>
        <v>-57.5</v>
      </c>
      <c r="L70" s="257">
        <f t="shared" si="57"/>
        <v>221.39999999999998</v>
      </c>
      <c r="M70" s="258">
        <f t="shared" si="58"/>
        <v>-11721.4</v>
      </c>
      <c r="N70" s="256">
        <v>200</v>
      </c>
      <c r="O70" s="259" t="s">
        <v>605</v>
      </c>
      <c r="P70" s="260">
        <v>45183</v>
      </c>
      <c r="Q70" s="144"/>
      <c r="R70" s="55" t="s">
        <v>594</v>
      </c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145"/>
      <c r="AG70" s="146"/>
      <c r="AH70" s="144"/>
      <c r="AI70" s="144"/>
      <c r="AJ70" s="145"/>
      <c r="AK70" s="145"/>
      <c r="AL70" s="145"/>
    </row>
    <row r="71" spans="1:38" ht="12.75" customHeight="1">
      <c r="A71" s="346">
        <v>19</v>
      </c>
      <c r="B71" s="347">
        <v>45183</v>
      </c>
      <c r="C71" s="348"/>
      <c r="D71" s="348" t="s">
        <v>883</v>
      </c>
      <c r="E71" s="346" t="s">
        <v>604</v>
      </c>
      <c r="F71" s="346">
        <v>7330</v>
      </c>
      <c r="G71" s="346">
        <v>7165</v>
      </c>
      <c r="H71" s="255">
        <v>7165</v>
      </c>
      <c r="I71" s="349" t="s">
        <v>991</v>
      </c>
      <c r="J71" s="252" t="s">
        <v>1047</v>
      </c>
      <c r="K71" s="275">
        <f t="shared" ref="K71" si="59">H71-F71</f>
        <v>-165</v>
      </c>
      <c r="L71" s="257">
        <f t="shared" ref="L71" si="60">(H71*N71)*0.03%</f>
        <v>161.21249999999998</v>
      </c>
      <c r="M71" s="258">
        <f t="shared" ref="M71" si="61">(K71*N71)-L71</f>
        <v>-12536.2125</v>
      </c>
      <c r="N71" s="256">
        <v>75</v>
      </c>
      <c r="O71" s="259" t="s">
        <v>605</v>
      </c>
      <c r="P71" s="260">
        <v>45189</v>
      </c>
      <c r="Q71" s="144"/>
      <c r="R71" s="55" t="s">
        <v>606</v>
      </c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145"/>
      <c r="AG71" s="146"/>
      <c r="AH71" s="144"/>
      <c r="AI71" s="144"/>
      <c r="AJ71" s="145"/>
      <c r="AK71" s="145"/>
      <c r="AL71" s="145"/>
    </row>
    <row r="72" spans="1:38" ht="12.75" customHeight="1">
      <c r="A72" s="346">
        <v>20</v>
      </c>
      <c r="B72" s="347">
        <v>45189</v>
      </c>
      <c r="C72" s="348"/>
      <c r="D72" s="348" t="s">
        <v>1049</v>
      </c>
      <c r="E72" s="346" t="s">
        <v>604</v>
      </c>
      <c r="F72" s="346">
        <v>20060</v>
      </c>
      <c r="G72" s="346">
        <v>19890</v>
      </c>
      <c r="H72" s="255">
        <v>19890</v>
      </c>
      <c r="I72" s="349" t="s">
        <v>1050</v>
      </c>
      <c r="J72" s="252" t="s">
        <v>1068</v>
      </c>
      <c r="K72" s="275">
        <f t="shared" ref="K72" si="62">H72-F72</f>
        <v>-170</v>
      </c>
      <c r="L72" s="257">
        <f t="shared" ref="L72" si="63">(H72*N72)*0.03%</f>
        <v>298.34999999999997</v>
      </c>
      <c r="M72" s="258">
        <f t="shared" ref="M72" si="64">(K72*N72)-L72</f>
        <v>-8798.35</v>
      </c>
      <c r="N72" s="256">
        <v>50</v>
      </c>
      <c r="O72" s="259" t="s">
        <v>605</v>
      </c>
      <c r="P72" s="260">
        <v>45190</v>
      </c>
      <c r="Q72" s="144"/>
      <c r="R72" s="55" t="s">
        <v>594</v>
      </c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145"/>
      <c r="AG72" s="146"/>
      <c r="AH72" s="144"/>
      <c r="AI72" s="144"/>
      <c r="AJ72" s="145"/>
      <c r="AK72" s="145"/>
      <c r="AL72" s="145"/>
    </row>
    <row r="73" spans="1:38" ht="12.75" customHeight="1">
      <c r="A73" s="313">
        <v>21</v>
      </c>
      <c r="B73" s="314">
        <v>45189</v>
      </c>
      <c r="C73" s="315"/>
      <c r="D73" s="315" t="s">
        <v>1051</v>
      </c>
      <c r="E73" s="313" t="s">
        <v>604</v>
      </c>
      <c r="F73" s="313">
        <v>390</v>
      </c>
      <c r="G73" s="313">
        <v>383</v>
      </c>
      <c r="H73" s="316">
        <v>396.5</v>
      </c>
      <c r="I73" s="328" t="s">
        <v>1052</v>
      </c>
      <c r="J73" s="334" t="s">
        <v>1062</v>
      </c>
      <c r="K73" s="332">
        <f t="shared" ref="K73:K75" si="65">H73-F73</f>
        <v>6.5</v>
      </c>
      <c r="L73" s="104">
        <f t="shared" ref="L73:L75" si="66">(H73*N73)*0.03%</f>
        <v>202.21499999999997</v>
      </c>
      <c r="M73" s="268">
        <f t="shared" ref="M73:M75" si="67">(K73*N73)-L73</f>
        <v>10847.785</v>
      </c>
      <c r="N73" s="267">
        <v>1700</v>
      </c>
      <c r="O73" s="103" t="s">
        <v>595</v>
      </c>
      <c r="P73" s="269">
        <v>45189</v>
      </c>
      <c r="Q73" s="144"/>
      <c r="R73" s="55" t="s">
        <v>606</v>
      </c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145"/>
      <c r="AG73" s="146"/>
      <c r="AH73" s="144"/>
      <c r="AI73" s="144"/>
      <c r="AJ73" s="145"/>
      <c r="AK73" s="145"/>
      <c r="AL73" s="145"/>
    </row>
    <row r="74" spans="1:38" ht="12.75" customHeight="1">
      <c r="A74" s="313">
        <v>22</v>
      </c>
      <c r="B74" s="314">
        <v>45189</v>
      </c>
      <c r="C74" s="315"/>
      <c r="D74" s="315" t="s">
        <v>1053</v>
      </c>
      <c r="E74" s="313" t="s">
        <v>604</v>
      </c>
      <c r="F74" s="313">
        <v>1139</v>
      </c>
      <c r="G74" s="313">
        <v>1125</v>
      </c>
      <c r="H74" s="316">
        <v>1152</v>
      </c>
      <c r="I74" s="328" t="s">
        <v>1054</v>
      </c>
      <c r="J74" s="334" t="s">
        <v>1063</v>
      </c>
      <c r="K74" s="332">
        <f t="shared" si="65"/>
        <v>13</v>
      </c>
      <c r="L74" s="104">
        <f t="shared" si="66"/>
        <v>293.76</v>
      </c>
      <c r="M74" s="268">
        <f t="shared" si="67"/>
        <v>10756.24</v>
      </c>
      <c r="N74" s="267">
        <v>850</v>
      </c>
      <c r="O74" s="103" t="s">
        <v>595</v>
      </c>
      <c r="P74" s="269">
        <v>45189</v>
      </c>
      <c r="Q74" s="144"/>
      <c r="R74" s="55" t="s">
        <v>606</v>
      </c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145"/>
      <c r="AG74" s="146"/>
      <c r="AH74" s="144"/>
      <c r="AI74" s="144"/>
      <c r="AJ74" s="145"/>
      <c r="AK74" s="145"/>
      <c r="AL74" s="145"/>
    </row>
    <row r="75" spans="1:38" ht="12.75" customHeight="1">
      <c r="A75" s="346">
        <v>23</v>
      </c>
      <c r="B75" s="347">
        <v>45190</v>
      </c>
      <c r="C75" s="348"/>
      <c r="D75" s="348" t="s">
        <v>1069</v>
      </c>
      <c r="E75" s="346" t="s">
        <v>604</v>
      </c>
      <c r="F75" s="346">
        <v>4327.5</v>
      </c>
      <c r="G75" s="346">
        <v>4285</v>
      </c>
      <c r="H75" s="255">
        <v>4285</v>
      </c>
      <c r="I75" s="349" t="s">
        <v>1070</v>
      </c>
      <c r="J75" s="252" t="s">
        <v>984</v>
      </c>
      <c r="K75" s="275">
        <f t="shared" si="65"/>
        <v>-42.5</v>
      </c>
      <c r="L75" s="257">
        <f t="shared" si="66"/>
        <v>321.375</v>
      </c>
      <c r="M75" s="258">
        <f t="shared" si="67"/>
        <v>-10946.375</v>
      </c>
      <c r="N75" s="256">
        <v>250</v>
      </c>
      <c r="O75" s="259" t="s">
        <v>605</v>
      </c>
      <c r="P75" s="260">
        <v>45190</v>
      </c>
      <c r="Q75" s="144"/>
      <c r="R75" s="55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145"/>
      <c r="AG75" s="146"/>
      <c r="AH75" s="144"/>
      <c r="AI75" s="144"/>
      <c r="AJ75" s="145"/>
      <c r="AK75" s="145"/>
      <c r="AL75" s="145"/>
    </row>
    <row r="76" spans="1:38" ht="12.75" customHeight="1">
      <c r="A76" s="304">
        <v>24</v>
      </c>
      <c r="B76" s="305">
        <v>45194</v>
      </c>
      <c r="C76" s="306"/>
      <c r="D76" s="306" t="s">
        <v>1084</v>
      </c>
      <c r="E76" s="304" t="s">
        <v>604</v>
      </c>
      <c r="F76" s="304" t="s">
        <v>1085</v>
      </c>
      <c r="G76" s="304">
        <v>2465</v>
      </c>
      <c r="H76" s="307"/>
      <c r="I76" s="320" t="s">
        <v>1086</v>
      </c>
      <c r="J76" s="323" t="s">
        <v>593</v>
      </c>
      <c r="K76" s="321"/>
      <c r="L76" s="308"/>
      <c r="M76" s="309"/>
      <c r="N76" s="304"/>
      <c r="O76" s="307"/>
      <c r="P76" s="310"/>
      <c r="Q76" s="144"/>
      <c r="R76" s="55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145"/>
      <c r="AG76" s="146"/>
      <c r="AH76" s="144"/>
      <c r="AI76" s="144"/>
      <c r="AJ76" s="145"/>
      <c r="AK76" s="145"/>
      <c r="AL76" s="145"/>
    </row>
    <row r="77" spans="1:38" ht="12.75" customHeight="1">
      <c r="A77" s="313">
        <v>25</v>
      </c>
      <c r="B77" s="314">
        <v>45194</v>
      </c>
      <c r="C77" s="315"/>
      <c r="D77" s="315" t="s">
        <v>1094</v>
      </c>
      <c r="E77" s="313" t="s">
        <v>604</v>
      </c>
      <c r="F77" s="313">
        <v>1141.5</v>
      </c>
      <c r="G77" s="313">
        <v>1127</v>
      </c>
      <c r="H77" s="385">
        <v>1151</v>
      </c>
      <c r="I77" s="328" t="s">
        <v>1095</v>
      </c>
      <c r="J77" s="334" t="s">
        <v>981</v>
      </c>
      <c r="K77" s="332">
        <f t="shared" ref="K77" si="68">H77-F77</f>
        <v>9.5</v>
      </c>
      <c r="L77" s="104">
        <f t="shared" ref="L77" si="69">(H77*N77)*0.03%</f>
        <v>241.70999999999998</v>
      </c>
      <c r="M77" s="268">
        <f t="shared" ref="M77" si="70">(K77*N77)-L77</f>
        <v>6408.29</v>
      </c>
      <c r="N77" s="267">
        <v>700</v>
      </c>
      <c r="O77" s="103" t="s">
        <v>595</v>
      </c>
      <c r="P77" s="269">
        <v>45196</v>
      </c>
      <c r="Q77" s="144"/>
      <c r="R77" s="55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145"/>
      <c r="AG77" s="146"/>
      <c r="AH77" s="144"/>
      <c r="AI77" s="144"/>
      <c r="AJ77" s="145"/>
      <c r="AK77" s="145"/>
      <c r="AL77" s="145"/>
    </row>
    <row r="78" spans="1:38" ht="12.75" customHeight="1">
      <c r="A78" s="313">
        <v>26</v>
      </c>
      <c r="B78" s="314">
        <v>45196</v>
      </c>
      <c r="C78" s="315"/>
      <c r="D78" s="315" t="s">
        <v>1142</v>
      </c>
      <c r="E78" s="313" t="s">
        <v>604</v>
      </c>
      <c r="F78" s="313">
        <v>384.5</v>
      </c>
      <c r="G78" s="313">
        <v>378</v>
      </c>
      <c r="H78" s="385">
        <v>390</v>
      </c>
      <c r="I78" s="328" t="s">
        <v>1143</v>
      </c>
      <c r="J78" s="334" t="s">
        <v>1149</v>
      </c>
      <c r="K78" s="332">
        <f t="shared" ref="K78" si="71">H78-F78</f>
        <v>5.5</v>
      </c>
      <c r="L78" s="104">
        <f t="shared" ref="L78" si="72">(H78*N78)*0.03%</f>
        <v>198.89999999999998</v>
      </c>
      <c r="M78" s="268">
        <f t="shared" ref="M78" si="73">(K78*N78)-L78</f>
        <v>9151.1</v>
      </c>
      <c r="N78" s="267">
        <v>1700</v>
      </c>
      <c r="O78" s="103" t="s">
        <v>595</v>
      </c>
      <c r="P78" s="269">
        <v>45196</v>
      </c>
      <c r="Q78" s="144"/>
      <c r="R78" s="55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145"/>
      <c r="AG78" s="146"/>
      <c r="AH78" s="144"/>
      <c r="AI78" s="144"/>
      <c r="AJ78" s="145"/>
      <c r="AK78" s="145"/>
      <c r="AL78" s="145"/>
    </row>
    <row r="79" spans="1:38" ht="12.75" customHeight="1">
      <c r="A79" s="227">
        <v>27</v>
      </c>
      <c r="B79" s="311">
        <v>45196</v>
      </c>
      <c r="C79" s="312"/>
      <c r="D79" s="312" t="s">
        <v>1144</v>
      </c>
      <c r="E79" s="227" t="s">
        <v>604</v>
      </c>
      <c r="F79" s="227" t="s">
        <v>1145</v>
      </c>
      <c r="G79" s="227">
        <v>884</v>
      </c>
      <c r="H79" s="229"/>
      <c r="I79" s="229" t="s">
        <v>1146</v>
      </c>
      <c r="J79" s="229" t="s">
        <v>593</v>
      </c>
      <c r="K79" s="227"/>
      <c r="L79" s="232"/>
      <c r="M79" s="244"/>
      <c r="N79" s="227"/>
      <c r="O79" s="229"/>
      <c r="P79" s="228"/>
      <c r="Q79" s="144"/>
      <c r="R79" s="55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145"/>
      <c r="AG79" s="146"/>
      <c r="AH79" s="144"/>
      <c r="AI79" s="144"/>
      <c r="AJ79" s="145"/>
      <c r="AK79" s="145"/>
      <c r="AL79" s="145"/>
    </row>
    <row r="80" spans="1:38" ht="12.75" customHeight="1">
      <c r="A80" s="227"/>
      <c r="B80" s="311"/>
      <c r="C80" s="312"/>
      <c r="D80" s="312"/>
      <c r="E80" s="227"/>
      <c r="F80" s="227"/>
      <c r="G80" s="227"/>
      <c r="H80" s="229"/>
      <c r="I80" s="229"/>
      <c r="J80" s="229"/>
      <c r="K80" s="227"/>
      <c r="L80" s="232"/>
      <c r="M80" s="244"/>
      <c r="N80" s="227"/>
      <c r="O80" s="229"/>
      <c r="P80" s="228"/>
      <c r="Q80" s="144"/>
      <c r="R80" s="55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145"/>
      <c r="AG80" s="146"/>
      <c r="AH80" s="144"/>
      <c r="AI80" s="144"/>
      <c r="AJ80" s="145"/>
      <c r="AK80" s="145"/>
      <c r="AL80" s="145"/>
    </row>
    <row r="81" spans="1:38" ht="12.75" customHeight="1">
      <c r="A81" s="227"/>
      <c r="B81" s="311"/>
      <c r="C81" s="312"/>
      <c r="D81" s="312"/>
      <c r="E81" s="227"/>
      <c r="F81" s="227"/>
      <c r="G81" s="227"/>
      <c r="H81" s="229"/>
      <c r="I81" s="229"/>
      <c r="J81" s="229"/>
      <c r="K81" s="227"/>
      <c r="L81" s="232"/>
      <c r="M81" s="244"/>
      <c r="N81" s="227"/>
      <c r="O81" s="229"/>
      <c r="P81" s="228"/>
      <c r="Q81" s="144"/>
      <c r="R81" s="55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145"/>
      <c r="AG81" s="146"/>
      <c r="AH81" s="144"/>
      <c r="AI81" s="144"/>
      <c r="AJ81" s="145"/>
      <c r="AK81" s="145"/>
      <c r="AL81" s="145"/>
    </row>
    <row r="83" spans="1:38" ht="12.75" customHeight="1">
      <c r="A83" s="145"/>
      <c r="B83" s="148"/>
      <c r="C83" s="144"/>
      <c r="D83" s="144"/>
      <c r="E83" s="145"/>
      <c r="F83" s="145"/>
      <c r="G83" s="145"/>
      <c r="H83" s="149"/>
      <c r="I83" s="149"/>
      <c r="J83" s="149"/>
      <c r="K83" s="144"/>
      <c r="L83" s="145"/>
      <c r="M83" s="145"/>
      <c r="N83" s="145"/>
      <c r="O83" s="149"/>
      <c r="P83" s="149"/>
      <c r="Q83" s="144"/>
      <c r="R83" s="55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145"/>
      <c r="AG83" s="146"/>
      <c r="AH83" s="144"/>
      <c r="AI83" s="144"/>
      <c r="AJ83" s="145"/>
      <c r="AK83" s="145"/>
      <c r="AL83" s="145"/>
    </row>
    <row r="84" spans="1:38" ht="13.8">
      <c r="A84" s="150" t="s">
        <v>611</v>
      </c>
      <c r="B84" s="150"/>
      <c r="C84" s="150"/>
      <c r="D84" s="150"/>
      <c r="E84" s="151"/>
      <c r="F84" s="112"/>
      <c r="G84" s="112"/>
      <c r="H84" s="112"/>
      <c r="I84" s="112"/>
      <c r="J84" s="1"/>
      <c r="K84" s="6"/>
      <c r="L84" s="6"/>
      <c r="M84" s="6"/>
      <c r="N84" s="1"/>
      <c r="O84" s="1"/>
      <c r="P84" s="37"/>
      <c r="Q84" s="37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7"/>
      <c r="AG84" s="37"/>
      <c r="AH84" s="37"/>
      <c r="AI84" s="37"/>
      <c r="AJ84" s="37"/>
      <c r="AK84" s="37"/>
      <c r="AL84" s="37"/>
    </row>
    <row r="85" spans="1:38" ht="39.6">
      <c r="A85" s="96" t="s">
        <v>16</v>
      </c>
      <c r="B85" s="96" t="s">
        <v>567</v>
      </c>
      <c r="C85" s="96"/>
      <c r="D85" s="97" t="s">
        <v>579</v>
      </c>
      <c r="E85" s="96" t="s">
        <v>580</v>
      </c>
      <c r="F85" s="96" t="s">
        <v>581</v>
      </c>
      <c r="G85" s="96" t="s">
        <v>602</v>
      </c>
      <c r="H85" s="96" t="s">
        <v>583</v>
      </c>
      <c r="I85" s="96" t="s">
        <v>584</v>
      </c>
      <c r="J85" s="95" t="s">
        <v>585</v>
      </c>
      <c r="K85" s="95" t="s">
        <v>612</v>
      </c>
      <c r="L85" s="98" t="s">
        <v>587</v>
      </c>
      <c r="M85" s="143" t="s">
        <v>609</v>
      </c>
      <c r="N85" s="96" t="s">
        <v>610</v>
      </c>
      <c r="O85" s="96" t="s">
        <v>589</v>
      </c>
      <c r="P85" s="97" t="s">
        <v>590</v>
      </c>
      <c r="Q85" s="37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7"/>
      <c r="AG85" s="37"/>
      <c r="AH85" s="37"/>
      <c r="AI85" s="37"/>
      <c r="AJ85" s="37"/>
      <c r="AK85" s="37"/>
      <c r="AL85" s="37"/>
    </row>
    <row r="86" spans="1:38" ht="15" customHeight="1">
      <c r="A86" s="250">
        <v>1</v>
      </c>
      <c r="B86" s="251">
        <v>45168</v>
      </c>
      <c r="C86" s="252"/>
      <c r="D86" s="253" t="s">
        <v>884</v>
      </c>
      <c r="E86" s="252" t="s">
        <v>604</v>
      </c>
      <c r="F86" s="254" t="s">
        <v>899</v>
      </c>
      <c r="G86" s="252">
        <v>20</v>
      </c>
      <c r="H86" s="252">
        <v>23</v>
      </c>
      <c r="I86" s="254" t="s">
        <v>885</v>
      </c>
      <c r="J86" s="255" t="s">
        <v>900</v>
      </c>
      <c r="K86" s="256">
        <f t="shared" ref="K86:K87" si="74">H86-F86</f>
        <v>-13.5</v>
      </c>
      <c r="L86" s="257">
        <v>50</v>
      </c>
      <c r="M86" s="258">
        <f t="shared" ref="M86:M87" si="75">(K86*N86)-50</f>
        <v>-4100</v>
      </c>
      <c r="N86" s="256">
        <v>300</v>
      </c>
      <c r="O86" s="259" t="s">
        <v>605</v>
      </c>
      <c r="P86" s="260">
        <v>45170</v>
      </c>
      <c r="Q86" s="145"/>
      <c r="R86" s="55" t="s">
        <v>606</v>
      </c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</row>
    <row r="87" spans="1:38" ht="15" customHeight="1">
      <c r="A87" s="283">
        <v>2</v>
      </c>
      <c r="B87" s="284">
        <v>45168</v>
      </c>
      <c r="C87" s="285"/>
      <c r="D87" s="286" t="s">
        <v>886</v>
      </c>
      <c r="E87" s="285" t="s">
        <v>604</v>
      </c>
      <c r="F87" s="287" t="s">
        <v>959</v>
      </c>
      <c r="G87" s="285">
        <v>25</v>
      </c>
      <c r="H87" s="285">
        <v>41</v>
      </c>
      <c r="I87" s="287" t="s">
        <v>873</v>
      </c>
      <c r="J87" s="285" t="s">
        <v>960</v>
      </c>
      <c r="K87" s="288">
        <f t="shared" si="74"/>
        <v>-1</v>
      </c>
      <c r="L87" s="289">
        <v>50</v>
      </c>
      <c r="M87" s="290">
        <f t="shared" si="75"/>
        <v>-300</v>
      </c>
      <c r="N87" s="291">
        <v>250</v>
      </c>
      <c r="O87" s="292" t="s">
        <v>605</v>
      </c>
      <c r="P87" s="293">
        <v>45177</v>
      </c>
      <c r="Q87" s="145"/>
      <c r="R87" s="55" t="s">
        <v>606</v>
      </c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</row>
    <row r="88" spans="1:38" ht="15" customHeight="1">
      <c r="A88" s="250">
        <v>3</v>
      </c>
      <c r="B88" s="251">
        <v>45173</v>
      </c>
      <c r="C88" s="252"/>
      <c r="D88" s="253" t="s">
        <v>908</v>
      </c>
      <c r="E88" s="252" t="s">
        <v>604</v>
      </c>
      <c r="F88" s="254" t="s">
        <v>921</v>
      </c>
      <c r="G88" s="252">
        <v>10</v>
      </c>
      <c r="H88" s="252">
        <v>13</v>
      </c>
      <c r="I88" s="254" t="s">
        <v>909</v>
      </c>
      <c r="J88" s="252" t="s">
        <v>929</v>
      </c>
      <c r="K88" s="275">
        <f t="shared" ref="K88:K90" si="76">H88-F88</f>
        <v>-23</v>
      </c>
      <c r="L88" s="257">
        <v>50</v>
      </c>
      <c r="M88" s="258">
        <f t="shared" ref="M88" si="77">(K88*N88)-50</f>
        <v>-970</v>
      </c>
      <c r="N88" s="256">
        <v>40</v>
      </c>
      <c r="O88" s="259" t="s">
        <v>605</v>
      </c>
      <c r="P88" s="260">
        <v>45174</v>
      </c>
      <c r="Q88" s="145"/>
      <c r="R88" s="55" t="s">
        <v>606</v>
      </c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</row>
    <row r="89" spans="1:38" ht="15" customHeight="1">
      <c r="A89" s="230">
        <v>4</v>
      </c>
      <c r="B89" s="231">
        <v>45175</v>
      </c>
      <c r="C89" s="223"/>
      <c r="D89" s="273" t="s">
        <v>932</v>
      </c>
      <c r="E89" s="223" t="s">
        <v>604</v>
      </c>
      <c r="F89" s="274" t="s">
        <v>933</v>
      </c>
      <c r="G89" s="223">
        <v>35</v>
      </c>
      <c r="H89" s="223">
        <v>78</v>
      </c>
      <c r="I89" s="274" t="s">
        <v>934</v>
      </c>
      <c r="J89" s="266" t="s">
        <v>930</v>
      </c>
      <c r="K89" s="267">
        <f t="shared" si="76"/>
        <v>20</v>
      </c>
      <c r="L89" s="282">
        <v>50</v>
      </c>
      <c r="M89" s="268">
        <f t="shared" ref="M89:M90" si="78">(K89*N89)-L89</f>
        <v>950</v>
      </c>
      <c r="N89" s="267">
        <v>50</v>
      </c>
      <c r="O89" s="103" t="s">
        <v>595</v>
      </c>
      <c r="P89" s="269">
        <v>45175</v>
      </c>
      <c r="Q89" s="145"/>
      <c r="R89" s="55" t="s">
        <v>594</v>
      </c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</row>
    <row r="90" spans="1:38" ht="15" customHeight="1">
      <c r="A90" s="230">
        <v>5</v>
      </c>
      <c r="B90" s="231">
        <v>45176</v>
      </c>
      <c r="C90" s="223"/>
      <c r="D90" s="273" t="s">
        <v>944</v>
      </c>
      <c r="E90" s="223" t="s">
        <v>604</v>
      </c>
      <c r="F90" s="274" t="s">
        <v>976</v>
      </c>
      <c r="G90" s="223">
        <v>9.5</v>
      </c>
      <c r="H90" s="223">
        <v>17.75</v>
      </c>
      <c r="I90" s="274" t="s">
        <v>945</v>
      </c>
      <c r="J90" s="266" t="s">
        <v>977</v>
      </c>
      <c r="K90" s="267">
        <f t="shared" si="76"/>
        <v>2.25</v>
      </c>
      <c r="L90" s="282">
        <v>50</v>
      </c>
      <c r="M90" s="268">
        <f t="shared" si="78"/>
        <v>1525</v>
      </c>
      <c r="N90" s="267">
        <v>700</v>
      </c>
      <c r="O90" s="103" t="s">
        <v>595</v>
      </c>
      <c r="P90" s="269">
        <v>45181</v>
      </c>
      <c r="Q90" s="145"/>
      <c r="R90" s="55" t="s">
        <v>594</v>
      </c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</row>
    <row r="91" spans="1:38" ht="15" customHeight="1">
      <c r="A91" s="230">
        <v>6</v>
      </c>
      <c r="B91" s="231">
        <v>45176</v>
      </c>
      <c r="C91" s="223"/>
      <c r="D91" s="273" t="s">
        <v>946</v>
      </c>
      <c r="E91" s="223" t="s">
        <v>604</v>
      </c>
      <c r="F91" s="274" t="s">
        <v>952</v>
      </c>
      <c r="G91" s="223">
        <v>88</v>
      </c>
      <c r="H91" s="223">
        <v>130</v>
      </c>
      <c r="I91" s="274" t="s">
        <v>947</v>
      </c>
      <c r="J91" s="266" t="s">
        <v>953</v>
      </c>
      <c r="K91" s="267">
        <f t="shared" ref="K91" si="79">H91-F91</f>
        <v>17</v>
      </c>
      <c r="L91" s="282">
        <v>50</v>
      </c>
      <c r="M91" s="268">
        <f t="shared" ref="M91" si="80">(K91*N91)-L91</f>
        <v>2500</v>
      </c>
      <c r="N91" s="267">
        <v>150</v>
      </c>
      <c r="O91" s="103" t="s">
        <v>595</v>
      </c>
      <c r="P91" s="269">
        <v>45177</v>
      </c>
      <c r="Q91" s="145"/>
      <c r="R91" s="55" t="s">
        <v>606</v>
      </c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</row>
    <row r="92" spans="1:38" ht="15" customHeight="1">
      <c r="A92" s="230">
        <v>7</v>
      </c>
      <c r="B92" s="231">
        <v>45176</v>
      </c>
      <c r="C92" s="223"/>
      <c r="D92" s="273" t="s">
        <v>948</v>
      </c>
      <c r="E92" s="223" t="s">
        <v>604</v>
      </c>
      <c r="F92" s="274" t="s">
        <v>949</v>
      </c>
      <c r="G92" s="223">
        <v>142</v>
      </c>
      <c r="H92" s="223">
        <v>212.5</v>
      </c>
      <c r="I92" s="274" t="s">
        <v>950</v>
      </c>
      <c r="J92" s="266" t="s">
        <v>951</v>
      </c>
      <c r="K92" s="267">
        <f t="shared" ref="K92" si="81">H92-F92</f>
        <v>29</v>
      </c>
      <c r="L92" s="282">
        <v>50</v>
      </c>
      <c r="M92" s="268">
        <f t="shared" ref="M92" si="82">(K92*N92)-L92</f>
        <v>2850</v>
      </c>
      <c r="N92" s="267">
        <v>100</v>
      </c>
      <c r="O92" s="103" t="s">
        <v>595</v>
      </c>
      <c r="P92" s="269">
        <v>45176</v>
      </c>
      <c r="Q92" s="145"/>
      <c r="R92" s="55" t="s">
        <v>606</v>
      </c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</row>
    <row r="93" spans="1:38" ht="15" customHeight="1">
      <c r="A93" s="230">
        <v>8</v>
      </c>
      <c r="B93" s="231">
        <v>45177</v>
      </c>
      <c r="C93" s="223"/>
      <c r="D93" s="273" t="s">
        <v>954</v>
      </c>
      <c r="E93" s="223" t="s">
        <v>604</v>
      </c>
      <c r="F93" s="274" t="s">
        <v>982</v>
      </c>
      <c r="G93" s="223">
        <v>44</v>
      </c>
      <c r="H93" s="223">
        <v>59.5</v>
      </c>
      <c r="I93" s="274" t="s">
        <v>955</v>
      </c>
      <c r="J93" s="266" t="s">
        <v>983</v>
      </c>
      <c r="K93" s="267">
        <f t="shared" ref="K93:K94" si="83">H93-F93</f>
        <v>5.5</v>
      </c>
      <c r="L93" s="282">
        <v>50</v>
      </c>
      <c r="M93" s="268">
        <f t="shared" ref="M93" si="84">(K93*N93)-L93</f>
        <v>2150</v>
      </c>
      <c r="N93" s="267">
        <v>400</v>
      </c>
      <c r="O93" s="103" t="s">
        <v>595</v>
      </c>
      <c r="P93" s="269">
        <v>45181</v>
      </c>
      <c r="Q93" s="145"/>
      <c r="R93" s="55" t="s">
        <v>606</v>
      </c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</row>
    <row r="94" spans="1:38" ht="15" customHeight="1">
      <c r="A94" s="250">
        <v>9</v>
      </c>
      <c r="B94" s="251">
        <v>45180</v>
      </c>
      <c r="C94" s="252"/>
      <c r="D94" s="253" t="s">
        <v>965</v>
      </c>
      <c r="E94" s="252" t="s">
        <v>604</v>
      </c>
      <c r="F94" s="254" t="s">
        <v>988</v>
      </c>
      <c r="G94" s="252">
        <v>18</v>
      </c>
      <c r="H94" s="252">
        <v>18</v>
      </c>
      <c r="I94" s="254" t="s">
        <v>966</v>
      </c>
      <c r="J94" s="252" t="s">
        <v>989</v>
      </c>
      <c r="K94" s="275">
        <f t="shared" si="83"/>
        <v>-13</v>
      </c>
      <c r="L94" s="257">
        <v>50</v>
      </c>
      <c r="M94" s="258">
        <f t="shared" ref="M94" si="85">(K94*N94)-50</f>
        <v>-4600</v>
      </c>
      <c r="N94" s="256">
        <v>350</v>
      </c>
      <c r="O94" s="259" t="s">
        <v>605</v>
      </c>
      <c r="P94" s="260">
        <v>45181</v>
      </c>
      <c r="Q94" s="145"/>
      <c r="R94" s="55" t="s">
        <v>606</v>
      </c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</row>
    <row r="95" spans="1:38" ht="15" customHeight="1">
      <c r="A95" s="230">
        <v>10</v>
      </c>
      <c r="B95" s="231">
        <v>45180</v>
      </c>
      <c r="C95" s="223"/>
      <c r="D95" s="273" t="s">
        <v>970</v>
      </c>
      <c r="E95" s="223" t="s">
        <v>604</v>
      </c>
      <c r="F95" s="274" t="s">
        <v>980</v>
      </c>
      <c r="G95" s="223">
        <v>9</v>
      </c>
      <c r="H95" s="223">
        <v>22.5</v>
      </c>
      <c r="I95" s="274" t="s">
        <v>971</v>
      </c>
      <c r="J95" s="266" t="s">
        <v>981</v>
      </c>
      <c r="K95" s="267">
        <f t="shared" ref="K95" si="86">H95-F95</f>
        <v>9.5</v>
      </c>
      <c r="L95" s="282">
        <v>50</v>
      </c>
      <c r="M95" s="268">
        <f t="shared" ref="M95" si="87">(K95*N95)-L95</f>
        <v>6600</v>
      </c>
      <c r="N95" s="267">
        <v>700</v>
      </c>
      <c r="O95" s="103" t="s">
        <v>595</v>
      </c>
      <c r="P95" s="269">
        <v>45181</v>
      </c>
      <c r="Q95" s="145"/>
      <c r="R95" s="55" t="s">
        <v>594</v>
      </c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</row>
    <row r="96" spans="1:38" ht="15" customHeight="1">
      <c r="A96" s="230">
        <v>11</v>
      </c>
      <c r="B96" s="231">
        <v>45180</v>
      </c>
      <c r="C96" s="223"/>
      <c r="D96" s="273" t="s">
        <v>974</v>
      </c>
      <c r="E96" s="223" t="s">
        <v>604</v>
      </c>
      <c r="F96" s="274" t="s">
        <v>978</v>
      </c>
      <c r="G96" s="223">
        <v>35</v>
      </c>
      <c r="H96" s="223">
        <v>122.5</v>
      </c>
      <c r="I96" s="274" t="s">
        <v>975</v>
      </c>
      <c r="J96" s="266" t="s">
        <v>979</v>
      </c>
      <c r="K96" s="267">
        <f t="shared" ref="K96:K97" si="88">H96-F96</f>
        <v>53.5</v>
      </c>
      <c r="L96" s="282">
        <v>50</v>
      </c>
      <c r="M96" s="268">
        <f t="shared" ref="M96" si="89">(K96*N96)-L96</f>
        <v>2625</v>
      </c>
      <c r="N96" s="267">
        <v>50</v>
      </c>
      <c r="O96" s="103" t="s">
        <v>595</v>
      </c>
      <c r="P96" s="269">
        <v>45181</v>
      </c>
      <c r="Q96" s="145"/>
      <c r="R96" s="55" t="s">
        <v>594</v>
      </c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</row>
    <row r="97" spans="1:38" ht="15" customHeight="1">
      <c r="A97" s="250">
        <v>12</v>
      </c>
      <c r="B97" s="251">
        <v>45181</v>
      </c>
      <c r="C97" s="252"/>
      <c r="D97" s="253" t="s">
        <v>994</v>
      </c>
      <c r="E97" s="252" t="s">
        <v>604</v>
      </c>
      <c r="F97" s="254" t="s">
        <v>995</v>
      </c>
      <c r="G97" s="252">
        <v>0</v>
      </c>
      <c r="H97" s="252">
        <v>3.5</v>
      </c>
      <c r="I97" s="254" t="s">
        <v>996</v>
      </c>
      <c r="J97" s="252" t="s">
        <v>997</v>
      </c>
      <c r="K97" s="275">
        <f t="shared" si="88"/>
        <v>-18</v>
      </c>
      <c r="L97" s="257">
        <v>50</v>
      </c>
      <c r="M97" s="258">
        <f t="shared" ref="M97" si="90">(K97*N97)-50</f>
        <v>-770</v>
      </c>
      <c r="N97" s="256">
        <v>40</v>
      </c>
      <c r="O97" s="259" t="s">
        <v>605</v>
      </c>
      <c r="P97" s="260">
        <v>45181</v>
      </c>
      <c r="Q97" s="145"/>
      <c r="R97" s="55" t="s">
        <v>606</v>
      </c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</row>
    <row r="98" spans="1:38" ht="15" customHeight="1">
      <c r="A98" s="230">
        <v>13</v>
      </c>
      <c r="B98" s="231">
        <v>45181</v>
      </c>
      <c r="C98" s="223"/>
      <c r="D98" s="273" t="s">
        <v>992</v>
      </c>
      <c r="E98" s="223" t="s">
        <v>604</v>
      </c>
      <c r="F98" s="274" t="s">
        <v>1000</v>
      </c>
      <c r="G98" s="223">
        <v>2.5</v>
      </c>
      <c r="H98" s="223">
        <v>4.55</v>
      </c>
      <c r="I98" s="274" t="s">
        <v>993</v>
      </c>
      <c r="J98" s="266" t="s">
        <v>1001</v>
      </c>
      <c r="K98" s="267">
        <f t="shared" ref="K98" si="91">H98-F98</f>
        <v>0.89999999999999991</v>
      </c>
      <c r="L98" s="282">
        <v>50</v>
      </c>
      <c r="M98" s="268">
        <f t="shared" ref="M98" si="92">(K98*N98)-L98</f>
        <v>2379.9999999999995</v>
      </c>
      <c r="N98" s="267">
        <v>2700</v>
      </c>
      <c r="O98" s="103" t="s">
        <v>595</v>
      </c>
      <c r="P98" s="269">
        <v>45182</v>
      </c>
      <c r="Q98" s="145"/>
      <c r="R98" s="55" t="s">
        <v>594</v>
      </c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</row>
    <row r="99" spans="1:38" ht="15" customHeight="1">
      <c r="A99" s="230">
        <v>14</v>
      </c>
      <c r="B99" s="231">
        <v>45182</v>
      </c>
      <c r="C99" s="223"/>
      <c r="D99" s="273" t="s">
        <v>1014</v>
      </c>
      <c r="E99" s="223" t="s">
        <v>604</v>
      </c>
      <c r="F99" s="274" t="s">
        <v>1017</v>
      </c>
      <c r="G99" s="223">
        <v>50</v>
      </c>
      <c r="H99" s="223">
        <v>114.5</v>
      </c>
      <c r="I99" s="274" t="s">
        <v>1002</v>
      </c>
      <c r="J99" s="322" t="s">
        <v>1018</v>
      </c>
      <c r="K99" s="267">
        <f t="shared" ref="K99:K100" si="93">H99-F99</f>
        <v>22</v>
      </c>
      <c r="L99" s="282">
        <v>50</v>
      </c>
      <c r="M99" s="268">
        <f t="shared" ref="M99" si="94">(K99*N99)-L99</f>
        <v>2700</v>
      </c>
      <c r="N99" s="267">
        <v>125</v>
      </c>
      <c r="O99" s="103" t="s">
        <v>595</v>
      </c>
      <c r="P99" s="269">
        <v>45183</v>
      </c>
      <c r="Q99" s="145"/>
      <c r="R99" s="55" t="s">
        <v>606</v>
      </c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</row>
    <row r="100" spans="1:38" ht="15" customHeight="1">
      <c r="A100" s="250">
        <v>18</v>
      </c>
      <c r="B100" s="251">
        <v>45182</v>
      </c>
      <c r="C100" s="252"/>
      <c r="D100" s="253" t="s">
        <v>1006</v>
      </c>
      <c r="E100" s="252" t="s">
        <v>604</v>
      </c>
      <c r="F100" s="254">
        <v>30.5</v>
      </c>
      <c r="G100" s="252">
        <v>18</v>
      </c>
      <c r="H100" s="252">
        <v>21</v>
      </c>
      <c r="I100" s="254" t="s">
        <v>966</v>
      </c>
      <c r="J100" s="252" t="s">
        <v>1037</v>
      </c>
      <c r="K100" s="275">
        <f t="shared" si="93"/>
        <v>-9.5</v>
      </c>
      <c r="L100" s="257">
        <v>50</v>
      </c>
      <c r="M100" s="258">
        <f t="shared" ref="M100" si="95">(K100*N100)-50</f>
        <v>-2900</v>
      </c>
      <c r="N100" s="256">
        <v>300</v>
      </c>
      <c r="O100" s="259" t="s">
        <v>605</v>
      </c>
      <c r="P100" s="260">
        <v>45184</v>
      </c>
      <c r="Q100" s="145"/>
      <c r="R100" s="55" t="s">
        <v>606</v>
      </c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</row>
    <row r="101" spans="1:38" ht="15" customHeight="1">
      <c r="A101" s="313">
        <v>19</v>
      </c>
      <c r="B101" s="314">
        <v>45182</v>
      </c>
      <c r="C101" s="315"/>
      <c r="D101" s="315" t="s">
        <v>1007</v>
      </c>
      <c r="E101" s="313" t="s">
        <v>604</v>
      </c>
      <c r="F101" s="313">
        <v>17.5</v>
      </c>
      <c r="G101" s="313">
        <v>12.9</v>
      </c>
      <c r="H101" s="316">
        <v>20.25</v>
      </c>
      <c r="I101" s="328" t="s">
        <v>1008</v>
      </c>
      <c r="J101" s="223" t="s">
        <v>1009</v>
      </c>
      <c r="K101" s="329">
        <f t="shared" ref="K101" si="96">H101-F101</f>
        <v>2.75</v>
      </c>
      <c r="L101" s="317">
        <v>50</v>
      </c>
      <c r="M101" s="318">
        <f t="shared" ref="M101" si="97">(K101*N101)-L101</f>
        <v>1600</v>
      </c>
      <c r="N101" s="313">
        <v>600</v>
      </c>
      <c r="O101" s="316" t="s">
        <v>595</v>
      </c>
      <c r="P101" s="319">
        <v>45182</v>
      </c>
      <c r="Q101" s="145"/>
      <c r="R101" s="55" t="s">
        <v>606</v>
      </c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</row>
    <row r="102" spans="1:38" ht="15" customHeight="1">
      <c r="A102" s="313">
        <v>20</v>
      </c>
      <c r="B102" s="314">
        <v>45183</v>
      </c>
      <c r="C102" s="315"/>
      <c r="D102" s="315" t="s">
        <v>1020</v>
      </c>
      <c r="E102" s="313" t="s">
        <v>604</v>
      </c>
      <c r="F102" s="313">
        <v>250</v>
      </c>
      <c r="G102" s="313">
        <v>150</v>
      </c>
      <c r="H102" s="316">
        <v>360</v>
      </c>
      <c r="I102" s="328" t="s">
        <v>1021</v>
      </c>
      <c r="J102" s="223" t="s">
        <v>1027</v>
      </c>
      <c r="K102" s="329">
        <f t="shared" ref="K102:K103" si="98">H102-F102</f>
        <v>110</v>
      </c>
      <c r="L102" s="317">
        <v>50</v>
      </c>
      <c r="M102" s="318">
        <f t="shared" ref="M102" si="99">(K102*N102)-L102</f>
        <v>1600</v>
      </c>
      <c r="N102" s="313">
        <v>15</v>
      </c>
      <c r="O102" s="316" t="s">
        <v>595</v>
      </c>
      <c r="P102" s="319">
        <v>45183</v>
      </c>
      <c r="Q102" s="145"/>
      <c r="R102" s="55" t="s">
        <v>594</v>
      </c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</row>
    <row r="103" spans="1:38" ht="15" customHeight="1">
      <c r="A103" s="250">
        <v>21</v>
      </c>
      <c r="B103" s="251">
        <v>45183</v>
      </c>
      <c r="C103" s="252"/>
      <c r="D103" s="253" t="s">
        <v>1022</v>
      </c>
      <c r="E103" s="252" t="s">
        <v>604</v>
      </c>
      <c r="F103" s="254">
        <v>19.5</v>
      </c>
      <c r="G103" s="252">
        <v>10</v>
      </c>
      <c r="H103" s="252">
        <v>10</v>
      </c>
      <c r="I103" s="254" t="s">
        <v>1023</v>
      </c>
      <c r="J103" s="252" t="s">
        <v>1037</v>
      </c>
      <c r="K103" s="275">
        <f t="shared" si="98"/>
        <v>-9.5</v>
      </c>
      <c r="L103" s="257">
        <v>50</v>
      </c>
      <c r="M103" s="258">
        <f t="shared" ref="M103" si="100">(K103*N103)-50</f>
        <v>-3850</v>
      </c>
      <c r="N103" s="256">
        <v>400</v>
      </c>
      <c r="O103" s="259" t="s">
        <v>605</v>
      </c>
      <c r="P103" s="260">
        <v>45187</v>
      </c>
      <c r="Q103" s="145"/>
      <c r="R103" s="55" t="s">
        <v>606</v>
      </c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</row>
    <row r="104" spans="1:38" ht="15" customHeight="1">
      <c r="A104" s="313">
        <v>22</v>
      </c>
      <c r="B104" s="314">
        <v>45183</v>
      </c>
      <c r="C104" s="315"/>
      <c r="D104" s="315" t="s">
        <v>1024</v>
      </c>
      <c r="E104" s="313" t="s">
        <v>604</v>
      </c>
      <c r="F104" s="313">
        <v>70</v>
      </c>
      <c r="G104" s="313">
        <v>30</v>
      </c>
      <c r="H104" s="316">
        <v>105</v>
      </c>
      <c r="I104" s="328" t="s">
        <v>1025</v>
      </c>
      <c r="J104" s="223" t="s">
        <v>1026</v>
      </c>
      <c r="K104" s="329">
        <f t="shared" ref="K104" si="101">H104-F104</f>
        <v>35</v>
      </c>
      <c r="L104" s="317">
        <v>50</v>
      </c>
      <c r="M104" s="318">
        <f t="shared" ref="M104" si="102">(K104*N104)-L104</f>
        <v>1350</v>
      </c>
      <c r="N104" s="313">
        <v>40</v>
      </c>
      <c r="O104" s="316" t="s">
        <v>595</v>
      </c>
      <c r="P104" s="319">
        <v>45183</v>
      </c>
      <c r="Q104" s="145"/>
      <c r="R104" s="55" t="s">
        <v>594</v>
      </c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</row>
    <row r="105" spans="1:38" ht="15" customHeight="1">
      <c r="A105" s="313">
        <v>23</v>
      </c>
      <c r="B105" s="314">
        <v>45183</v>
      </c>
      <c r="C105" s="315"/>
      <c r="D105" s="315" t="s">
        <v>1028</v>
      </c>
      <c r="E105" s="313" t="s">
        <v>604</v>
      </c>
      <c r="F105" s="313">
        <v>415</v>
      </c>
      <c r="G105" s="313">
        <v>310</v>
      </c>
      <c r="H105" s="316">
        <v>460</v>
      </c>
      <c r="I105" s="328" t="s">
        <v>1029</v>
      </c>
      <c r="J105" s="223" t="s">
        <v>1031</v>
      </c>
      <c r="K105" s="329">
        <f t="shared" ref="K105:K106" si="103">H105-F105</f>
        <v>45</v>
      </c>
      <c r="L105" s="317">
        <v>50</v>
      </c>
      <c r="M105" s="318">
        <f t="shared" ref="M105:M106" si="104">(K105*N105)-L105</f>
        <v>625</v>
      </c>
      <c r="N105" s="313">
        <v>15</v>
      </c>
      <c r="O105" s="316" t="s">
        <v>595</v>
      </c>
      <c r="P105" s="319">
        <v>45183</v>
      </c>
      <c r="Q105" s="145"/>
      <c r="R105" s="55" t="s">
        <v>594</v>
      </c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</row>
    <row r="106" spans="1:38" ht="15" customHeight="1">
      <c r="A106" s="230">
        <v>24</v>
      </c>
      <c r="B106" s="350">
        <v>45184</v>
      </c>
      <c r="C106" s="351"/>
      <c r="D106" s="351" t="s">
        <v>1028</v>
      </c>
      <c r="E106" s="230" t="s">
        <v>604</v>
      </c>
      <c r="F106" s="230">
        <v>340</v>
      </c>
      <c r="G106" s="230">
        <v>180</v>
      </c>
      <c r="H106" s="223">
        <v>485</v>
      </c>
      <c r="I106" s="223" t="s">
        <v>1034</v>
      </c>
      <c r="J106" s="223" t="s">
        <v>739</v>
      </c>
      <c r="K106" s="329">
        <f t="shared" si="103"/>
        <v>145</v>
      </c>
      <c r="L106" s="317">
        <v>50</v>
      </c>
      <c r="M106" s="318">
        <f t="shared" si="104"/>
        <v>2125</v>
      </c>
      <c r="N106" s="313">
        <v>15</v>
      </c>
      <c r="O106" s="316" t="s">
        <v>595</v>
      </c>
      <c r="P106" s="319">
        <v>45189</v>
      </c>
      <c r="Q106" s="145"/>
      <c r="R106" s="55" t="s">
        <v>594</v>
      </c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</row>
    <row r="107" spans="1:38" ht="15" customHeight="1">
      <c r="A107" s="250">
        <v>25</v>
      </c>
      <c r="B107" s="251">
        <v>45184</v>
      </c>
      <c r="C107" s="252"/>
      <c r="D107" s="253" t="s">
        <v>1035</v>
      </c>
      <c r="E107" s="252" t="s">
        <v>604</v>
      </c>
      <c r="F107" s="254">
        <v>58</v>
      </c>
      <c r="G107" s="252">
        <v>20</v>
      </c>
      <c r="H107" s="252">
        <v>20</v>
      </c>
      <c r="I107" s="254" t="s">
        <v>975</v>
      </c>
      <c r="J107" s="252" t="s">
        <v>1039</v>
      </c>
      <c r="K107" s="275">
        <f t="shared" ref="K107:K108" si="105">H107-F107</f>
        <v>-38</v>
      </c>
      <c r="L107" s="257">
        <v>50</v>
      </c>
      <c r="M107" s="258">
        <f t="shared" ref="M107" si="106">(K107*N107)-50</f>
        <v>-1570</v>
      </c>
      <c r="N107" s="256">
        <v>40</v>
      </c>
      <c r="O107" s="259" t="s">
        <v>605</v>
      </c>
      <c r="P107" s="260">
        <v>45184</v>
      </c>
      <c r="Q107" s="145"/>
      <c r="R107" s="55" t="s">
        <v>606</v>
      </c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</row>
    <row r="108" spans="1:38" ht="15" customHeight="1">
      <c r="A108" s="313">
        <v>26</v>
      </c>
      <c r="B108" s="314">
        <v>45184</v>
      </c>
      <c r="C108" s="315"/>
      <c r="D108" s="315" t="s">
        <v>1014</v>
      </c>
      <c r="E108" s="313" t="s">
        <v>604</v>
      </c>
      <c r="F108" s="313">
        <v>93.5</v>
      </c>
      <c r="G108" s="313">
        <v>65</v>
      </c>
      <c r="H108" s="316">
        <v>109.5</v>
      </c>
      <c r="I108" s="328" t="s">
        <v>1002</v>
      </c>
      <c r="J108" s="223" t="s">
        <v>1031</v>
      </c>
      <c r="K108" s="329">
        <f t="shared" si="105"/>
        <v>16</v>
      </c>
      <c r="L108" s="317">
        <v>50</v>
      </c>
      <c r="M108" s="318">
        <f t="shared" ref="M108" si="107">(K108*N108)-L108</f>
        <v>1950</v>
      </c>
      <c r="N108" s="313">
        <v>125</v>
      </c>
      <c r="O108" s="316" t="s">
        <v>595</v>
      </c>
      <c r="P108" s="319">
        <v>45184</v>
      </c>
      <c r="Q108" s="145"/>
      <c r="R108" s="55" t="s">
        <v>594</v>
      </c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</row>
    <row r="109" spans="1:38" ht="15" customHeight="1">
      <c r="A109" s="250">
        <v>27</v>
      </c>
      <c r="B109" s="251">
        <v>45184</v>
      </c>
      <c r="C109" s="252"/>
      <c r="D109" s="253" t="s">
        <v>1041</v>
      </c>
      <c r="E109" s="252" t="s">
        <v>604</v>
      </c>
      <c r="F109" s="254">
        <v>102.5</v>
      </c>
      <c r="G109" s="252">
        <v>80</v>
      </c>
      <c r="H109" s="252">
        <v>80</v>
      </c>
      <c r="I109" s="254" t="s">
        <v>1038</v>
      </c>
      <c r="J109" s="252" t="s">
        <v>1042</v>
      </c>
      <c r="K109" s="275">
        <f t="shared" ref="K109" si="108">H109-F109</f>
        <v>-22.5</v>
      </c>
      <c r="L109" s="257">
        <v>50</v>
      </c>
      <c r="M109" s="258">
        <f t="shared" ref="M109" si="109">(K109*N109)-50</f>
        <v>-3425</v>
      </c>
      <c r="N109" s="256">
        <v>150</v>
      </c>
      <c r="O109" s="259" t="s">
        <v>605</v>
      </c>
      <c r="P109" s="260">
        <v>45187</v>
      </c>
      <c r="Q109" s="145"/>
      <c r="R109" s="55" t="s">
        <v>606</v>
      </c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</row>
    <row r="110" spans="1:38" ht="15" customHeight="1">
      <c r="A110" s="250">
        <v>28</v>
      </c>
      <c r="B110" s="352">
        <v>45187</v>
      </c>
      <c r="C110" s="353"/>
      <c r="D110" s="353" t="s">
        <v>1014</v>
      </c>
      <c r="E110" s="250" t="s">
        <v>604</v>
      </c>
      <c r="F110" s="250">
        <v>77.5</v>
      </c>
      <c r="G110" s="250">
        <v>48</v>
      </c>
      <c r="H110" s="252">
        <v>48</v>
      </c>
      <c r="I110" s="252" t="s">
        <v>1045</v>
      </c>
      <c r="J110" s="252" t="s">
        <v>1048</v>
      </c>
      <c r="K110" s="275">
        <f t="shared" ref="K110" si="110">H110-F110</f>
        <v>-29.5</v>
      </c>
      <c r="L110" s="257">
        <v>50</v>
      </c>
      <c r="M110" s="258">
        <f t="shared" ref="M110" si="111">(K110*N110)-50</f>
        <v>-3737.5</v>
      </c>
      <c r="N110" s="256">
        <v>125</v>
      </c>
      <c r="O110" s="259" t="s">
        <v>605</v>
      </c>
      <c r="P110" s="260">
        <v>45189</v>
      </c>
      <c r="Q110" s="145"/>
      <c r="R110" s="55" t="s">
        <v>787</v>
      </c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</row>
    <row r="111" spans="1:38" ht="15" customHeight="1">
      <c r="A111" s="250">
        <v>29</v>
      </c>
      <c r="B111" s="352">
        <v>45189</v>
      </c>
      <c r="C111" s="353"/>
      <c r="D111" s="353" t="s">
        <v>1055</v>
      </c>
      <c r="E111" s="250" t="s">
        <v>604</v>
      </c>
      <c r="F111" s="250">
        <v>42.5</v>
      </c>
      <c r="G111" s="250">
        <v>0</v>
      </c>
      <c r="H111" s="252">
        <v>0</v>
      </c>
      <c r="I111" s="252" t="s">
        <v>1056</v>
      </c>
      <c r="J111" s="252" t="s">
        <v>1064</v>
      </c>
      <c r="K111" s="275">
        <f t="shared" ref="K111:K112" si="112">H111-F111</f>
        <v>-42.5</v>
      </c>
      <c r="L111" s="257">
        <v>50</v>
      </c>
      <c r="M111" s="258">
        <f t="shared" ref="M111" si="113">(K111*N111)-50</f>
        <v>-687.5</v>
      </c>
      <c r="N111" s="256">
        <v>15</v>
      </c>
      <c r="O111" s="259" t="s">
        <v>605</v>
      </c>
      <c r="P111" s="260">
        <v>45189</v>
      </c>
      <c r="Q111" s="145"/>
      <c r="R111" s="55" t="s">
        <v>606</v>
      </c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</row>
    <row r="112" spans="1:38" ht="15" customHeight="1">
      <c r="A112" s="403">
        <v>30</v>
      </c>
      <c r="B112" s="405">
        <v>45191</v>
      </c>
      <c r="C112" s="351"/>
      <c r="D112" s="351" t="s">
        <v>1071</v>
      </c>
      <c r="E112" s="230" t="s">
        <v>604</v>
      </c>
      <c r="F112" s="230">
        <v>72.5</v>
      </c>
      <c r="G112" s="230"/>
      <c r="H112" s="223">
        <v>135</v>
      </c>
      <c r="I112" s="223"/>
      <c r="J112" s="411" t="s">
        <v>1074</v>
      </c>
      <c r="K112" s="329">
        <f t="shared" si="112"/>
        <v>62.5</v>
      </c>
      <c r="L112" s="317">
        <v>50</v>
      </c>
      <c r="M112" s="413">
        <v>800</v>
      </c>
      <c r="N112" s="382">
        <v>40</v>
      </c>
      <c r="O112" s="415" t="s">
        <v>595</v>
      </c>
      <c r="P112" s="416">
        <v>45191</v>
      </c>
      <c r="Q112" s="145"/>
      <c r="R112" s="5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</row>
    <row r="113" spans="1:38" ht="15" customHeight="1">
      <c r="A113" s="404"/>
      <c r="B113" s="406"/>
      <c r="C113" s="351"/>
      <c r="D113" s="351" t="s">
        <v>1072</v>
      </c>
      <c r="E113" s="230" t="s">
        <v>1073</v>
      </c>
      <c r="F113" s="230">
        <v>42.5</v>
      </c>
      <c r="G113" s="230"/>
      <c r="H113" s="223">
        <v>82.5</v>
      </c>
      <c r="I113" s="223"/>
      <c r="J113" s="412"/>
      <c r="K113" s="381">
        <f>F113-H113</f>
        <v>-40</v>
      </c>
      <c r="L113" s="282">
        <v>50</v>
      </c>
      <c r="M113" s="414"/>
      <c r="N113" s="383">
        <v>40</v>
      </c>
      <c r="O113" s="410"/>
      <c r="P113" s="408"/>
      <c r="Q113" s="145"/>
      <c r="R113" s="5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</row>
    <row r="114" spans="1:38" ht="15" customHeight="1">
      <c r="A114" s="403">
        <v>31</v>
      </c>
      <c r="B114" s="405">
        <v>45191</v>
      </c>
      <c r="C114" s="351"/>
      <c r="D114" s="351" t="s">
        <v>1075</v>
      </c>
      <c r="E114" s="230" t="s">
        <v>604</v>
      </c>
      <c r="F114" s="230">
        <v>235</v>
      </c>
      <c r="G114" s="230"/>
      <c r="H114" s="223">
        <v>390</v>
      </c>
      <c r="I114" s="223"/>
      <c r="J114" s="411" t="s">
        <v>731</v>
      </c>
      <c r="K114" s="329">
        <f t="shared" ref="K114" si="114">H114-F114</f>
        <v>155</v>
      </c>
      <c r="L114" s="317">
        <v>50</v>
      </c>
      <c r="M114" s="413">
        <v>725</v>
      </c>
      <c r="N114" s="382">
        <v>15</v>
      </c>
      <c r="O114" s="409" t="s">
        <v>595</v>
      </c>
      <c r="P114" s="407">
        <v>45191</v>
      </c>
      <c r="Q114" s="145"/>
      <c r="R114" s="5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</row>
    <row r="115" spans="1:38" ht="15" customHeight="1">
      <c r="A115" s="404"/>
      <c r="B115" s="406"/>
      <c r="C115" s="351"/>
      <c r="D115" s="351" t="s">
        <v>1076</v>
      </c>
      <c r="E115" s="230" t="s">
        <v>1073</v>
      </c>
      <c r="F115" s="230">
        <v>145</v>
      </c>
      <c r="G115" s="230"/>
      <c r="H115" s="223">
        <v>245</v>
      </c>
      <c r="I115" s="223"/>
      <c r="J115" s="412"/>
      <c r="K115" s="381">
        <f>F115-H115</f>
        <v>-100</v>
      </c>
      <c r="L115" s="282">
        <v>50</v>
      </c>
      <c r="M115" s="414"/>
      <c r="N115" s="383">
        <v>15</v>
      </c>
      <c r="O115" s="410"/>
      <c r="P115" s="408"/>
      <c r="Q115" s="145"/>
      <c r="R115" s="5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</row>
    <row r="116" spans="1:38" ht="15" customHeight="1">
      <c r="A116" s="403">
        <v>32</v>
      </c>
      <c r="B116" s="405">
        <v>45191</v>
      </c>
      <c r="C116" s="351"/>
      <c r="D116" s="351" t="s">
        <v>1075</v>
      </c>
      <c r="E116" s="230" t="s">
        <v>604</v>
      </c>
      <c r="F116" s="230">
        <v>205</v>
      </c>
      <c r="G116" s="230"/>
      <c r="H116" s="223">
        <v>330</v>
      </c>
      <c r="I116" s="223"/>
      <c r="J116" s="411" t="s">
        <v>810</v>
      </c>
      <c r="K116" s="329">
        <f t="shared" ref="K116" si="115">H116-F116</f>
        <v>125</v>
      </c>
      <c r="L116" s="317">
        <v>50</v>
      </c>
      <c r="M116" s="413">
        <v>800</v>
      </c>
      <c r="N116" s="382">
        <v>15</v>
      </c>
      <c r="O116" s="409" t="s">
        <v>595</v>
      </c>
      <c r="P116" s="407">
        <v>45191</v>
      </c>
      <c r="Q116" s="145"/>
      <c r="R116" s="5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</row>
    <row r="117" spans="1:38" ht="15" customHeight="1">
      <c r="A117" s="404"/>
      <c r="B117" s="406"/>
      <c r="C117" s="351"/>
      <c r="D117" s="351" t="s">
        <v>1076</v>
      </c>
      <c r="E117" s="230" t="s">
        <v>1073</v>
      </c>
      <c r="F117" s="230">
        <v>125</v>
      </c>
      <c r="G117" s="230"/>
      <c r="H117" s="223">
        <v>190</v>
      </c>
      <c r="I117" s="223"/>
      <c r="J117" s="412"/>
      <c r="K117" s="381">
        <f>F117-H117</f>
        <v>-65</v>
      </c>
      <c r="L117" s="282">
        <v>50</v>
      </c>
      <c r="M117" s="414"/>
      <c r="N117" s="383">
        <v>15</v>
      </c>
      <c r="O117" s="410"/>
      <c r="P117" s="408"/>
      <c r="Q117" s="145"/>
      <c r="R117" s="5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</row>
    <row r="118" spans="1:38" ht="15" customHeight="1">
      <c r="A118" s="403">
        <v>33</v>
      </c>
      <c r="B118" s="405">
        <v>45194</v>
      </c>
      <c r="C118" s="351"/>
      <c r="D118" s="351" t="s">
        <v>1088</v>
      </c>
      <c r="E118" s="230" t="s">
        <v>604</v>
      </c>
      <c r="F118" s="230">
        <v>55</v>
      </c>
      <c r="G118" s="230"/>
      <c r="H118" s="223">
        <v>84</v>
      </c>
      <c r="I118" s="223"/>
      <c r="J118" s="411" t="s">
        <v>1090</v>
      </c>
      <c r="K118" s="329">
        <f t="shared" ref="K118" si="116">H118-F118</f>
        <v>29</v>
      </c>
      <c r="L118" s="317">
        <v>50</v>
      </c>
      <c r="M118" s="413">
        <v>700</v>
      </c>
      <c r="N118" s="382">
        <v>50</v>
      </c>
      <c r="O118" s="409" t="s">
        <v>595</v>
      </c>
      <c r="P118" s="407">
        <v>45194</v>
      </c>
      <c r="Q118" s="145"/>
      <c r="R118" s="5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</row>
    <row r="119" spans="1:38" ht="15" customHeight="1">
      <c r="A119" s="404"/>
      <c r="B119" s="406"/>
      <c r="C119" s="351"/>
      <c r="D119" s="351" t="s">
        <v>1089</v>
      </c>
      <c r="E119" s="230" t="s">
        <v>1073</v>
      </c>
      <c r="F119" s="230">
        <v>26</v>
      </c>
      <c r="G119" s="230"/>
      <c r="H119" s="223">
        <v>39</v>
      </c>
      <c r="I119" s="223"/>
      <c r="J119" s="412"/>
      <c r="K119" s="381">
        <f>F119-H119</f>
        <v>-13</v>
      </c>
      <c r="L119" s="282">
        <v>50</v>
      </c>
      <c r="M119" s="417"/>
      <c r="N119" s="383">
        <v>50</v>
      </c>
      <c r="O119" s="410"/>
      <c r="P119" s="408"/>
      <c r="Q119" s="145"/>
      <c r="R119" s="5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</row>
    <row r="120" spans="1:38" ht="15" customHeight="1">
      <c r="A120" s="403">
        <v>34</v>
      </c>
      <c r="B120" s="405">
        <v>45194</v>
      </c>
      <c r="C120" s="351"/>
      <c r="D120" s="351" t="s">
        <v>1091</v>
      </c>
      <c r="E120" s="230" t="s">
        <v>604</v>
      </c>
      <c r="F120" s="230">
        <v>58</v>
      </c>
      <c r="G120" s="230"/>
      <c r="H120" s="223">
        <v>108</v>
      </c>
      <c r="I120" s="223"/>
      <c r="J120" s="411" t="s">
        <v>763</v>
      </c>
      <c r="K120" s="329">
        <f t="shared" ref="K120" si="117">H120-F120</f>
        <v>50</v>
      </c>
      <c r="L120" s="317">
        <v>50</v>
      </c>
      <c r="M120" s="418">
        <v>950</v>
      </c>
      <c r="N120" s="313">
        <v>40</v>
      </c>
      <c r="O120" s="409" t="s">
        <v>595</v>
      </c>
      <c r="P120" s="407">
        <v>45194</v>
      </c>
      <c r="Q120" s="145"/>
      <c r="R120" s="5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</row>
    <row r="121" spans="1:38" ht="15" customHeight="1">
      <c r="A121" s="404"/>
      <c r="B121" s="406"/>
      <c r="C121" s="351"/>
      <c r="D121" s="351" t="s">
        <v>1092</v>
      </c>
      <c r="E121" s="230" t="s">
        <v>1073</v>
      </c>
      <c r="F121" s="230">
        <v>22</v>
      </c>
      <c r="G121" s="230"/>
      <c r="H121" s="223">
        <v>47</v>
      </c>
      <c r="I121" s="223"/>
      <c r="J121" s="412"/>
      <c r="K121" s="329">
        <f>F121-H121</f>
        <v>-25</v>
      </c>
      <c r="L121" s="317">
        <v>50</v>
      </c>
      <c r="M121" s="417"/>
      <c r="N121" s="313">
        <v>40</v>
      </c>
      <c r="O121" s="410"/>
      <c r="P121" s="408"/>
      <c r="Q121" s="145"/>
      <c r="R121" s="5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</row>
    <row r="122" spans="1:38" ht="15" customHeight="1">
      <c r="A122" s="403">
        <v>35</v>
      </c>
      <c r="B122" s="405">
        <v>45194</v>
      </c>
      <c r="C122" s="351"/>
      <c r="D122" s="351" t="s">
        <v>1075</v>
      </c>
      <c r="E122" s="230" t="s">
        <v>604</v>
      </c>
      <c r="F122" s="230">
        <v>195</v>
      </c>
      <c r="G122" s="230"/>
      <c r="H122" s="223">
        <v>295</v>
      </c>
      <c r="I122" s="223"/>
      <c r="J122" s="411" t="s">
        <v>1093</v>
      </c>
      <c r="K122" s="329">
        <f t="shared" ref="K122" si="118">H122-F122</f>
        <v>100</v>
      </c>
      <c r="L122" s="317">
        <v>50</v>
      </c>
      <c r="M122" s="418">
        <v>650</v>
      </c>
      <c r="N122" s="313">
        <v>15</v>
      </c>
      <c r="O122" s="409" t="s">
        <v>595</v>
      </c>
      <c r="P122" s="407">
        <v>45194</v>
      </c>
      <c r="Q122" s="145"/>
      <c r="R122" s="5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</row>
    <row r="123" spans="1:38" ht="15" customHeight="1">
      <c r="A123" s="404"/>
      <c r="B123" s="406"/>
      <c r="C123" s="351"/>
      <c r="D123" s="351" t="s">
        <v>1076</v>
      </c>
      <c r="E123" s="230" t="s">
        <v>1073</v>
      </c>
      <c r="F123" s="230">
        <v>100</v>
      </c>
      <c r="G123" s="230"/>
      <c r="H123" s="223">
        <v>150</v>
      </c>
      <c r="I123" s="223"/>
      <c r="J123" s="412"/>
      <c r="K123" s="329">
        <f>F123-H123</f>
        <v>-50</v>
      </c>
      <c r="L123" s="317">
        <v>50</v>
      </c>
      <c r="M123" s="417"/>
      <c r="N123" s="313">
        <v>15</v>
      </c>
      <c r="O123" s="410"/>
      <c r="P123" s="408"/>
      <c r="Q123" s="145"/>
      <c r="R123" s="5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</row>
    <row r="124" spans="1:38" ht="15" customHeight="1">
      <c r="A124" s="250">
        <v>36</v>
      </c>
      <c r="B124" s="352">
        <v>45195</v>
      </c>
      <c r="C124" s="353"/>
      <c r="D124" s="353" t="s">
        <v>1072</v>
      </c>
      <c r="E124" s="250" t="s">
        <v>604</v>
      </c>
      <c r="F124" s="250">
        <v>24</v>
      </c>
      <c r="G124" s="250">
        <v>0</v>
      </c>
      <c r="H124" s="252">
        <v>16</v>
      </c>
      <c r="I124" s="252" t="s">
        <v>996</v>
      </c>
      <c r="J124" s="252" t="s">
        <v>1105</v>
      </c>
      <c r="K124" s="275">
        <f t="shared" ref="K124" si="119">H124-F124</f>
        <v>-8</v>
      </c>
      <c r="L124" s="257">
        <v>50</v>
      </c>
      <c r="M124" s="258">
        <f t="shared" ref="M124" si="120">(K124*N124)-50</f>
        <v>-370</v>
      </c>
      <c r="N124" s="256">
        <v>40</v>
      </c>
      <c r="O124" s="259" t="s">
        <v>605</v>
      </c>
      <c r="P124" s="260">
        <v>45195</v>
      </c>
      <c r="Q124" s="145"/>
      <c r="R124" s="5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</row>
    <row r="125" spans="1:38" ht="15" customHeight="1">
      <c r="A125" s="250">
        <v>37</v>
      </c>
      <c r="B125" s="352">
        <v>45195</v>
      </c>
      <c r="C125" s="353"/>
      <c r="D125" s="353" t="s">
        <v>1088</v>
      </c>
      <c r="E125" s="250" t="s">
        <v>604</v>
      </c>
      <c r="F125" s="250">
        <v>46</v>
      </c>
      <c r="G125" s="250">
        <v>18</v>
      </c>
      <c r="H125" s="252">
        <v>33</v>
      </c>
      <c r="I125" s="252" t="s">
        <v>1106</v>
      </c>
      <c r="J125" s="252" t="s">
        <v>989</v>
      </c>
      <c r="K125" s="275">
        <f t="shared" ref="K125:K126" si="121">H125-F125</f>
        <v>-13</v>
      </c>
      <c r="L125" s="257">
        <v>50</v>
      </c>
      <c r="M125" s="258">
        <f t="shared" ref="M125" si="122">(K125*N125)-50</f>
        <v>-700</v>
      </c>
      <c r="N125" s="256">
        <v>50</v>
      </c>
      <c r="O125" s="259" t="s">
        <v>605</v>
      </c>
      <c r="P125" s="260">
        <v>45196</v>
      </c>
      <c r="Q125" s="145"/>
      <c r="R125" s="5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</row>
    <row r="126" spans="1:38" ht="15" customHeight="1">
      <c r="A126" s="403">
        <v>38</v>
      </c>
      <c r="B126" s="405">
        <v>45196</v>
      </c>
      <c r="C126" s="351"/>
      <c r="D126" s="351" t="s">
        <v>1147</v>
      </c>
      <c r="E126" s="230" t="s">
        <v>604</v>
      </c>
      <c r="F126" s="230">
        <v>92.5</v>
      </c>
      <c r="G126" s="230"/>
      <c r="H126" s="223">
        <v>142.5</v>
      </c>
      <c r="I126" s="223"/>
      <c r="J126" s="411" t="s">
        <v>1150</v>
      </c>
      <c r="K126" s="329">
        <f t="shared" si="121"/>
        <v>50</v>
      </c>
      <c r="L126" s="317">
        <v>50</v>
      </c>
      <c r="M126" s="413">
        <v>760</v>
      </c>
      <c r="N126" s="313">
        <v>40</v>
      </c>
      <c r="O126" s="415" t="s">
        <v>595</v>
      </c>
      <c r="P126" s="386">
        <v>45196</v>
      </c>
      <c r="Q126" s="145"/>
      <c r="R126" s="5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</row>
    <row r="127" spans="1:38" ht="15" customHeight="1">
      <c r="A127" s="404"/>
      <c r="B127" s="406"/>
      <c r="C127" s="351"/>
      <c r="D127" s="351" t="s">
        <v>1148</v>
      </c>
      <c r="E127" s="230" t="s">
        <v>1073</v>
      </c>
      <c r="F127" s="230">
        <v>59</v>
      </c>
      <c r="G127" s="230"/>
      <c r="H127" s="223">
        <v>87.5</v>
      </c>
      <c r="I127" s="223"/>
      <c r="J127" s="412"/>
      <c r="K127" s="329">
        <f>F127-H127</f>
        <v>-28.5</v>
      </c>
      <c r="L127" s="317">
        <v>50</v>
      </c>
      <c r="M127" s="417"/>
      <c r="N127" s="313">
        <v>40</v>
      </c>
      <c r="O127" s="419"/>
      <c r="P127" s="386">
        <v>45196</v>
      </c>
      <c r="Q127" s="145"/>
      <c r="R127" s="5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</row>
    <row r="128" spans="1:38" ht="15" customHeight="1">
      <c r="A128" s="420">
        <v>39</v>
      </c>
      <c r="B128" s="422">
        <v>45196</v>
      </c>
      <c r="C128" s="387"/>
      <c r="D128" s="387" t="s">
        <v>1151</v>
      </c>
      <c r="E128" s="283" t="s">
        <v>604</v>
      </c>
      <c r="F128" s="283">
        <v>125</v>
      </c>
      <c r="G128" s="283"/>
      <c r="H128" s="285">
        <v>135</v>
      </c>
      <c r="I128" s="285"/>
      <c r="J128" s="424" t="s">
        <v>1012</v>
      </c>
      <c r="K128" s="388">
        <f t="shared" ref="K128" si="123">H128-F128</f>
        <v>10</v>
      </c>
      <c r="L128" s="389">
        <v>50</v>
      </c>
      <c r="M128" s="426">
        <v>87.5</v>
      </c>
      <c r="N128" s="390">
        <v>15</v>
      </c>
      <c r="O128" s="428" t="s">
        <v>613</v>
      </c>
      <c r="P128" s="293">
        <v>45196</v>
      </c>
      <c r="Q128" s="145"/>
      <c r="R128" s="5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</row>
    <row r="129" spans="1:38" ht="15" customHeight="1">
      <c r="A129" s="421"/>
      <c r="B129" s="423"/>
      <c r="C129" s="387"/>
      <c r="D129" s="387" t="s">
        <v>1152</v>
      </c>
      <c r="E129" s="283" t="s">
        <v>1073</v>
      </c>
      <c r="F129" s="283">
        <v>65</v>
      </c>
      <c r="G129" s="283"/>
      <c r="H129" s="285">
        <v>62.5</v>
      </c>
      <c r="I129" s="285"/>
      <c r="J129" s="425"/>
      <c r="K129" s="388">
        <f>F129-H129</f>
        <v>2.5</v>
      </c>
      <c r="L129" s="389">
        <v>50</v>
      </c>
      <c r="M129" s="427"/>
      <c r="N129" s="390">
        <v>15</v>
      </c>
      <c r="O129" s="429"/>
      <c r="P129" s="293">
        <v>45196</v>
      </c>
      <c r="Q129" s="145"/>
      <c r="R129" s="5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</row>
    <row r="130" spans="1:38" ht="15" customHeight="1">
      <c r="A130" s="227"/>
      <c r="B130" s="311"/>
      <c r="C130" s="312"/>
      <c r="D130" s="312"/>
      <c r="E130" s="227"/>
      <c r="F130" s="227"/>
      <c r="G130" s="227"/>
      <c r="H130" s="229"/>
      <c r="I130" s="229"/>
      <c r="J130" s="229"/>
      <c r="K130" s="227"/>
      <c r="L130" s="243"/>
      <c r="M130" s="244"/>
      <c r="N130" s="227"/>
      <c r="O130" s="229"/>
      <c r="P130" s="228"/>
      <c r="Q130" s="145"/>
      <c r="R130" s="5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</row>
    <row r="131" spans="1:38" ht="15" customHeight="1">
      <c r="A131" s="227"/>
      <c r="B131" s="311"/>
      <c r="C131" s="312"/>
      <c r="D131" s="312"/>
      <c r="E131" s="227"/>
      <c r="F131" s="227"/>
      <c r="G131" s="227"/>
      <c r="H131" s="229"/>
      <c r="I131" s="229"/>
      <c r="J131" s="229"/>
      <c r="K131" s="227"/>
      <c r="L131" s="243"/>
      <c r="M131" s="244"/>
      <c r="N131" s="227"/>
      <c r="O131" s="229"/>
      <c r="P131" s="228"/>
      <c r="Q131" s="145"/>
      <c r="R131" s="5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</row>
    <row r="132" spans="1:38" ht="38.25" customHeight="1">
      <c r="A132" s="94" t="s">
        <v>617</v>
      </c>
      <c r="B132" s="152"/>
      <c r="C132" s="152"/>
      <c r="D132" s="153"/>
      <c r="E132" s="133"/>
      <c r="F132" s="6"/>
      <c r="G132" s="6"/>
      <c r="H132" s="134"/>
      <c r="I132" s="154"/>
      <c r="J132" s="1"/>
      <c r="K132" s="6"/>
      <c r="L132" s="6"/>
      <c r="M132" s="6"/>
      <c r="N132" s="1"/>
      <c r="O132" s="1"/>
      <c r="Q132" s="1"/>
      <c r="R132" s="6"/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</row>
    <row r="133" spans="1:38" ht="39.6">
      <c r="A133" s="95" t="s">
        <v>16</v>
      </c>
      <c r="B133" s="96" t="s">
        <v>567</v>
      </c>
      <c r="C133" s="96"/>
      <c r="D133" s="97" t="s">
        <v>579</v>
      </c>
      <c r="E133" s="96" t="s">
        <v>580</v>
      </c>
      <c r="F133" s="96" t="s">
        <v>581</v>
      </c>
      <c r="G133" s="96" t="s">
        <v>582</v>
      </c>
      <c r="H133" s="96" t="s">
        <v>583</v>
      </c>
      <c r="I133" s="96" t="s">
        <v>584</v>
      </c>
      <c r="J133" s="95" t="s">
        <v>585</v>
      </c>
      <c r="K133" s="137" t="s">
        <v>603</v>
      </c>
      <c r="L133" s="138" t="s">
        <v>587</v>
      </c>
      <c r="M133" s="98" t="s">
        <v>588</v>
      </c>
      <c r="N133" s="96" t="s">
        <v>589</v>
      </c>
      <c r="O133" s="97" t="s">
        <v>590</v>
      </c>
      <c r="P133" s="96" t="s">
        <v>591</v>
      </c>
      <c r="Q133" s="37"/>
      <c r="R133" s="6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</row>
    <row r="134" spans="1:38" ht="14.25" customHeight="1">
      <c r="A134" s="99">
        <v>1</v>
      </c>
      <c r="B134" s="100">
        <v>45169</v>
      </c>
      <c r="C134" s="147"/>
      <c r="D134" s="147" t="s">
        <v>887</v>
      </c>
      <c r="E134" s="99" t="s">
        <v>604</v>
      </c>
      <c r="F134" s="99" t="s">
        <v>895</v>
      </c>
      <c r="G134" s="99">
        <v>350</v>
      </c>
      <c r="H134" s="99"/>
      <c r="I134" s="99" t="s">
        <v>888</v>
      </c>
      <c r="J134" s="101" t="s">
        <v>593</v>
      </c>
      <c r="K134" s="101"/>
      <c r="L134" s="102"/>
      <c r="M134" s="355"/>
      <c r="N134" s="229"/>
      <c r="O134" s="241"/>
      <c r="P134" s="356"/>
      <c r="Q134" s="37"/>
      <c r="R134" s="37" t="s">
        <v>594</v>
      </c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</row>
    <row r="135" spans="1:38" ht="14.25" customHeight="1">
      <c r="A135" s="99">
        <v>2</v>
      </c>
      <c r="B135" s="100">
        <v>45173</v>
      </c>
      <c r="C135" s="147"/>
      <c r="D135" s="147" t="s">
        <v>168</v>
      </c>
      <c r="E135" s="99" t="s">
        <v>604</v>
      </c>
      <c r="F135" s="99" t="s">
        <v>906</v>
      </c>
      <c r="G135" s="99">
        <v>4790</v>
      </c>
      <c r="H135" s="99"/>
      <c r="I135" s="99" t="s">
        <v>907</v>
      </c>
      <c r="J135" s="101" t="s">
        <v>593</v>
      </c>
      <c r="K135" s="101"/>
      <c r="L135" s="102"/>
      <c r="M135" s="355"/>
      <c r="N135" s="229"/>
      <c r="O135" s="241"/>
      <c r="P135" s="356"/>
      <c r="Q135" s="37"/>
      <c r="R135" s="37" t="s">
        <v>594</v>
      </c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</row>
    <row r="136" spans="1:38" ht="14.25" customHeight="1">
      <c r="A136" s="99"/>
      <c r="B136" s="100"/>
      <c r="C136" s="147"/>
      <c r="D136" s="147"/>
      <c r="E136" s="99"/>
      <c r="F136" s="99"/>
      <c r="G136" s="99"/>
      <c r="H136" s="99"/>
      <c r="I136" s="99"/>
      <c r="J136" s="101"/>
      <c r="K136" s="101"/>
      <c r="L136" s="102"/>
      <c r="M136" s="355"/>
      <c r="N136" s="229"/>
      <c r="O136" s="241"/>
      <c r="P136" s="356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</row>
    <row r="137" spans="1:38" ht="12.75" customHeight="1">
      <c r="A137" s="99"/>
      <c r="B137" s="100"/>
      <c r="C137" s="147"/>
      <c r="D137" s="147"/>
      <c r="E137" s="99"/>
      <c r="F137" s="99"/>
      <c r="G137" s="99"/>
      <c r="H137" s="99"/>
      <c r="I137" s="99"/>
      <c r="J137" s="101"/>
      <c r="K137" s="101"/>
      <c r="L137" s="102"/>
      <c r="M137" s="155"/>
      <c r="N137" s="226"/>
      <c r="O137" s="226"/>
      <c r="P137" s="100"/>
      <c r="R137" s="6"/>
      <c r="S137" s="1"/>
      <c r="T137" s="1"/>
      <c r="U137" s="1"/>
      <c r="V137" s="1"/>
      <c r="W137" s="1"/>
      <c r="X137" s="1"/>
      <c r="Y137" s="1"/>
    </row>
    <row r="138" spans="1:38" ht="12.75" customHeight="1">
      <c r="A138" s="119" t="s">
        <v>596</v>
      </c>
      <c r="B138" s="119"/>
      <c r="C138" s="119"/>
      <c r="D138" s="119"/>
      <c r="E138" s="37"/>
      <c r="F138" s="126" t="s">
        <v>598</v>
      </c>
      <c r="G138" s="55"/>
      <c r="H138" s="55"/>
      <c r="I138" s="55"/>
      <c r="J138" s="6"/>
      <c r="K138" s="139"/>
      <c r="L138" s="140"/>
      <c r="M138" s="6"/>
      <c r="N138" s="109"/>
      <c r="O138" s="156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25" t="s">
        <v>597</v>
      </c>
      <c r="B139" s="119"/>
      <c r="C139" s="119"/>
      <c r="D139" s="119"/>
      <c r="E139" s="6"/>
      <c r="F139" s="126" t="s">
        <v>601</v>
      </c>
      <c r="G139" s="6"/>
      <c r="H139" s="6" t="s">
        <v>619</v>
      </c>
      <c r="I139" s="6"/>
      <c r="J139" s="1"/>
      <c r="K139" s="6"/>
      <c r="L139" s="6"/>
      <c r="M139" s="6"/>
      <c r="N139" s="1"/>
      <c r="O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25"/>
      <c r="B140" s="119"/>
      <c r="C140" s="119"/>
      <c r="D140" s="119"/>
      <c r="E140" s="6"/>
      <c r="F140" s="126"/>
      <c r="G140" s="6"/>
      <c r="H140" s="6"/>
      <c r="I140" s="6"/>
      <c r="J140" s="1"/>
      <c r="K140" s="6"/>
      <c r="L140" s="6"/>
      <c r="M140" s="6"/>
      <c r="N140" s="1"/>
      <c r="O140" s="1"/>
      <c r="Q140" s="1"/>
      <c r="R140" s="55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25"/>
      <c r="B141" s="119"/>
      <c r="C141" s="119"/>
      <c r="D141" s="119"/>
      <c r="E141" s="6"/>
      <c r="F141" s="126"/>
      <c r="G141" s="55"/>
      <c r="H141" s="37"/>
      <c r="I141" s="55"/>
      <c r="J141" s="6"/>
      <c r="K141" s="139"/>
      <c r="L141" s="140"/>
      <c r="M141" s="6"/>
      <c r="N141" s="109"/>
      <c r="O141" s="14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25"/>
      <c r="B142" s="119"/>
      <c r="C142" s="119"/>
      <c r="D142" s="119"/>
      <c r="E142" s="6"/>
      <c r="F142" s="126"/>
      <c r="G142" s="55"/>
      <c r="H142" s="37"/>
      <c r="I142" s="55"/>
      <c r="J142" s="6"/>
      <c r="K142" s="139"/>
      <c r="L142" s="140"/>
      <c r="M142" s="6"/>
      <c r="N142" s="109"/>
      <c r="O142" s="14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25"/>
      <c r="B143" s="119"/>
      <c r="C143" s="119"/>
      <c r="D143" s="119"/>
      <c r="E143" s="6"/>
      <c r="F143" s="126"/>
      <c r="G143" s="55"/>
      <c r="H143" s="37"/>
      <c r="I143" s="55"/>
      <c r="J143" s="6"/>
      <c r="K143" s="139"/>
      <c r="L143" s="140"/>
      <c r="M143" s="6"/>
      <c r="N143" s="109"/>
      <c r="O143" s="14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25"/>
      <c r="B144" s="119"/>
      <c r="C144" s="119"/>
      <c r="D144" s="119"/>
      <c r="E144" s="6"/>
      <c r="F144" s="126"/>
      <c r="G144" s="55"/>
      <c r="H144" s="37"/>
      <c r="I144" s="55"/>
      <c r="J144" s="6"/>
      <c r="K144" s="139"/>
      <c r="L144" s="140"/>
      <c r="M144" s="6"/>
      <c r="N144" s="109"/>
      <c r="O144" s="14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25"/>
      <c r="B145" s="119"/>
      <c r="C145" s="119"/>
      <c r="D145" s="119"/>
      <c r="E145" s="6"/>
      <c r="F145" s="126"/>
      <c r="G145" s="55"/>
      <c r="H145" s="37"/>
      <c r="I145" s="55"/>
      <c r="J145" s="6"/>
      <c r="K145" s="139"/>
      <c r="L145" s="140"/>
      <c r="M145" s="6"/>
      <c r="N145" s="109"/>
      <c r="O145" s="14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25"/>
      <c r="B146" s="119"/>
      <c r="C146" s="119"/>
      <c r="D146" s="119"/>
      <c r="E146" s="6"/>
      <c r="F146" s="126"/>
      <c r="G146" s="55"/>
      <c r="H146" s="37"/>
      <c r="I146" s="55"/>
      <c r="J146" s="6"/>
      <c r="K146" s="139"/>
      <c r="L146" s="140"/>
      <c r="M146" s="6"/>
      <c r="N146" s="109"/>
      <c r="O146" s="14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55"/>
      <c r="B147" s="108"/>
      <c r="C147" s="108"/>
      <c r="D147" s="37"/>
      <c r="E147" s="55"/>
      <c r="F147" s="55"/>
      <c r="G147" s="55"/>
      <c r="H147" s="37"/>
      <c r="I147" s="55"/>
      <c r="J147" s="6"/>
      <c r="K147" s="139"/>
      <c r="L147" s="140"/>
      <c r="M147" s="6"/>
      <c r="N147" s="109"/>
      <c r="O147" s="14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38.25" customHeight="1">
      <c r="A148" s="37"/>
      <c r="B148" s="157" t="s">
        <v>620</v>
      </c>
      <c r="C148" s="157"/>
      <c r="D148" s="157"/>
      <c r="E148" s="157"/>
      <c r="F148" s="6"/>
      <c r="G148" s="6"/>
      <c r="H148" s="135"/>
      <c r="I148" s="6"/>
      <c r="J148" s="135"/>
      <c r="K148" s="136"/>
      <c r="L148" s="6"/>
      <c r="M148" s="6"/>
      <c r="N148" s="1"/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95" t="s">
        <v>16</v>
      </c>
      <c r="B149" s="96" t="s">
        <v>567</v>
      </c>
      <c r="C149" s="96"/>
      <c r="D149" s="97" t="s">
        <v>579</v>
      </c>
      <c r="E149" s="96" t="s">
        <v>580</v>
      </c>
      <c r="F149" s="96" t="s">
        <v>581</v>
      </c>
      <c r="G149" s="96" t="s">
        <v>621</v>
      </c>
      <c r="H149" s="96" t="s">
        <v>622</v>
      </c>
      <c r="I149" s="96" t="s">
        <v>584</v>
      </c>
      <c r="J149" s="158" t="s">
        <v>585</v>
      </c>
      <c r="K149" s="96" t="s">
        <v>586</v>
      </c>
      <c r="L149" s="96" t="s">
        <v>623</v>
      </c>
      <c r="M149" s="96" t="s">
        <v>589</v>
      </c>
      <c r="N149" s="97" t="s">
        <v>590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9">
        <v>1</v>
      </c>
      <c r="B150" s="160">
        <v>41579</v>
      </c>
      <c r="C150" s="160"/>
      <c r="D150" s="161" t="s">
        <v>624</v>
      </c>
      <c r="E150" s="162" t="s">
        <v>592</v>
      </c>
      <c r="F150" s="163">
        <v>82</v>
      </c>
      <c r="G150" s="162" t="s">
        <v>625</v>
      </c>
      <c r="H150" s="162">
        <v>100</v>
      </c>
      <c r="I150" s="164">
        <v>100</v>
      </c>
      <c r="J150" s="165" t="s">
        <v>626</v>
      </c>
      <c r="K150" s="166">
        <f t="shared" ref="K150:K202" si="124">H150-F150</f>
        <v>18</v>
      </c>
      <c r="L150" s="167">
        <f t="shared" ref="L150:L202" si="125">K150/F150</f>
        <v>0.21951219512195122</v>
      </c>
      <c r="M150" s="162" t="s">
        <v>595</v>
      </c>
      <c r="N150" s="168">
        <v>42657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9">
        <v>2</v>
      </c>
      <c r="B151" s="160">
        <v>41794</v>
      </c>
      <c r="C151" s="160"/>
      <c r="D151" s="161" t="s">
        <v>627</v>
      </c>
      <c r="E151" s="162" t="s">
        <v>604</v>
      </c>
      <c r="F151" s="163">
        <v>257</v>
      </c>
      <c r="G151" s="162" t="s">
        <v>625</v>
      </c>
      <c r="H151" s="162">
        <v>300</v>
      </c>
      <c r="I151" s="164">
        <v>300</v>
      </c>
      <c r="J151" s="165" t="s">
        <v>626</v>
      </c>
      <c r="K151" s="166">
        <f t="shared" si="124"/>
        <v>43</v>
      </c>
      <c r="L151" s="167">
        <f t="shared" si="125"/>
        <v>0.16731517509727625</v>
      </c>
      <c r="M151" s="162" t="s">
        <v>595</v>
      </c>
      <c r="N151" s="168">
        <v>41822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9">
        <v>3</v>
      </c>
      <c r="B152" s="160">
        <v>41828</v>
      </c>
      <c r="C152" s="160"/>
      <c r="D152" s="161" t="s">
        <v>628</v>
      </c>
      <c r="E152" s="162" t="s">
        <v>604</v>
      </c>
      <c r="F152" s="163">
        <v>393</v>
      </c>
      <c r="G152" s="162" t="s">
        <v>625</v>
      </c>
      <c r="H152" s="162">
        <v>468</v>
      </c>
      <c r="I152" s="164">
        <v>468</v>
      </c>
      <c r="J152" s="165" t="s">
        <v>626</v>
      </c>
      <c r="K152" s="166">
        <f t="shared" si="124"/>
        <v>75</v>
      </c>
      <c r="L152" s="167">
        <f t="shared" si="125"/>
        <v>0.19083969465648856</v>
      </c>
      <c r="M152" s="162" t="s">
        <v>595</v>
      </c>
      <c r="N152" s="168">
        <v>41863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9">
        <v>4</v>
      </c>
      <c r="B153" s="160">
        <v>41857</v>
      </c>
      <c r="C153" s="160"/>
      <c r="D153" s="161" t="s">
        <v>629</v>
      </c>
      <c r="E153" s="162" t="s">
        <v>604</v>
      </c>
      <c r="F153" s="163">
        <v>205</v>
      </c>
      <c r="G153" s="162" t="s">
        <v>625</v>
      </c>
      <c r="H153" s="162">
        <v>275</v>
      </c>
      <c r="I153" s="164">
        <v>250</v>
      </c>
      <c r="J153" s="165" t="s">
        <v>626</v>
      </c>
      <c r="K153" s="166">
        <f t="shared" si="124"/>
        <v>70</v>
      </c>
      <c r="L153" s="167">
        <f t="shared" si="125"/>
        <v>0.34146341463414637</v>
      </c>
      <c r="M153" s="162" t="s">
        <v>595</v>
      </c>
      <c r="N153" s="168">
        <v>41962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9">
        <v>5</v>
      </c>
      <c r="B154" s="160">
        <v>41886</v>
      </c>
      <c r="C154" s="160"/>
      <c r="D154" s="161" t="s">
        <v>630</v>
      </c>
      <c r="E154" s="162" t="s">
        <v>604</v>
      </c>
      <c r="F154" s="163">
        <v>162</v>
      </c>
      <c r="G154" s="162" t="s">
        <v>625</v>
      </c>
      <c r="H154" s="162">
        <v>190</v>
      </c>
      <c r="I154" s="164">
        <v>190</v>
      </c>
      <c r="J154" s="165" t="s">
        <v>626</v>
      </c>
      <c r="K154" s="166">
        <f t="shared" si="124"/>
        <v>28</v>
      </c>
      <c r="L154" s="167">
        <f t="shared" si="125"/>
        <v>0.1728395061728395</v>
      </c>
      <c r="M154" s="162" t="s">
        <v>595</v>
      </c>
      <c r="N154" s="168">
        <v>42006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9">
        <v>6</v>
      </c>
      <c r="B155" s="160">
        <v>41886</v>
      </c>
      <c r="C155" s="160"/>
      <c r="D155" s="161" t="s">
        <v>631</v>
      </c>
      <c r="E155" s="162" t="s">
        <v>604</v>
      </c>
      <c r="F155" s="163">
        <v>75</v>
      </c>
      <c r="G155" s="162" t="s">
        <v>625</v>
      </c>
      <c r="H155" s="162">
        <v>91.5</v>
      </c>
      <c r="I155" s="164" t="s">
        <v>618</v>
      </c>
      <c r="J155" s="165" t="s">
        <v>632</v>
      </c>
      <c r="K155" s="166">
        <f t="shared" si="124"/>
        <v>16.5</v>
      </c>
      <c r="L155" s="167">
        <f t="shared" si="125"/>
        <v>0.22</v>
      </c>
      <c r="M155" s="162" t="s">
        <v>595</v>
      </c>
      <c r="N155" s="168">
        <v>41954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9">
        <v>7</v>
      </c>
      <c r="B156" s="160">
        <v>41913</v>
      </c>
      <c r="C156" s="160"/>
      <c r="D156" s="161" t="s">
        <v>633</v>
      </c>
      <c r="E156" s="162" t="s">
        <v>604</v>
      </c>
      <c r="F156" s="163">
        <v>850</v>
      </c>
      <c r="G156" s="162" t="s">
        <v>625</v>
      </c>
      <c r="H156" s="162">
        <v>982.5</v>
      </c>
      <c r="I156" s="164">
        <v>1050</v>
      </c>
      <c r="J156" s="165" t="s">
        <v>634</v>
      </c>
      <c r="K156" s="166">
        <f t="shared" si="124"/>
        <v>132.5</v>
      </c>
      <c r="L156" s="167">
        <f t="shared" si="125"/>
        <v>0.15588235294117647</v>
      </c>
      <c r="M156" s="162" t="s">
        <v>595</v>
      </c>
      <c r="N156" s="168">
        <v>42039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9">
        <v>8</v>
      </c>
      <c r="B157" s="160">
        <v>41913</v>
      </c>
      <c r="C157" s="160"/>
      <c r="D157" s="161" t="s">
        <v>635</v>
      </c>
      <c r="E157" s="162" t="s">
        <v>604</v>
      </c>
      <c r="F157" s="163">
        <v>475</v>
      </c>
      <c r="G157" s="162" t="s">
        <v>625</v>
      </c>
      <c r="H157" s="162">
        <v>515</v>
      </c>
      <c r="I157" s="164">
        <v>600</v>
      </c>
      <c r="J157" s="165" t="s">
        <v>636</v>
      </c>
      <c r="K157" s="166">
        <f t="shared" si="124"/>
        <v>40</v>
      </c>
      <c r="L157" s="167">
        <f t="shared" si="125"/>
        <v>8.4210526315789472E-2</v>
      </c>
      <c r="M157" s="162" t="s">
        <v>595</v>
      </c>
      <c r="N157" s="168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9">
        <v>9</v>
      </c>
      <c r="B158" s="160">
        <v>41913</v>
      </c>
      <c r="C158" s="160"/>
      <c r="D158" s="161" t="s">
        <v>637</v>
      </c>
      <c r="E158" s="162" t="s">
        <v>604</v>
      </c>
      <c r="F158" s="163">
        <v>86</v>
      </c>
      <c r="G158" s="162" t="s">
        <v>625</v>
      </c>
      <c r="H158" s="162">
        <v>99</v>
      </c>
      <c r="I158" s="164">
        <v>140</v>
      </c>
      <c r="J158" s="165" t="s">
        <v>638</v>
      </c>
      <c r="K158" s="166">
        <f t="shared" si="124"/>
        <v>13</v>
      </c>
      <c r="L158" s="167">
        <f t="shared" si="125"/>
        <v>0.15116279069767441</v>
      </c>
      <c r="M158" s="162" t="s">
        <v>595</v>
      </c>
      <c r="N158" s="168">
        <v>41939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9">
        <v>10</v>
      </c>
      <c r="B159" s="160">
        <v>41926</v>
      </c>
      <c r="C159" s="160"/>
      <c r="D159" s="161" t="s">
        <v>639</v>
      </c>
      <c r="E159" s="162" t="s">
        <v>604</v>
      </c>
      <c r="F159" s="163">
        <v>496.6</v>
      </c>
      <c r="G159" s="162" t="s">
        <v>625</v>
      </c>
      <c r="H159" s="162">
        <v>621</v>
      </c>
      <c r="I159" s="164">
        <v>580</v>
      </c>
      <c r="J159" s="165" t="s">
        <v>626</v>
      </c>
      <c r="K159" s="166">
        <f t="shared" si="124"/>
        <v>124.39999999999998</v>
      </c>
      <c r="L159" s="167">
        <f t="shared" si="125"/>
        <v>0.25050342327829234</v>
      </c>
      <c r="M159" s="162" t="s">
        <v>595</v>
      </c>
      <c r="N159" s="168">
        <v>42605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9">
        <v>11</v>
      </c>
      <c r="B160" s="160">
        <v>41926</v>
      </c>
      <c r="C160" s="160"/>
      <c r="D160" s="161" t="s">
        <v>640</v>
      </c>
      <c r="E160" s="162" t="s">
        <v>604</v>
      </c>
      <c r="F160" s="163">
        <v>2481.9</v>
      </c>
      <c r="G160" s="162" t="s">
        <v>625</v>
      </c>
      <c r="H160" s="162">
        <v>2840</v>
      </c>
      <c r="I160" s="164">
        <v>2870</v>
      </c>
      <c r="J160" s="165" t="s">
        <v>641</v>
      </c>
      <c r="K160" s="166">
        <f t="shared" si="124"/>
        <v>358.09999999999991</v>
      </c>
      <c r="L160" s="167">
        <f t="shared" si="125"/>
        <v>0.14428462065353154</v>
      </c>
      <c r="M160" s="162" t="s">
        <v>595</v>
      </c>
      <c r="N160" s="168">
        <v>42017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9">
        <v>12</v>
      </c>
      <c r="B161" s="160">
        <v>41928</v>
      </c>
      <c r="C161" s="160"/>
      <c r="D161" s="161" t="s">
        <v>642</v>
      </c>
      <c r="E161" s="162" t="s">
        <v>604</v>
      </c>
      <c r="F161" s="163">
        <v>84.5</v>
      </c>
      <c r="G161" s="162" t="s">
        <v>625</v>
      </c>
      <c r="H161" s="162">
        <v>93</v>
      </c>
      <c r="I161" s="164">
        <v>110</v>
      </c>
      <c r="J161" s="165" t="s">
        <v>643</v>
      </c>
      <c r="K161" s="166">
        <f t="shared" si="124"/>
        <v>8.5</v>
      </c>
      <c r="L161" s="167">
        <f t="shared" si="125"/>
        <v>0.10059171597633136</v>
      </c>
      <c r="M161" s="162" t="s">
        <v>595</v>
      </c>
      <c r="N161" s="168">
        <v>41939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9">
        <v>13</v>
      </c>
      <c r="B162" s="160">
        <v>41928</v>
      </c>
      <c r="C162" s="160"/>
      <c r="D162" s="161" t="s">
        <v>644</v>
      </c>
      <c r="E162" s="162" t="s">
        <v>604</v>
      </c>
      <c r="F162" s="163">
        <v>401</v>
      </c>
      <c r="G162" s="162" t="s">
        <v>625</v>
      </c>
      <c r="H162" s="162">
        <v>428</v>
      </c>
      <c r="I162" s="164">
        <v>450</v>
      </c>
      <c r="J162" s="165" t="s">
        <v>645</v>
      </c>
      <c r="K162" s="166">
        <f t="shared" si="124"/>
        <v>27</v>
      </c>
      <c r="L162" s="167">
        <f t="shared" si="125"/>
        <v>6.7331670822942641E-2</v>
      </c>
      <c r="M162" s="162" t="s">
        <v>595</v>
      </c>
      <c r="N162" s="168">
        <v>42020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9">
        <v>14</v>
      </c>
      <c r="B163" s="160">
        <v>41928</v>
      </c>
      <c r="C163" s="160"/>
      <c r="D163" s="161" t="s">
        <v>646</v>
      </c>
      <c r="E163" s="162" t="s">
        <v>604</v>
      </c>
      <c r="F163" s="163">
        <v>101</v>
      </c>
      <c r="G163" s="162" t="s">
        <v>625</v>
      </c>
      <c r="H163" s="162">
        <v>112</v>
      </c>
      <c r="I163" s="164">
        <v>120</v>
      </c>
      <c r="J163" s="165" t="s">
        <v>647</v>
      </c>
      <c r="K163" s="166">
        <f t="shared" si="124"/>
        <v>11</v>
      </c>
      <c r="L163" s="167">
        <f t="shared" si="125"/>
        <v>0.10891089108910891</v>
      </c>
      <c r="M163" s="162" t="s">
        <v>595</v>
      </c>
      <c r="N163" s="168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9">
        <v>15</v>
      </c>
      <c r="B164" s="160">
        <v>41954</v>
      </c>
      <c r="C164" s="160"/>
      <c r="D164" s="161" t="s">
        <v>648</v>
      </c>
      <c r="E164" s="162" t="s">
        <v>604</v>
      </c>
      <c r="F164" s="163">
        <v>59</v>
      </c>
      <c r="G164" s="162" t="s">
        <v>625</v>
      </c>
      <c r="H164" s="162">
        <v>76</v>
      </c>
      <c r="I164" s="164">
        <v>76</v>
      </c>
      <c r="J164" s="165" t="s">
        <v>626</v>
      </c>
      <c r="K164" s="166">
        <f t="shared" si="124"/>
        <v>17</v>
      </c>
      <c r="L164" s="167">
        <f t="shared" si="125"/>
        <v>0.28813559322033899</v>
      </c>
      <c r="M164" s="162" t="s">
        <v>595</v>
      </c>
      <c r="N164" s="168">
        <v>43032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9">
        <v>16</v>
      </c>
      <c r="B165" s="160">
        <v>41954</v>
      </c>
      <c r="C165" s="160"/>
      <c r="D165" s="161" t="s">
        <v>637</v>
      </c>
      <c r="E165" s="162" t="s">
        <v>604</v>
      </c>
      <c r="F165" s="163">
        <v>99</v>
      </c>
      <c r="G165" s="162" t="s">
        <v>625</v>
      </c>
      <c r="H165" s="162">
        <v>120</v>
      </c>
      <c r="I165" s="164">
        <v>120</v>
      </c>
      <c r="J165" s="165" t="s">
        <v>614</v>
      </c>
      <c r="K165" s="166">
        <f t="shared" si="124"/>
        <v>21</v>
      </c>
      <c r="L165" s="167">
        <f t="shared" si="125"/>
        <v>0.21212121212121213</v>
      </c>
      <c r="M165" s="162" t="s">
        <v>595</v>
      </c>
      <c r="N165" s="168">
        <v>41960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9">
        <v>17</v>
      </c>
      <c r="B166" s="160">
        <v>41956</v>
      </c>
      <c r="C166" s="160"/>
      <c r="D166" s="161" t="s">
        <v>649</v>
      </c>
      <c r="E166" s="162" t="s">
        <v>604</v>
      </c>
      <c r="F166" s="163">
        <v>22</v>
      </c>
      <c r="G166" s="162" t="s">
        <v>625</v>
      </c>
      <c r="H166" s="162">
        <v>33.549999999999997</v>
      </c>
      <c r="I166" s="164">
        <v>32</v>
      </c>
      <c r="J166" s="165" t="s">
        <v>650</v>
      </c>
      <c r="K166" s="166">
        <f t="shared" si="124"/>
        <v>11.549999999999997</v>
      </c>
      <c r="L166" s="167">
        <f t="shared" si="125"/>
        <v>0.52499999999999991</v>
      </c>
      <c r="M166" s="162" t="s">
        <v>595</v>
      </c>
      <c r="N166" s="168">
        <v>42188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9">
        <v>18</v>
      </c>
      <c r="B167" s="160">
        <v>41976</v>
      </c>
      <c r="C167" s="160"/>
      <c r="D167" s="161" t="s">
        <v>651</v>
      </c>
      <c r="E167" s="162" t="s">
        <v>604</v>
      </c>
      <c r="F167" s="163">
        <v>440</v>
      </c>
      <c r="G167" s="162" t="s">
        <v>625</v>
      </c>
      <c r="H167" s="162">
        <v>520</v>
      </c>
      <c r="I167" s="164">
        <v>520</v>
      </c>
      <c r="J167" s="165" t="s">
        <v>652</v>
      </c>
      <c r="K167" s="166">
        <f t="shared" si="124"/>
        <v>80</v>
      </c>
      <c r="L167" s="167">
        <f t="shared" si="125"/>
        <v>0.18181818181818182</v>
      </c>
      <c r="M167" s="162" t="s">
        <v>595</v>
      </c>
      <c r="N167" s="168">
        <v>42208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9">
        <v>19</v>
      </c>
      <c r="B168" s="160">
        <v>41976</v>
      </c>
      <c r="C168" s="160"/>
      <c r="D168" s="161" t="s">
        <v>653</v>
      </c>
      <c r="E168" s="162" t="s">
        <v>604</v>
      </c>
      <c r="F168" s="163">
        <v>360</v>
      </c>
      <c r="G168" s="162" t="s">
        <v>625</v>
      </c>
      <c r="H168" s="162">
        <v>427</v>
      </c>
      <c r="I168" s="164">
        <v>425</v>
      </c>
      <c r="J168" s="165" t="s">
        <v>654</v>
      </c>
      <c r="K168" s="166">
        <f t="shared" si="124"/>
        <v>67</v>
      </c>
      <c r="L168" s="167">
        <f t="shared" si="125"/>
        <v>0.18611111111111112</v>
      </c>
      <c r="M168" s="162" t="s">
        <v>595</v>
      </c>
      <c r="N168" s="168">
        <v>42058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9">
        <v>20</v>
      </c>
      <c r="B169" s="160">
        <v>42012</v>
      </c>
      <c r="C169" s="160"/>
      <c r="D169" s="161" t="s">
        <v>655</v>
      </c>
      <c r="E169" s="162" t="s">
        <v>604</v>
      </c>
      <c r="F169" s="163">
        <v>360</v>
      </c>
      <c r="G169" s="162" t="s">
        <v>625</v>
      </c>
      <c r="H169" s="162">
        <v>455</v>
      </c>
      <c r="I169" s="164">
        <v>420</v>
      </c>
      <c r="J169" s="165" t="s">
        <v>656</v>
      </c>
      <c r="K169" s="166">
        <f t="shared" si="124"/>
        <v>95</v>
      </c>
      <c r="L169" s="167">
        <f t="shared" si="125"/>
        <v>0.2638888888888889</v>
      </c>
      <c r="M169" s="162" t="s">
        <v>595</v>
      </c>
      <c r="N169" s="168">
        <v>42024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9">
        <v>21</v>
      </c>
      <c r="B170" s="160">
        <v>42012</v>
      </c>
      <c r="C170" s="160"/>
      <c r="D170" s="161" t="s">
        <v>657</v>
      </c>
      <c r="E170" s="162" t="s">
        <v>604</v>
      </c>
      <c r="F170" s="163">
        <v>130</v>
      </c>
      <c r="G170" s="162"/>
      <c r="H170" s="162">
        <v>175.5</v>
      </c>
      <c r="I170" s="164">
        <v>165</v>
      </c>
      <c r="J170" s="165" t="s">
        <v>658</v>
      </c>
      <c r="K170" s="166">
        <f t="shared" si="124"/>
        <v>45.5</v>
      </c>
      <c r="L170" s="167">
        <f t="shared" si="125"/>
        <v>0.35</v>
      </c>
      <c r="M170" s="162" t="s">
        <v>595</v>
      </c>
      <c r="N170" s="168">
        <v>43088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9">
        <v>22</v>
      </c>
      <c r="B171" s="160">
        <v>42040</v>
      </c>
      <c r="C171" s="160"/>
      <c r="D171" s="161" t="s">
        <v>404</v>
      </c>
      <c r="E171" s="162" t="s">
        <v>592</v>
      </c>
      <c r="F171" s="163">
        <v>98</v>
      </c>
      <c r="G171" s="162"/>
      <c r="H171" s="162">
        <v>120</v>
      </c>
      <c r="I171" s="164">
        <v>120</v>
      </c>
      <c r="J171" s="165" t="s">
        <v>626</v>
      </c>
      <c r="K171" s="166">
        <f t="shared" si="124"/>
        <v>22</v>
      </c>
      <c r="L171" s="167">
        <f t="shared" si="125"/>
        <v>0.22448979591836735</v>
      </c>
      <c r="M171" s="162" t="s">
        <v>595</v>
      </c>
      <c r="N171" s="168">
        <v>42753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9">
        <v>23</v>
      </c>
      <c r="B172" s="160">
        <v>42040</v>
      </c>
      <c r="C172" s="160"/>
      <c r="D172" s="161" t="s">
        <v>659</v>
      </c>
      <c r="E172" s="162" t="s">
        <v>592</v>
      </c>
      <c r="F172" s="163">
        <v>196</v>
      </c>
      <c r="G172" s="162"/>
      <c r="H172" s="162">
        <v>262</v>
      </c>
      <c r="I172" s="164">
        <v>255</v>
      </c>
      <c r="J172" s="165" t="s">
        <v>626</v>
      </c>
      <c r="K172" s="166">
        <f t="shared" si="124"/>
        <v>66</v>
      </c>
      <c r="L172" s="167">
        <f t="shared" si="125"/>
        <v>0.33673469387755101</v>
      </c>
      <c r="M172" s="162" t="s">
        <v>595</v>
      </c>
      <c r="N172" s="168">
        <v>42599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9">
        <v>24</v>
      </c>
      <c r="B173" s="170">
        <v>42067</v>
      </c>
      <c r="C173" s="170"/>
      <c r="D173" s="171" t="s">
        <v>403</v>
      </c>
      <c r="E173" s="172" t="s">
        <v>592</v>
      </c>
      <c r="F173" s="173">
        <v>235</v>
      </c>
      <c r="G173" s="173"/>
      <c r="H173" s="174">
        <v>77</v>
      </c>
      <c r="I173" s="174" t="s">
        <v>660</v>
      </c>
      <c r="J173" s="175" t="s">
        <v>661</v>
      </c>
      <c r="K173" s="176">
        <f t="shared" si="124"/>
        <v>-158</v>
      </c>
      <c r="L173" s="177">
        <f t="shared" si="125"/>
        <v>-0.67234042553191486</v>
      </c>
      <c r="M173" s="173" t="s">
        <v>605</v>
      </c>
      <c r="N173" s="170">
        <v>43522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9">
        <v>25</v>
      </c>
      <c r="B174" s="160">
        <v>42067</v>
      </c>
      <c r="C174" s="160"/>
      <c r="D174" s="161" t="s">
        <v>662</v>
      </c>
      <c r="E174" s="162" t="s">
        <v>592</v>
      </c>
      <c r="F174" s="163">
        <v>185</v>
      </c>
      <c r="G174" s="162"/>
      <c r="H174" s="162">
        <v>224</v>
      </c>
      <c r="I174" s="164" t="s">
        <v>663</v>
      </c>
      <c r="J174" s="165" t="s">
        <v>626</v>
      </c>
      <c r="K174" s="166">
        <f t="shared" si="124"/>
        <v>39</v>
      </c>
      <c r="L174" s="167">
        <f t="shared" si="125"/>
        <v>0.21081081081081082</v>
      </c>
      <c r="M174" s="162" t="s">
        <v>595</v>
      </c>
      <c r="N174" s="168">
        <v>42647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9">
        <v>26</v>
      </c>
      <c r="B175" s="170">
        <v>42090</v>
      </c>
      <c r="C175" s="170"/>
      <c r="D175" s="178" t="s">
        <v>664</v>
      </c>
      <c r="E175" s="173" t="s">
        <v>592</v>
      </c>
      <c r="F175" s="173">
        <v>49.5</v>
      </c>
      <c r="G175" s="174"/>
      <c r="H175" s="174">
        <v>15.85</v>
      </c>
      <c r="I175" s="174">
        <v>67</v>
      </c>
      <c r="J175" s="175" t="s">
        <v>665</v>
      </c>
      <c r="K175" s="174">
        <f t="shared" si="124"/>
        <v>-33.65</v>
      </c>
      <c r="L175" s="179">
        <f t="shared" si="125"/>
        <v>-0.67979797979797973</v>
      </c>
      <c r="M175" s="173" t="s">
        <v>605</v>
      </c>
      <c r="N175" s="180">
        <v>43627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9">
        <v>27</v>
      </c>
      <c r="B176" s="160">
        <v>42093</v>
      </c>
      <c r="C176" s="160"/>
      <c r="D176" s="161" t="s">
        <v>666</v>
      </c>
      <c r="E176" s="162" t="s">
        <v>592</v>
      </c>
      <c r="F176" s="163">
        <v>183.5</v>
      </c>
      <c r="G176" s="162"/>
      <c r="H176" s="162">
        <v>219</v>
      </c>
      <c r="I176" s="164">
        <v>218</v>
      </c>
      <c r="J176" s="165" t="s">
        <v>667</v>
      </c>
      <c r="K176" s="166">
        <f t="shared" si="124"/>
        <v>35.5</v>
      </c>
      <c r="L176" s="167">
        <f t="shared" si="125"/>
        <v>0.19346049046321526</v>
      </c>
      <c r="M176" s="162" t="s">
        <v>595</v>
      </c>
      <c r="N176" s="168">
        <v>42103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9">
        <v>28</v>
      </c>
      <c r="B177" s="160">
        <v>42114</v>
      </c>
      <c r="C177" s="160"/>
      <c r="D177" s="161" t="s">
        <v>668</v>
      </c>
      <c r="E177" s="162" t="s">
        <v>592</v>
      </c>
      <c r="F177" s="163">
        <f>(227+237)/2</f>
        <v>232</v>
      </c>
      <c r="G177" s="162"/>
      <c r="H177" s="162">
        <v>298</v>
      </c>
      <c r="I177" s="164">
        <v>298</v>
      </c>
      <c r="J177" s="165" t="s">
        <v>626</v>
      </c>
      <c r="K177" s="166">
        <f t="shared" si="124"/>
        <v>66</v>
      </c>
      <c r="L177" s="167">
        <f t="shared" si="125"/>
        <v>0.28448275862068967</v>
      </c>
      <c r="M177" s="162" t="s">
        <v>595</v>
      </c>
      <c r="N177" s="168">
        <v>42823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9">
        <v>29</v>
      </c>
      <c r="B178" s="160">
        <v>42128</v>
      </c>
      <c r="C178" s="160"/>
      <c r="D178" s="161" t="s">
        <v>669</v>
      </c>
      <c r="E178" s="162" t="s">
        <v>604</v>
      </c>
      <c r="F178" s="163">
        <v>385</v>
      </c>
      <c r="G178" s="162"/>
      <c r="H178" s="162">
        <f>212.5+331</f>
        <v>543.5</v>
      </c>
      <c r="I178" s="164">
        <v>510</v>
      </c>
      <c r="J178" s="165" t="s">
        <v>670</v>
      </c>
      <c r="K178" s="166">
        <f t="shared" si="124"/>
        <v>158.5</v>
      </c>
      <c r="L178" s="167">
        <f t="shared" si="125"/>
        <v>0.41168831168831171</v>
      </c>
      <c r="M178" s="162" t="s">
        <v>595</v>
      </c>
      <c r="N178" s="168">
        <v>42235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9">
        <v>30</v>
      </c>
      <c r="B179" s="160">
        <v>42128</v>
      </c>
      <c r="C179" s="160"/>
      <c r="D179" s="161" t="s">
        <v>671</v>
      </c>
      <c r="E179" s="162" t="s">
        <v>604</v>
      </c>
      <c r="F179" s="163">
        <v>115.5</v>
      </c>
      <c r="G179" s="162"/>
      <c r="H179" s="162">
        <v>146</v>
      </c>
      <c r="I179" s="164">
        <v>142</v>
      </c>
      <c r="J179" s="165" t="s">
        <v>672</v>
      </c>
      <c r="K179" s="166">
        <f t="shared" si="124"/>
        <v>30.5</v>
      </c>
      <c r="L179" s="167">
        <f t="shared" si="125"/>
        <v>0.26406926406926406</v>
      </c>
      <c r="M179" s="162" t="s">
        <v>595</v>
      </c>
      <c r="N179" s="168">
        <v>42202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9">
        <v>31</v>
      </c>
      <c r="B180" s="160">
        <v>42151</v>
      </c>
      <c r="C180" s="160"/>
      <c r="D180" s="161" t="s">
        <v>541</v>
      </c>
      <c r="E180" s="162" t="s">
        <v>604</v>
      </c>
      <c r="F180" s="163">
        <v>237.5</v>
      </c>
      <c r="G180" s="162"/>
      <c r="H180" s="162">
        <v>279.5</v>
      </c>
      <c r="I180" s="164">
        <v>278</v>
      </c>
      <c r="J180" s="165" t="s">
        <v>626</v>
      </c>
      <c r="K180" s="166">
        <f t="shared" si="124"/>
        <v>42</v>
      </c>
      <c r="L180" s="167">
        <f t="shared" si="125"/>
        <v>0.17684210526315788</v>
      </c>
      <c r="M180" s="162" t="s">
        <v>595</v>
      </c>
      <c r="N180" s="168">
        <v>42222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9">
        <v>32</v>
      </c>
      <c r="B181" s="160">
        <v>42174</v>
      </c>
      <c r="C181" s="160"/>
      <c r="D181" s="161" t="s">
        <v>644</v>
      </c>
      <c r="E181" s="162" t="s">
        <v>592</v>
      </c>
      <c r="F181" s="163">
        <v>340</v>
      </c>
      <c r="G181" s="162"/>
      <c r="H181" s="162">
        <v>448</v>
      </c>
      <c r="I181" s="164">
        <v>448</v>
      </c>
      <c r="J181" s="165" t="s">
        <v>626</v>
      </c>
      <c r="K181" s="166">
        <f t="shared" si="124"/>
        <v>108</v>
      </c>
      <c r="L181" s="167">
        <f t="shared" si="125"/>
        <v>0.31764705882352939</v>
      </c>
      <c r="M181" s="162" t="s">
        <v>595</v>
      </c>
      <c r="N181" s="168">
        <v>43018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9">
        <v>33</v>
      </c>
      <c r="B182" s="160">
        <v>42191</v>
      </c>
      <c r="C182" s="160"/>
      <c r="D182" s="161" t="s">
        <v>673</v>
      </c>
      <c r="E182" s="162" t="s">
        <v>592</v>
      </c>
      <c r="F182" s="163">
        <v>390</v>
      </c>
      <c r="G182" s="162"/>
      <c r="H182" s="162">
        <v>460</v>
      </c>
      <c r="I182" s="164">
        <v>460</v>
      </c>
      <c r="J182" s="165" t="s">
        <v>626</v>
      </c>
      <c r="K182" s="166">
        <f t="shared" si="124"/>
        <v>70</v>
      </c>
      <c r="L182" s="167">
        <f t="shared" si="125"/>
        <v>0.17948717948717949</v>
      </c>
      <c r="M182" s="162" t="s">
        <v>595</v>
      </c>
      <c r="N182" s="168">
        <v>42478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9">
        <v>34</v>
      </c>
      <c r="B183" s="170">
        <v>42195</v>
      </c>
      <c r="C183" s="170"/>
      <c r="D183" s="171" t="s">
        <v>674</v>
      </c>
      <c r="E183" s="172" t="s">
        <v>592</v>
      </c>
      <c r="F183" s="173">
        <v>122.5</v>
      </c>
      <c r="G183" s="173"/>
      <c r="H183" s="174">
        <v>61</v>
      </c>
      <c r="I183" s="174">
        <v>172</v>
      </c>
      <c r="J183" s="175" t="s">
        <v>675</v>
      </c>
      <c r="K183" s="176">
        <f t="shared" si="124"/>
        <v>-61.5</v>
      </c>
      <c r="L183" s="177">
        <f t="shared" si="125"/>
        <v>-0.50204081632653064</v>
      </c>
      <c r="M183" s="173" t="s">
        <v>605</v>
      </c>
      <c r="N183" s="170">
        <v>43333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9">
        <v>35</v>
      </c>
      <c r="B184" s="160">
        <v>42219</v>
      </c>
      <c r="C184" s="160"/>
      <c r="D184" s="161" t="s">
        <v>676</v>
      </c>
      <c r="E184" s="162" t="s">
        <v>592</v>
      </c>
      <c r="F184" s="163">
        <v>297.5</v>
      </c>
      <c r="G184" s="162"/>
      <c r="H184" s="162">
        <v>350</v>
      </c>
      <c r="I184" s="164">
        <v>360</v>
      </c>
      <c r="J184" s="165" t="s">
        <v>677</v>
      </c>
      <c r="K184" s="166">
        <f t="shared" si="124"/>
        <v>52.5</v>
      </c>
      <c r="L184" s="167">
        <f t="shared" si="125"/>
        <v>0.17647058823529413</v>
      </c>
      <c r="M184" s="162" t="s">
        <v>595</v>
      </c>
      <c r="N184" s="168">
        <v>42232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9">
        <v>36</v>
      </c>
      <c r="B185" s="160">
        <v>42219</v>
      </c>
      <c r="C185" s="160"/>
      <c r="D185" s="161" t="s">
        <v>678</v>
      </c>
      <c r="E185" s="162" t="s">
        <v>592</v>
      </c>
      <c r="F185" s="163">
        <v>115.5</v>
      </c>
      <c r="G185" s="162"/>
      <c r="H185" s="162">
        <v>149</v>
      </c>
      <c r="I185" s="164">
        <v>140</v>
      </c>
      <c r="J185" s="165" t="s">
        <v>679</v>
      </c>
      <c r="K185" s="166">
        <f t="shared" si="124"/>
        <v>33.5</v>
      </c>
      <c r="L185" s="167">
        <f t="shared" si="125"/>
        <v>0.29004329004329005</v>
      </c>
      <c r="M185" s="162" t="s">
        <v>595</v>
      </c>
      <c r="N185" s="168">
        <v>42740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9">
        <v>37</v>
      </c>
      <c r="B186" s="160">
        <v>42251</v>
      </c>
      <c r="C186" s="160"/>
      <c r="D186" s="161" t="s">
        <v>541</v>
      </c>
      <c r="E186" s="162" t="s">
        <v>592</v>
      </c>
      <c r="F186" s="163">
        <v>226</v>
      </c>
      <c r="G186" s="162"/>
      <c r="H186" s="162">
        <v>292</v>
      </c>
      <c r="I186" s="164">
        <v>292</v>
      </c>
      <c r="J186" s="165" t="s">
        <v>680</v>
      </c>
      <c r="K186" s="166">
        <f t="shared" si="124"/>
        <v>66</v>
      </c>
      <c r="L186" s="167">
        <f t="shared" si="125"/>
        <v>0.29203539823008851</v>
      </c>
      <c r="M186" s="162" t="s">
        <v>595</v>
      </c>
      <c r="N186" s="168">
        <v>42286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9">
        <v>38</v>
      </c>
      <c r="B187" s="160">
        <v>42254</v>
      </c>
      <c r="C187" s="160"/>
      <c r="D187" s="161" t="s">
        <v>668</v>
      </c>
      <c r="E187" s="162" t="s">
        <v>592</v>
      </c>
      <c r="F187" s="163">
        <v>232.5</v>
      </c>
      <c r="G187" s="162"/>
      <c r="H187" s="162">
        <v>312.5</v>
      </c>
      <c r="I187" s="164">
        <v>310</v>
      </c>
      <c r="J187" s="165" t="s">
        <v>626</v>
      </c>
      <c r="K187" s="166">
        <f t="shared" si="124"/>
        <v>80</v>
      </c>
      <c r="L187" s="167">
        <f t="shared" si="125"/>
        <v>0.34408602150537637</v>
      </c>
      <c r="M187" s="162" t="s">
        <v>595</v>
      </c>
      <c r="N187" s="168">
        <v>42823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9">
        <v>39</v>
      </c>
      <c r="B188" s="160">
        <v>42268</v>
      </c>
      <c r="C188" s="160"/>
      <c r="D188" s="161" t="s">
        <v>681</v>
      </c>
      <c r="E188" s="162" t="s">
        <v>592</v>
      </c>
      <c r="F188" s="163">
        <v>196.5</v>
      </c>
      <c r="G188" s="162"/>
      <c r="H188" s="162">
        <v>238</v>
      </c>
      <c r="I188" s="164">
        <v>238</v>
      </c>
      <c r="J188" s="165" t="s">
        <v>680</v>
      </c>
      <c r="K188" s="166">
        <f t="shared" si="124"/>
        <v>41.5</v>
      </c>
      <c r="L188" s="167">
        <f t="shared" si="125"/>
        <v>0.21119592875318066</v>
      </c>
      <c r="M188" s="162" t="s">
        <v>595</v>
      </c>
      <c r="N188" s="168">
        <v>42291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9">
        <v>40</v>
      </c>
      <c r="B189" s="160">
        <v>42271</v>
      </c>
      <c r="C189" s="160"/>
      <c r="D189" s="161" t="s">
        <v>624</v>
      </c>
      <c r="E189" s="162" t="s">
        <v>592</v>
      </c>
      <c r="F189" s="163">
        <v>65</v>
      </c>
      <c r="G189" s="162"/>
      <c r="H189" s="162">
        <v>82</v>
      </c>
      <c r="I189" s="164">
        <v>82</v>
      </c>
      <c r="J189" s="165" t="s">
        <v>680</v>
      </c>
      <c r="K189" s="166">
        <f t="shared" si="124"/>
        <v>17</v>
      </c>
      <c r="L189" s="167">
        <f t="shared" si="125"/>
        <v>0.26153846153846155</v>
      </c>
      <c r="M189" s="162" t="s">
        <v>595</v>
      </c>
      <c r="N189" s="168">
        <v>42578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9">
        <v>41</v>
      </c>
      <c r="B190" s="160">
        <v>42291</v>
      </c>
      <c r="C190" s="160"/>
      <c r="D190" s="161" t="s">
        <v>682</v>
      </c>
      <c r="E190" s="162" t="s">
        <v>592</v>
      </c>
      <c r="F190" s="163">
        <v>144</v>
      </c>
      <c r="G190" s="162"/>
      <c r="H190" s="162">
        <v>182.5</v>
      </c>
      <c r="I190" s="164">
        <v>181</v>
      </c>
      <c r="J190" s="165" t="s">
        <v>680</v>
      </c>
      <c r="K190" s="166">
        <f t="shared" si="124"/>
        <v>38.5</v>
      </c>
      <c r="L190" s="167">
        <f t="shared" si="125"/>
        <v>0.2673611111111111</v>
      </c>
      <c r="M190" s="162" t="s">
        <v>595</v>
      </c>
      <c r="N190" s="168">
        <v>42817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9">
        <v>42</v>
      </c>
      <c r="B191" s="160">
        <v>42291</v>
      </c>
      <c r="C191" s="160"/>
      <c r="D191" s="161" t="s">
        <v>683</v>
      </c>
      <c r="E191" s="162" t="s">
        <v>592</v>
      </c>
      <c r="F191" s="163">
        <v>264</v>
      </c>
      <c r="G191" s="162"/>
      <c r="H191" s="162">
        <v>311</v>
      </c>
      <c r="I191" s="164">
        <v>311</v>
      </c>
      <c r="J191" s="165" t="s">
        <v>680</v>
      </c>
      <c r="K191" s="166">
        <f t="shared" si="124"/>
        <v>47</v>
      </c>
      <c r="L191" s="167">
        <f t="shared" si="125"/>
        <v>0.17803030303030304</v>
      </c>
      <c r="M191" s="162" t="s">
        <v>595</v>
      </c>
      <c r="N191" s="168">
        <v>42604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9">
        <v>43</v>
      </c>
      <c r="B192" s="160">
        <v>42318</v>
      </c>
      <c r="C192" s="160"/>
      <c r="D192" s="161" t="s">
        <v>684</v>
      </c>
      <c r="E192" s="162" t="s">
        <v>604</v>
      </c>
      <c r="F192" s="163">
        <v>549.5</v>
      </c>
      <c r="G192" s="162"/>
      <c r="H192" s="162">
        <v>630</v>
      </c>
      <c r="I192" s="164">
        <v>630</v>
      </c>
      <c r="J192" s="165" t="s">
        <v>680</v>
      </c>
      <c r="K192" s="166">
        <f t="shared" si="124"/>
        <v>80.5</v>
      </c>
      <c r="L192" s="167">
        <f t="shared" si="125"/>
        <v>0.1464968152866242</v>
      </c>
      <c r="M192" s="162" t="s">
        <v>595</v>
      </c>
      <c r="N192" s="168">
        <v>42419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9">
        <v>44</v>
      </c>
      <c r="B193" s="160">
        <v>42342</v>
      </c>
      <c r="C193" s="160"/>
      <c r="D193" s="161" t="s">
        <v>685</v>
      </c>
      <c r="E193" s="162" t="s">
        <v>592</v>
      </c>
      <c r="F193" s="163">
        <v>1027.5</v>
      </c>
      <c r="G193" s="162"/>
      <c r="H193" s="162">
        <v>1315</v>
      </c>
      <c r="I193" s="164">
        <v>1250</v>
      </c>
      <c r="J193" s="165" t="s">
        <v>680</v>
      </c>
      <c r="K193" s="166">
        <f t="shared" si="124"/>
        <v>287.5</v>
      </c>
      <c r="L193" s="167">
        <f t="shared" si="125"/>
        <v>0.27980535279805352</v>
      </c>
      <c r="M193" s="162" t="s">
        <v>595</v>
      </c>
      <c r="N193" s="168">
        <v>43244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9">
        <v>45</v>
      </c>
      <c r="B194" s="160">
        <v>42367</v>
      </c>
      <c r="C194" s="160"/>
      <c r="D194" s="161" t="s">
        <v>686</v>
      </c>
      <c r="E194" s="162" t="s">
        <v>592</v>
      </c>
      <c r="F194" s="163">
        <v>465</v>
      </c>
      <c r="G194" s="162"/>
      <c r="H194" s="162">
        <v>540</v>
      </c>
      <c r="I194" s="164">
        <v>540</v>
      </c>
      <c r="J194" s="165" t="s">
        <v>680</v>
      </c>
      <c r="K194" s="166">
        <f t="shared" si="124"/>
        <v>75</v>
      </c>
      <c r="L194" s="167">
        <f t="shared" si="125"/>
        <v>0.16129032258064516</v>
      </c>
      <c r="M194" s="162" t="s">
        <v>595</v>
      </c>
      <c r="N194" s="168">
        <v>42530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9">
        <v>46</v>
      </c>
      <c r="B195" s="160">
        <v>42380</v>
      </c>
      <c r="C195" s="160"/>
      <c r="D195" s="161" t="s">
        <v>404</v>
      </c>
      <c r="E195" s="162" t="s">
        <v>604</v>
      </c>
      <c r="F195" s="163">
        <v>81</v>
      </c>
      <c r="G195" s="162"/>
      <c r="H195" s="162">
        <v>110</v>
      </c>
      <c r="I195" s="164">
        <v>110</v>
      </c>
      <c r="J195" s="165" t="s">
        <v>680</v>
      </c>
      <c r="K195" s="166">
        <f t="shared" si="124"/>
        <v>29</v>
      </c>
      <c r="L195" s="167">
        <f t="shared" si="125"/>
        <v>0.35802469135802467</v>
      </c>
      <c r="M195" s="162" t="s">
        <v>595</v>
      </c>
      <c r="N195" s="168">
        <v>42745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9">
        <v>47</v>
      </c>
      <c r="B196" s="160">
        <v>42382</v>
      </c>
      <c r="C196" s="160"/>
      <c r="D196" s="161" t="s">
        <v>687</v>
      </c>
      <c r="E196" s="162" t="s">
        <v>604</v>
      </c>
      <c r="F196" s="163">
        <v>417.5</v>
      </c>
      <c r="G196" s="162"/>
      <c r="H196" s="162">
        <v>547</v>
      </c>
      <c r="I196" s="164">
        <v>535</v>
      </c>
      <c r="J196" s="165" t="s">
        <v>680</v>
      </c>
      <c r="K196" s="166">
        <f t="shared" si="124"/>
        <v>129.5</v>
      </c>
      <c r="L196" s="167">
        <f t="shared" si="125"/>
        <v>0.31017964071856285</v>
      </c>
      <c r="M196" s="162" t="s">
        <v>595</v>
      </c>
      <c r="N196" s="168">
        <v>42578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9">
        <v>48</v>
      </c>
      <c r="B197" s="160">
        <v>42408</v>
      </c>
      <c r="C197" s="160"/>
      <c r="D197" s="161" t="s">
        <v>688</v>
      </c>
      <c r="E197" s="162" t="s">
        <v>592</v>
      </c>
      <c r="F197" s="163">
        <v>650</v>
      </c>
      <c r="G197" s="162"/>
      <c r="H197" s="162">
        <v>800</v>
      </c>
      <c r="I197" s="164">
        <v>800</v>
      </c>
      <c r="J197" s="165" t="s">
        <v>680</v>
      </c>
      <c r="K197" s="166">
        <f t="shared" si="124"/>
        <v>150</v>
      </c>
      <c r="L197" s="167">
        <f t="shared" si="125"/>
        <v>0.23076923076923078</v>
      </c>
      <c r="M197" s="162" t="s">
        <v>595</v>
      </c>
      <c r="N197" s="168">
        <v>43154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9">
        <v>49</v>
      </c>
      <c r="B198" s="160">
        <v>42433</v>
      </c>
      <c r="C198" s="160"/>
      <c r="D198" s="161" t="s">
        <v>237</v>
      </c>
      <c r="E198" s="162" t="s">
        <v>592</v>
      </c>
      <c r="F198" s="163">
        <v>437.5</v>
      </c>
      <c r="G198" s="162"/>
      <c r="H198" s="162">
        <v>504.5</v>
      </c>
      <c r="I198" s="164">
        <v>522</v>
      </c>
      <c r="J198" s="165" t="s">
        <v>689</v>
      </c>
      <c r="K198" s="166">
        <f t="shared" si="124"/>
        <v>67</v>
      </c>
      <c r="L198" s="167">
        <f t="shared" si="125"/>
        <v>0.15314285714285714</v>
      </c>
      <c r="M198" s="162" t="s">
        <v>595</v>
      </c>
      <c r="N198" s="168">
        <v>42480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9">
        <v>50</v>
      </c>
      <c r="B199" s="160">
        <v>42438</v>
      </c>
      <c r="C199" s="160"/>
      <c r="D199" s="161" t="s">
        <v>690</v>
      </c>
      <c r="E199" s="162" t="s">
        <v>592</v>
      </c>
      <c r="F199" s="163">
        <v>189.5</v>
      </c>
      <c r="G199" s="162"/>
      <c r="H199" s="162">
        <v>218</v>
      </c>
      <c r="I199" s="164">
        <v>218</v>
      </c>
      <c r="J199" s="165" t="s">
        <v>680</v>
      </c>
      <c r="K199" s="166">
        <f t="shared" si="124"/>
        <v>28.5</v>
      </c>
      <c r="L199" s="167">
        <f t="shared" si="125"/>
        <v>0.15039577836411611</v>
      </c>
      <c r="M199" s="162" t="s">
        <v>595</v>
      </c>
      <c r="N199" s="168">
        <v>43034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9">
        <v>51</v>
      </c>
      <c r="B200" s="170">
        <v>42471</v>
      </c>
      <c r="C200" s="170"/>
      <c r="D200" s="178" t="s">
        <v>691</v>
      </c>
      <c r="E200" s="173" t="s">
        <v>592</v>
      </c>
      <c r="F200" s="173">
        <v>36.5</v>
      </c>
      <c r="G200" s="174"/>
      <c r="H200" s="174">
        <v>15.85</v>
      </c>
      <c r="I200" s="174">
        <v>60</v>
      </c>
      <c r="J200" s="175" t="s">
        <v>692</v>
      </c>
      <c r="K200" s="176">
        <f t="shared" si="124"/>
        <v>-20.65</v>
      </c>
      <c r="L200" s="177">
        <f t="shared" si="125"/>
        <v>-0.5657534246575342</v>
      </c>
      <c r="M200" s="173" t="s">
        <v>605</v>
      </c>
      <c r="N200" s="181">
        <v>43627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9">
        <v>52</v>
      </c>
      <c r="B201" s="160">
        <v>42472</v>
      </c>
      <c r="C201" s="160"/>
      <c r="D201" s="161" t="s">
        <v>693</v>
      </c>
      <c r="E201" s="162" t="s">
        <v>592</v>
      </c>
      <c r="F201" s="163">
        <v>93</v>
      </c>
      <c r="G201" s="162"/>
      <c r="H201" s="162">
        <v>149</v>
      </c>
      <c r="I201" s="164">
        <v>140</v>
      </c>
      <c r="J201" s="165" t="s">
        <v>694</v>
      </c>
      <c r="K201" s="166">
        <f t="shared" si="124"/>
        <v>56</v>
      </c>
      <c r="L201" s="167">
        <f t="shared" si="125"/>
        <v>0.60215053763440862</v>
      </c>
      <c r="M201" s="162" t="s">
        <v>595</v>
      </c>
      <c r="N201" s="168">
        <v>42740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9">
        <v>53</v>
      </c>
      <c r="B202" s="160">
        <v>42472</v>
      </c>
      <c r="C202" s="160"/>
      <c r="D202" s="161" t="s">
        <v>695</v>
      </c>
      <c r="E202" s="162" t="s">
        <v>592</v>
      </c>
      <c r="F202" s="163">
        <v>130</v>
      </c>
      <c r="G202" s="162"/>
      <c r="H202" s="162">
        <v>150</v>
      </c>
      <c r="I202" s="164" t="s">
        <v>696</v>
      </c>
      <c r="J202" s="165" t="s">
        <v>680</v>
      </c>
      <c r="K202" s="166">
        <f t="shared" si="124"/>
        <v>20</v>
      </c>
      <c r="L202" s="167">
        <f t="shared" si="125"/>
        <v>0.15384615384615385</v>
      </c>
      <c r="M202" s="162" t="s">
        <v>595</v>
      </c>
      <c r="N202" s="168">
        <v>42564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9">
        <v>54</v>
      </c>
      <c r="B203" s="160">
        <v>42473</v>
      </c>
      <c r="C203" s="160"/>
      <c r="D203" s="161" t="s">
        <v>697</v>
      </c>
      <c r="E203" s="162" t="s">
        <v>592</v>
      </c>
      <c r="F203" s="163">
        <v>196</v>
      </c>
      <c r="G203" s="162"/>
      <c r="H203" s="162">
        <v>299</v>
      </c>
      <c r="I203" s="164">
        <v>299</v>
      </c>
      <c r="J203" s="165" t="s">
        <v>680</v>
      </c>
      <c r="K203" s="166">
        <v>103</v>
      </c>
      <c r="L203" s="167">
        <v>0.52551020408163296</v>
      </c>
      <c r="M203" s="162" t="s">
        <v>595</v>
      </c>
      <c r="N203" s="168">
        <v>42620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9">
        <v>55</v>
      </c>
      <c r="B204" s="160">
        <v>42473</v>
      </c>
      <c r="C204" s="160"/>
      <c r="D204" s="161" t="s">
        <v>698</v>
      </c>
      <c r="E204" s="162" t="s">
        <v>592</v>
      </c>
      <c r="F204" s="163">
        <v>88</v>
      </c>
      <c r="G204" s="162"/>
      <c r="H204" s="162">
        <v>103</v>
      </c>
      <c r="I204" s="164">
        <v>103</v>
      </c>
      <c r="J204" s="165" t="s">
        <v>680</v>
      </c>
      <c r="K204" s="166">
        <v>15</v>
      </c>
      <c r="L204" s="167">
        <v>0.170454545454545</v>
      </c>
      <c r="M204" s="162" t="s">
        <v>595</v>
      </c>
      <c r="N204" s="168">
        <v>42530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9">
        <v>56</v>
      </c>
      <c r="B205" s="160">
        <v>42492</v>
      </c>
      <c r="C205" s="160"/>
      <c r="D205" s="161" t="s">
        <v>699</v>
      </c>
      <c r="E205" s="162" t="s">
        <v>592</v>
      </c>
      <c r="F205" s="163">
        <v>127.5</v>
      </c>
      <c r="G205" s="162"/>
      <c r="H205" s="162">
        <v>148</v>
      </c>
      <c r="I205" s="164" t="s">
        <v>700</v>
      </c>
      <c r="J205" s="165" t="s">
        <v>680</v>
      </c>
      <c r="K205" s="166">
        <f t="shared" ref="K205:K209" si="126">H205-F205</f>
        <v>20.5</v>
      </c>
      <c r="L205" s="167">
        <f t="shared" ref="L205:L209" si="127">K205/F205</f>
        <v>0.16078431372549021</v>
      </c>
      <c r="M205" s="162" t="s">
        <v>595</v>
      </c>
      <c r="N205" s="168">
        <v>42564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9">
        <v>57</v>
      </c>
      <c r="B206" s="160">
        <v>42493</v>
      </c>
      <c r="C206" s="160"/>
      <c r="D206" s="161" t="s">
        <v>701</v>
      </c>
      <c r="E206" s="162" t="s">
        <v>592</v>
      </c>
      <c r="F206" s="163">
        <v>675</v>
      </c>
      <c r="G206" s="162"/>
      <c r="H206" s="162">
        <v>815</v>
      </c>
      <c r="I206" s="164" t="s">
        <v>702</v>
      </c>
      <c r="J206" s="165" t="s">
        <v>680</v>
      </c>
      <c r="K206" s="166">
        <f t="shared" si="126"/>
        <v>140</v>
      </c>
      <c r="L206" s="167">
        <f t="shared" si="127"/>
        <v>0.2074074074074074</v>
      </c>
      <c r="M206" s="162" t="s">
        <v>595</v>
      </c>
      <c r="N206" s="168">
        <v>43154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9">
        <v>58</v>
      </c>
      <c r="B207" s="170">
        <v>42522</v>
      </c>
      <c r="C207" s="170"/>
      <c r="D207" s="171" t="s">
        <v>703</v>
      </c>
      <c r="E207" s="172" t="s">
        <v>592</v>
      </c>
      <c r="F207" s="173">
        <v>500</v>
      </c>
      <c r="G207" s="173"/>
      <c r="H207" s="174">
        <v>232.5</v>
      </c>
      <c r="I207" s="174" t="s">
        <v>704</v>
      </c>
      <c r="J207" s="175" t="s">
        <v>705</v>
      </c>
      <c r="K207" s="176">
        <f t="shared" si="126"/>
        <v>-267.5</v>
      </c>
      <c r="L207" s="177">
        <f t="shared" si="127"/>
        <v>-0.53500000000000003</v>
      </c>
      <c r="M207" s="173" t="s">
        <v>605</v>
      </c>
      <c r="N207" s="170">
        <v>43735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9">
        <v>59</v>
      </c>
      <c r="B208" s="160">
        <v>42527</v>
      </c>
      <c r="C208" s="160"/>
      <c r="D208" s="161" t="s">
        <v>543</v>
      </c>
      <c r="E208" s="162" t="s">
        <v>592</v>
      </c>
      <c r="F208" s="163">
        <v>110</v>
      </c>
      <c r="G208" s="162"/>
      <c r="H208" s="162">
        <v>126.5</v>
      </c>
      <c r="I208" s="164">
        <v>125</v>
      </c>
      <c r="J208" s="165" t="s">
        <v>632</v>
      </c>
      <c r="K208" s="166">
        <f t="shared" si="126"/>
        <v>16.5</v>
      </c>
      <c r="L208" s="167">
        <f t="shared" si="127"/>
        <v>0.15</v>
      </c>
      <c r="M208" s="162" t="s">
        <v>595</v>
      </c>
      <c r="N208" s="168">
        <v>42552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9">
        <v>60</v>
      </c>
      <c r="B209" s="160">
        <v>42538</v>
      </c>
      <c r="C209" s="160"/>
      <c r="D209" s="161" t="s">
        <v>706</v>
      </c>
      <c r="E209" s="162" t="s">
        <v>592</v>
      </c>
      <c r="F209" s="163">
        <v>44</v>
      </c>
      <c r="G209" s="162"/>
      <c r="H209" s="162">
        <v>69.5</v>
      </c>
      <c r="I209" s="164">
        <v>69.5</v>
      </c>
      <c r="J209" s="165" t="s">
        <v>707</v>
      </c>
      <c r="K209" s="166">
        <f t="shared" si="126"/>
        <v>25.5</v>
      </c>
      <c r="L209" s="167">
        <f t="shared" si="127"/>
        <v>0.57954545454545459</v>
      </c>
      <c r="M209" s="162" t="s">
        <v>595</v>
      </c>
      <c r="N209" s="168">
        <v>42977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9">
        <v>61</v>
      </c>
      <c r="B210" s="160">
        <v>42549</v>
      </c>
      <c r="C210" s="160"/>
      <c r="D210" s="161" t="s">
        <v>708</v>
      </c>
      <c r="E210" s="162" t="s">
        <v>592</v>
      </c>
      <c r="F210" s="163">
        <v>262.5</v>
      </c>
      <c r="G210" s="162"/>
      <c r="H210" s="162">
        <v>340</v>
      </c>
      <c r="I210" s="164">
        <v>333</v>
      </c>
      <c r="J210" s="165" t="s">
        <v>709</v>
      </c>
      <c r="K210" s="166">
        <v>77.5</v>
      </c>
      <c r="L210" s="167">
        <v>0.29523809523809502</v>
      </c>
      <c r="M210" s="162" t="s">
        <v>595</v>
      </c>
      <c r="N210" s="168">
        <v>43017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9">
        <v>62</v>
      </c>
      <c r="B211" s="160">
        <v>42549</v>
      </c>
      <c r="C211" s="160"/>
      <c r="D211" s="161" t="s">
        <v>710</v>
      </c>
      <c r="E211" s="162" t="s">
        <v>592</v>
      </c>
      <c r="F211" s="163">
        <v>840</v>
      </c>
      <c r="G211" s="162"/>
      <c r="H211" s="162">
        <v>1230</v>
      </c>
      <c r="I211" s="164">
        <v>1230</v>
      </c>
      <c r="J211" s="165" t="s">
        <v>680</v>
      </c>
      <c r="K211" s="166">
        <v>390</v>
      </c>
      <c r="L211" s="167">
        <v>0.46428571428571402</v>
      </c>
      <c r="M211" s="162" t="s">
        <v>595</v>
      </c>
      <c r="N211" s="168">
        <v>42649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2">
        <v>63</v>
      </c>
      <c r="B212" s="183">
        <v>42556</v>
      </c>
      <c r="C212" s="183"/>
      <c r="D212" s="184" t="s">
        <v>711</v>
      </c>
      <c r="E212" s="185" t="s">
        <v>592</v>
      </c>
      <c r="F212" s="185">
        <v>395</v>
      </c>
      <c r="G212" s="186"/>
      <c r="H212" s="186">
        <f>(468.5+342.5)/2</f>
        <v>405.5</v>
      </c>
      <c r="I212" s="186">
        <v>510</v>
      </c>
      <c r="J212" s="187" t="s">
        <v>712</v>
      </c>
      <c r="K212" s="188">
        <f t="shared" ref="K212:K218" si="128">H212-F212</f>
        <v>10.5</v>
      </c>
      <c r="L212" s="189">
        <f t="shared" ref="L212:L218" si="129">K212/F212</f>
        <v>2.6582278481012658E-2</v>
      </c>
      <c r="M212" s="185" t="s">
        <v>613</v>
      </c>
      <c r="N212" s="183">
        <v>43606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9">
        <v>64</v>
      </c>
      <c r="B213" s="170">
        <v>42584</v>
      </c>
      <c r="C213" s="170"/>
      <c r="D213" s="171" t="s">
        <v>713</v>
      </c>
      <c r="E213" s="172" t="s">
        <v>604</v>
      </c>
      <c r="F213" s="173">
        <f>169.5-12.8</f>
        <v>156.69999999999999</v>
      </c>
      <c r="G213" s="173"/>
      <c r="H213" s="174">
        <v>77</v>
      </c>
      <c r="I213" s="174" t="s">
        <v>714</v>
      </c>
      <c r="J213" s="175" t="s">
        <v>715</v>
      </c>
      <c r="K213" s="176">
        <f t="shared" si="128"/>
        <v>-79.699999999999989</v>
      </c>
      <c r="L213" s="177">
        <f t="shared" si="129"/>
        <v>-0.50861518825781749</v>
      </c>
      <c r="M213" s="173" t="s">
        <v>605</v>
      </c>
      <c r="N213" s="170">
        <v>43522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9">
        <v>65</v>
      </c>
      <c r="B214" s="170">
        <v>42586</v>
      </c>
      <c r="C214" s="170"/>
      <c r="D214" s="171" t="s">
        <v>716</v>
      </c>
      <c r="E214" s="172" t="s">
        <v>592</v>
      </c>
      <c r="F214" s="173">
        <v>400</v>
      </c>
      <c r="G214" s="173"/>
      <c r="H214" s="174">
        <v>305</v>
      </c>
      <c r="I214" s="174">
        <v>475</v>
      </c>
      <c r="J214" s="175" t="s">
        <v>717</v>
      </c>
      <c r="K214" s="176">
        <f t="shared" si="128"/>
        <v>-95</v>
      </c>
      <c r="L214" s="177">
        <f t="shared" si="129"/>
        <v>-0.23749999999999999</v>
      </c>
      <c r="M214" s="173" t="s">
        <v>605</v>
      </c>
      <c r="N214" s="170">
        <v>43606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9">
        <v>66</v>
      </c>
      <c r="B215" s="160">
        <v>42593</v>
      </c>
      <c r="C215" s="160"/>
      <c r="D215" s="161" t="s">
        <v>718</v>
      </c>
      <c r="E215" s="162" t="s">
        <v>592</v>
      </c>
      <c r="F215" s="163">
        <v>86.5</v>
      </c>
      <c r="G215" s="162"/>
      <c r="H215" s="162">
        <v>130</v>
      </c>
      <c r="I215" s="164">
        <v>130</v>
      </c>
      <c r="J215" s="165" t="s">
        <v>719</v>
      </c>
      <c r="K215" s="166">
        <f t="shared" si="128"/>
        <v>43.5</v>
      </c>
      <c r="L215" s="167">
        <f t="shared" si="129"/>
        <v>0.50289017341040465</v>
      </c>
      <c r="M215" s="162" t="s">
        <v>595</v>
      </c>
      <c r="N215" s="168">
        <v>43091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9">
        <v>67</v>
      </c>
      <c r="B216" s="170">
        <v>42600</v>
      </c>
      <c r="C216" s="170"/>
      <c r="D216" s="171" t="s">
        <v>122</v>
      </c>
      <c r="E216" s="172" t="s">
        <v>592</v>
      </c>
      <c r="F216" s="173">
        <v>133.5</v>
      </c>
      <c r="G216" s="173"/>
      <c r="H216" s="174">
        <v>126.5</v>
      </c>
      <c r="I216" s="174">
        <v>178</v>
      </c>
      <c r="J216" s="175" t="s">
        <v>720</v>
      </c>
      <c r="K216" s="176">
        <f t="shared" si="128"/>
        <v>-7</v>
      </c>
      <c r="L216" s="177">
        <f t="shared" si="129"/>
        <v>-5.2434456928838954E-2</v>
      </c>
      <c r="M216" s="173" t="s">
        <v>605</v>
      </c>
      <c r="N216" s="170">
        <v>42615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9">
        <v>68</v>
      </c>
      <c r="B217" s="160">
        <v>42613</v>
      </c>
      <c r="C217" s="160"/>
      <c r="D217" s="161" t="s">
        <v>721</v>
      </c>
      <c r="E217" s="162" t="s">
        <v>592</v>
      </c>
      <c r="F217" s="163">
        <v>560</v>
      </c>
      <c r="G217" s="162"/>
      <c r="H217" s="162">
        <v>725</v>
      </c>
      <c r="I217" s="164">
        <v>725</v>
      </c>
      <c r="J217" s="165" t="s">
        <v>626</v>
      </c>
      <c r="K217" s="166">
        <f t="shared" si="128"/>
        <v>165</v>
      </c>
      <c r="L217" s="167">
        <f t="shared" si="129"/>
        <v>0.29464285714285715</v>
      </c>
      <c r="M217" s="162" t="s">
        <v>595</v>
      </c>
      <c r="N217" s="168">
        <v>42456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9">
        <v>69</v>
      </c>
      <c r="B218" s="160">
        <v>42614</v>
      </c>
      <c r="C218" s="160"/>
      <c r="D218" s="161" t="s">
        <v>722</v>
      </c>
      <c r="E218" s="162" t="s">
        <v>592</v>
      </c>
      <c r="F218" s="163">
        <v>160.5</v>
      </c>
      <c r="G218" s="162"/>
      <c r="H218" s="162">
        <v>210</v>
      </c>
      <c r="I218" s="164">
        <v>210</v>
      </c>
      <c r="J218" s="165" t="s">
        <v>626</v>
      </c>
      <c r="K218" s="166">
        <f t="shared" si="128"/>
        <v>49.5</v>
      </c>
      <c r="L218" s="167">
        <f t="shared" si="129"/>
        <v>0.30841121495327101</v>
      </c>
      <c r="M218" s="162" t="s">
        <v>595</v>
      </c>
      <c r="N218" s="168">
        <v>42871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9">
        <v>70</v>
      </c>
      <c r="B219" s="160">
        <v>42646</v>
      </c>
      <c r="C219" s="160"/>
      <c r="D219" s="161" t="s">
        <v>416</v>
      </c>
      <c r="E219" s="162" t="s">
        <v>592</v>
      </c>
      <c r="F219" s="163">
        <v>430</v>
      </c>
      <c r="G219" s="162"/>
      <c r="H219" s="162">
        <v>596</v>
      </c>
      <c r="I219" s="164">
        <v>575</v>
      </c>
      <c r="J219" s="165" t="s">
        <v>723</v>
      </c>
      <c r="K219" s="166">
        <v>166</v>
      </c>
      <c r="L219" s="167">
        <v>0.38604651162790699</v>
      </c>
      <c r="M219" s="162" t="s">
        <v>595</v>
      </c>
      <c r="N219" s="168">
        <v>42769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9">
        <v>71</v>
      </c>
      <c r="B220" s="160">
        <v>42657</v>
      </c>
      <c r="C220" s="160"/>
      <c r="D220" s="161" t="s">
        <v>724</v>
      </c>
      <c r="E220" s="162" t="s">
        <v>592</v>
      </c>
      <c r="F220" s="163">
        <v>280</v>
      </c>
      <c r="G220" s="162"/>
      <c r="H220" s="162">
        <v>345</v>
      </c>
      <c r="I220" s="164">
        <v>345</v>
      </c>
      <c r="J220" s="165" t="s">
        <v>626</v>
      </c>
      <c r="K220" s="166">
        <f t="shared" ref="K220:K225" si="130">H220-F220</f>
        <v>65</v>
      </c>
      <c r="L220" s="167">
        <f t="shared" ref="L220:L221" si="131">K220/F220</f>
        <v>0.23214285714285715</v>
      </c>
      <c r="M220" s="162" t="s">
        <v>595</v>
      </c>
      <c r="N220" s="168">
        <v>42814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9">
        <v>72</v>
      </c>
      <c r="B221" s="160">
        <v>42657</v>
      </c>
      <c r="C221" s="160"/>
      <c r="D221" s="161" t="s">
        <v>725</v>
      </c>
      <c r="E221" s="162" t="s">
        <v>592</v>
      </c>
      <c r="F221" s="163">
        <v>245</v>
      </c>
      <c r="G221" s="162"/>
      <c r="H221" s="162">
        <v>325.5</v>
      </c>
      <c r="I221" s="164">
        <v>330</v>
      </c>
      <c r="J221" s="165" t="s">
        <v>726</v>
      </c>
      <c r="K221" s="166">
        <f t="shared" si="130"/>
        <v>80.5</v>
      </c>
      <c r="L221" s="167">
        <f t="shared" si="131"/>
        <v>0.32857142857142857</v>
      </c>
      <c r="M221" s="162" t="s">
        <v>595</v>
      </c>
      <c r="N221" s="168">
        <v>42769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9">
        <v>73</v>
      </c>
      <c r="B222" s="160">
        <v>42660</v>
      </c>
      <c r="C222" s="160"/>
      <c r="D222" s="161" t="s">
        <v>727</v>
      </c>
      <c r="E222" s="162" t="s">
        <v>592</v>
      </c>
      <c r="F222" s="163">
        <v>125</v>
      </c>
      <c r="G222" s="162"/>
      <c r="H222" s="162">
        <v>160</v>
      </c>
      <c r="I222" s="164">
        <v>160</v>
      </c>
      <c r="J222" s="165" t="s">
        <v>680</v>
      </c>
      <c r="K222" s="166">
        <f t="shared" si="130"/>
        <v>35</v>
      </c>
      <c r="L222" s="167">
        <v>0.28000000000000003</v>
      </c>
      <c r="M222" s="162" t="s">
        <v>595</v>
      </c>
      <c r="N222" s="168">
        <v>42803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9">
        <v>74</v>
      </c>
      <c r="B223" s="160">
        <v>42660</v>
      </c>
      <c r="C223" s="160"/>
      <c r="D223" s="161" t="s">
        <v>728</v>
      </c>
      <c r="E223" s="162" t="s">
        <v>592</v>
      </c>
      <c r="F223" s="163">
        <v>114</v>
      </c>
      <c r="G223" s="162"/>
      <c r="H223" s="162">
        <v>145</v>
      </c>
      <c r="I223" s="164">
        <v>145</v>
      </c>
      <c r="J223" s="165" t="s">
        <v>680</v>
      </c>
      <c r="K223" s="166">
        <f t="shared" si="130"/>
        <v>31</v>
      </c>
      <c r="L223" s="167">
        <f t="shared" ref="L223:L225" si="132">K223/F223</f>
        <v>0.27192982456140352</v>
      </c>
      <c r="M223" s="162" t="s">
        <v>595</v>
      </c>
      <c r="N223" s="168">
        <v>42859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9">
        <v>75</v>
      </c>
      <c r="B224" s="160">
        <v>42660</v>
      </c>
      <c r="C224" s="160"/>
      <c r="D224" s="161" t="s">
        <v>729</v>
      </c>
      <c r="E224" s="162" t="s">
        <v>592</v>
      </c>
      <c r="F224" s="163">
        <v>212</v>
      </c>
      <c r="G224" s="162"/>
      <c r="H224" s="162">
        <v>280</v>
      </c>
      <c r="I224" s="164">
        <v>276</v>
      </c>
      <c r="J224" s="165" t="s">
        <v>730</v>
      </c>
      <c r="K224" s="166">
        <f t="shared" si="130"/>
        <v>68</v>
      </c>
      <c r="L224" s="167">
        <f t="shared" si="132"/>
        <v>0.32075471698113206</v>
      </c>
      <c r="M224" s="162" t="s">
        <v>595</v>
      </c>
      <c r="N224" s="168">
        <v>42858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9">
        <v>76</v>
      </c>
      <c r="B225" s="160">
        <v>42678</v>
      </c>
      <c r="C225" s="160"/>
      <c r="D225" s="161" t="s">
        <v>465</v>
      </c>
      <c r="E225" s="162" t="s">
        <v>592</v>
      </c>
      <c r="F225" s="163">
        <v>155</v>
      </c>
      <c r="G225" s="162"/>
      <c r="H225" s="162">
        <v>210</v>
      </c>
      <c r="I225" s="164">
        <v>210</v>
      </c>
      <c r="J225" s="165" t="s">
        <v>731</v>
      </c>
      <c r="K225" s="166">
        <f t="shared" si="130"/>
        <v>55</v>
      </c>
      <c r="L225" s="167">
        <f t="shared" si="132"/>
        <v>0.35483870967741937</v>
      </c>
      <c r="M225" s="162" t="s">
        <v>595</v>
      </c>
      <c r="N225" s="168">
        <v>42944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9">
        <v>77</v>
      </c>
      <c r="B226" s="170">
        <v>42710</v>
      </c>
      <c r="C226" s="170"/>
      <c r="D226" s="171" t="s">
        <v>732</v>
      </c>
      <c r="E226" s="172" t="s">
        <v>592</v>
      </c>
      <c r="F226" s="173">
        <v>150.5</v>
      </c>
      <c r="G226" s="173"/>
      <c r="H226" s="174">
        <v>72.5</v>
      </c>
      <c r="I226" s="174">
        <v>174</v>
      </c>
      <c r="J226" s="175" t="s">
        <v>733</v>
      </c>
      <c r="K226" s="176">
        <v>-78</v>
      </c>
      <c r="L226" s="177">
        <v>-0.51827242524916906</v>
      </c>
      <c r="M226" s="173" t="s">
        <v>605</v>
      </c>
      <c r="N226" s="170">
        <v>43333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9">
        <v>78</v>
      </c>
      <c r="B227" s="160">
        <v>42712</v>
      </c>
      <c r="C227" s="160"/>
      <c r="D227" s="161" t="s">
        <v>734</v>
      </c>
      <c r="E227" s="162" t="s">
        <v>592</v>
      </c>
      <c r="F227" s="163">
        <v>380</v>
      </c>
      <c r="G227" s="162"/>
      <c r="H227" s="162">
        <v>478</v>
      </c>
      <c r="I227" s="164">
        <v>468</v>
      </c>
      <c r="J227" s="165" t="s">
        <v>680</v>
      </c>
      <c r="K227" s="166">
        <f t="shared" ref="K227:K229" si="133">H227-F227</f>
        <v>98</v>
      </c>
      <c r="L227" s="167">
        <f t="shared" ref="L227:L229" si="134">K227/F227</f>
        <v>0.25789473684210529</v>
      </c>
      <c r="M227" s="162" t="s">
        <v>595</v>
      </c>
      <c r="N227" s="168">
        <v>43025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9">
        <v>79</v>
      </c>
      <c r="B228" s="160">
        <v>42734</v>
      </c>
      <c r="C228" s="160"/>
      <c r="D228" s="161" t="s">
        <v>121</v>
      </c>
      <c r="E228" s="162" t="s">
        <v>592</v>
      </c>
      <c r="F228" s="163">
        <v>305</v>
      </c>
      <c r="G228" s="162"/>
      <c r="H228" s="162">
        <v>375</v>
      </c>
      <c r="I228" s="164">
        <v>375</v>
      </c>
      <c r="J228" s="165" t="s">
        <v>680</v>
      </c>
      <c r="K228" s="166">
        <f t="shared" si="133"/>
        <v>70</v>
      </c>
      <c r="L228" s="167">
        <f t="shared" si="134"/>
        <v>0.22950819672131148</v>
      </c>
      <c r="M228" s="162" t="s">
        <v>595</v>
      </c>
      <c r="N228" s="168">
        <v>42768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9">
        <v>80</v>
      </c>
      <c r="B229" s="160">
        <v>42739</v>
      </c>
      <c r="C229" s="160"/>
      <c r="D229" s="161" t="s">
        <v>104</v>
      </c>
      <c r="E229" s="162" t="s">
        <v>592</v>
      </c>
      <c r="F229" s="163">
        <v>99.5</v>
      </c>
      <c r="G229" s="162"/>
      <c r="H229" s="162">
        <v>158</v>
      </c>
      <c r="I229" s="164">
        <v>158</v>
      </c>
      <c r="J229" s="165" t="s">
        <v>680</v>
      </c>
      <c r="K229" s="166">
        <f t="shared" si="133"/>
        <v>58.5</v>
      </c>
      <c r="L229" s="167">
        <f t="shared" si="134"/>
        <v>0.5879396984924623</v>
      </c>
      <c r="M229" s="162" t="s">
        <v>595</v>
      </c>
      <c r="N229" s="168">
        <v>42898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9">
        <v>81</v>
      </c>
      <c r="B230" s="160">
        <v>42739</v>
      </c>
      <c r="C230" s="160"/>
      <c r="D230" s="161" t="s">
        <v>104</v>
      </c>
      <c r="E230" s="162" t="s">
        <v>592</v>
      </c>
      <c r="F230" s="163">
        <v>99.5</v>
      </c>
      <c r="G230" s="162"/>
      <c r="H230" s="162">
        <v>158</v>
      </c>
      <c r="I230" s="164">
        <v>158</v>
      </c>
      <c r="J230" s="165" t="s">
        <v>680</v>
      </c>
      <c r="K230" s="166">
        <v>58.5</v>
      </c>
      <c r="L230" s="167">
        <v>0.58793969849246197</v>
      </c>
      <c r="M230" s="162" t="s">
        <v>595</v>
      </c>
      <c r="N230" s="168">
        <v>42898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9">
        <v>82</v>
      </c>
      <c r="B231" s="160">
        <v>42786</v>
      </c>
      <c r="C231" s="160"/>
      <c r="D231" s="161" t="s">
        <v>210</v>
      </c>
      <c r="E231" s="162" t="s">
        <v>592</v>
      </c>
      <c r="F231" s="163">
        <v>140.5</v>
      </c>
      <c r="G231" s="162"/>
      <c r="H231" s="162">
        <v>220</v>
      </c>
      <c r="I231" s="164">
        <v>220</v>
      </c>
      <c r="J231" s="165" t="s">
        <v>680</v>
      </c>
      <c r="K231" s="166">
        <f>H231-F231</f>
        <v>79.5</v>
      </c>
      <c r="L231" s="167">
        <f>K231/F231</f>
        <v>0.5658362989323843</v>
      </c>
      <c r="M231" s="162" t="s">
        <v>595</v>
      </c>
      <c r="N231" s="168">
        <v>42864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9">
        <v>83</v>
      </c>
      <c r="B232" s="160">
        <v>42786</v>
      </c>
      <c r="C232" s="160"/>
      <c r="D232" s="161" t="s">
        <v>735</v>
      </c>
      <c r="E232" s="162" t="s">
        <v>592</v>
      </c>
      <c r="F232" s="163">
        <v>202.5</v>
      </c>
      <c r="G232" s="162"/>
      <c r="H232" s="162">
        <v>234</v>
      </c>
      <c r="I232" s="164">
        <v>234</v>
      </c>
      <c r="J232" s="165" t="s">
        <v>680</v>
      </c>
      <c r="K232" s="166">
        <v>31.5</v>
      </c>
      <c r="L232" s="167">
        <v>0.155555555555556</v>
      </c>
      <c r="M232" s="162" t="s">
        <v>595</v>
      </c>
      <c r="N232" s="168">
        <v>42836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9">
        <v>84</v>
      </c>
      <c r="B233" s="160">
        <v>42818</v>
      </c>
      <c r="C233" s="160"/>
      <c r="D233" s="161" t="s">
        <v>736</v>
      </c>
      <c r="E233" s="162" t="s">
        <v>592</v>
      </c>
      <c r="F233" s="163">
        <v>300.5</v>
      </c>
      <c r="G233" s="162"/>
      <c r="H233" s="162">
        <v>417.5</v>
      </c>
      <c r="I233" s="164">
        <v>420</v>
      </c>
      <c r="J233" s="165" t="s">
        <v>737</v>
      </c>
      <c r="K233" s="166">
        <f>H233-F233</f>
        <v>117</v>
      </c>
      <c r="L233" s="167">
        <f>K233/F233</f>
        <v>0.38935108153078202</v>
      </c>
      <c r="M233" s="162" t="s">
        <v>595</v>
      </c>
      <c r="N233" s="168">
        <v>43070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9">
        <v>85</v>
      </c>
      <c r="B234" s="160">
        <v>42818</v>
      </c>
      <c r="C234" s="160"/>
      <c r="D234" s="161" t="s">
        <v>710</v>
      </c>
      <c r="E234" s="162" t="s">
        <v>592</v>
      </c>
      <c r="F234" s="163">
        <v>850</v>
      </c>
      <c r="G234" s="162"/>
      <c r="H234" s="162">
        <v>1042.5</v>
      </c>
      <c r="I234" s="164">
        <v>1023</v>
      </c>
      <c r="J234" s="165" t="s">
        <v>738</v>
      </c>
      <c r="K234" s="166">
        <v>192.5</v>
      </c>
      <c r="L234" s="167">
        <v>0.22647058823529401</v>
      </c>
      <c r="M234" s="162" t="s">
        <v>595</v>
      </c>
      <c r="N234" s="168">
        <v>42830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9">
        <v>86</v>
      </c>
      <c r="B235" s="160">
        <v>42830</v>
      </c>
      <c r="C235" s="160"/>
      <c r="D235" s="161" t="s">
        <v>496</v>
      </c>
      <c r="E235" s="162" t="s">
        <v>592</v>
      </c>
      <c r="F235" s="163">
        <v>785</v>
      </c>
      <c r="G235" s="162"/>
      <c r="H235" s="162">
        <v>930</v>
      </c>
      <c r="I235" s="164">
        <v>920</v>
      </c>
      <c r="J235" s="165" t="s">
        <v>739</v>
      </c>
      <c r="K235" s="166">
        <f>H235-F235</f>
        <v>145</v>
      </c>
      <c r="L235" s="167">
        <f>K235/F235</f>
        <v>0.18471337579617833</v>
      </c>
      <c r="M235" s="162" t="s">
        <v>595</v>
      </c>
      <c r="N235" s="168">
        <v>42976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69">
        <v>87</v>
      </c>
      <c r="B236" s="170">
        <v>42831</v>
      </c>
      <c r="C236" s="170"/>
      <c r="D236" s="171" t="s">
        <v>740</v>
      </c>
      <c r="E236" s="172" t="s">
        <v>592</v>
      </c>
      <c r="F236" s="173">
        <v>40</v>
      </c>
      <c r="G236" s="173"/>
      <c r="H236" s="174">
        <v>13.1</v>
      </c>
      <c r="I236" s="174">
        <v>60</v>
      </c>
      <c r="J236" s="175" t="s">
        <v>741</v>
      </c>
      <c r="K236" s="176">
        <v>-26.9</v>
      </c>
      <c r="L236" s="177">
        <v>-0.67249999999999999</v>
      </c>
      <c r="M236" s="173" t="s">
        <v>605</v>
      </c>
      <c r="N236" s="170">
        <v>43138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9">
        <v>88</v>
      </c>
      <c r="B237" s="160">
        <v>42837</v>
      </c>
      <c r="C237" s="160"/>
      <c r="D237" s="161" t="s">
        <v>102</v>
      </c>
      <c r="E237" s="162" t="s">
        <v>592</v>
      </c>
      <c r="F237" s="163">
        <v>289.5</v>
      </c>
      <c r="G237" s="162"/>
      <c r="H237" s="162">
        <v>354</v>
      </c>
      <c r="I237" s="164">
        <v>360</v>
      </c>
      <c r="J237" s="165" t="s">
        <v>742</v>
      </c>
      <c r="K237" s="166">
        <f t="shared" ref="K237:K245" si="135">H237-F237</f>
        <v>64.5</v>
      </c>
      <c r="L237" s="167">
        <f t="shared" ref="L237:L245" si="136">K237/F237</f>
        <v>0.22279792746113988</v>
      </c>
      <c r="M237" s="162" t="s">
        <v>595</v>
      </c>
      <c r="N237" s="168">
        <v>43040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9">
        <v>89</v>
      </c>
      <c r="B238" s="160">
        <v>42845</v>
      </c>
      <c r="C238" s="160"/>
      <c r="D238" s="161" t="s">
        <v>436</v>
      </c>
      <c r="E238" s="162" t="s">
        <v>592</v>
      </c>
      <c r="F238" s="163">
        <v>700</v>
      </c>
      <c r="G238" s="162"/>
      <c r="H238" s="162">
        <v>840</v>
      </c>
      <c r="I238" s="164">
        <v>840</v>
      </c>
      <c r="J238" s="165" t="s">
        <v>743</v>
      </c>
      <c r="K238" s="166">
        <f t="shared" si="135"/>
        <v>140</v>
      </c>
      <c r="L238" s="167">
        <f t="shared" si="136"/>
        <v>0.2</v>
      </c>
      <c r="M238" s="162" t="s">
        <v>595</v>
      </c>
      <c r="N238" s="168">
        <v>42893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9">
        <v>90</v>
      </c>
      <c r="B239" s="160">
        <v>42887</v>
      </c>
      <c r="C239" s="160"/>
      <c r="D239" s="161" t="s">
        <v>744</v>
      </c>
      <c r="E239" s="162" t="s">
        <v>592</v>
      </c>
      <c r="F239" s="163">
        <v>130</v>
      </c>
      <c r="G239" s="162"/>
      <c r="H239" s="162">
        <v>144.25</v>
      </c>
      <c r="I239" s="164">
        <v>170</v>
      </c>
      <c r="J239" s="165" t="s">
        <v>745</v>
      </c>
      <c r="K239" s="166">
        <f t="shared" si="135"/>
        <v>14.25</v>
      </c>
      <c r="L239" s="167">
        <f t="shared" si="136"/>
        <v>0.10961538461538461</v>
      </c>
      <c r="M239" s="162" t="s">
        <v>595</v>
      </c>
      <c r="N239" s="168">
        <v>43675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9">
        <v>91</v>
      </c>
      <c r="B240" s="160">
        <v>42901</v>
      </c>
      <c r="C240" s="160"/>
      <c r="D240" s="161" t="s">
        <v>746</v>
      </c>
      <c r="E240" s="162" t="s">
        <v>592</v>
      </c>
      <c r="F240" s="163">
        <v>214.5</v>
      </c>
      <c r="G240" s="162"/>
      <c r="H240" s="162">
        <v>262</v>
      </c>
      <c r="I240" s="164">
        <v>262</v>
      </c>
      <c r="J240" s="165" t="s">
        <v>615</v>
      </c>
      <c r="K240" s="166">
        <f t="shared" si="135"/>
        <v>47.5</v>
      </c>
      <c r="L240" s="167">
        <f t="shared" si="136"/>
        <v>0.22144522144522144</v>
      </c>
      <c r="M240" s="162" t="s">
        <v>595</v>
      </c>
      <c r="N240" s="168">
        <v>42977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0">
        <v>92</v>
      </c>
      <c r="B241" s="191">
        <v>42933</v>
      </c>
      <c r="C241" s="191"/>
      <c r="D241" s="192" t="s">
        <v>747</v>
      </c>
      <c r="E241" s="193" t="s">
        <v>592</v>
      </c>
      <c r="F241" s="194">
        <v>370</v>
      </c>
      <c r="G241" s="193"/>
      <c r="H241" s="193">
        <v>447.5</v>
      </c>
      <c r="I241" s="195">
        <v>450</v>
      </c>
      <c r="J241" s="196" t="s">
        <v>680</v>
      </c>
      <c r="K241" s="166">
        <f t="shared" si="135"/>
        <v>77.5</v>
      </c>
      <c r="L241" s="197">
        <f t="shared" si="136"/>
        <v>0.20945945945945946</v>
      </c>
      <c r="M241" s="193" t="s">
        <v>595</v>
      </c>
      <c r="N241" s="198">
        <v>43035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0">
        <v>93</v>
      </c>
      <c r="B242" s="191">
        <v>42943</v>
      </c>
      <c r="C242" s="191"/>
      <c r="D242" s="192" t="s">
        <v>208</v>
      </c>
      <c r="E242" s="193" t="s">
        <v>592</v>
      </c>
      <c r="F242" s="194">
        <v>657.5</v>
      </c>
      <c r="G242" s="193"/>
      <c r="H242" s="193">
        <v>825</v>
      </c>
      <c r="I242" s="195">
        <v>820</v>
      </c>
      <c r="J242" s="196" t="s">
        <v>680</v>
      </c>
      <c r="K242" s="166">
        <f t="shared" si="135"/>
        <v>167.5</v>
      </c>
      <c r="L242" s="197">
        <f t="shared" si="136"/>
        <v>0.25475285171102663</v>
      </c>
      <c r="M242" s="193" t="s">
        <v>595</v>
      </c>
      <c r="N242" s="198">
        <v>43090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9">
        <v>94</v>
      </c>
      <c r="B243" s="160">
        <v>42964</v>
      </c>
      <c r="C243" s="160"/>
      <c r="D243" s="161" t="s">
        <v>384</v>
      </c>
      <c r="E243" s="162" t="s">
        <v>592</v>
      </c>
      <c r="F243" s="163">
        <v>605</v>
      </c>
      <c r="G243" s="162"/>
      <c r="H243" s="162">
        <v>750</v>
      </c>
      <c r="I243" s="164">
        <v>750</v>
      </c>
      <c r="J243" s="165" t="s">
        <v>739</v>
      </c>
      <c r="K243" s="166">
        <f t="shared" si="135"/>
        <v>145</v>
      </c>
      <c r="L243" s="167">
        <f t="shared" si="136"/>
        <v>0.23966942148760331</v>
      </c>
      <c r="M243" s="162" t="s">
        <v>595</v>
      </c>
      <c r="N243" s="168">
        <v>43027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69">
        <v>95</v>
      </c>
      <c r="B244" s="170">
        <v>42979</v>
      </c>
      <c r="C244" s="170"/>
      <c r="D244" s="178" t="s">
        <v>748</v>
      </c>
      <c r="E244" s="173" t="s">
        <v>592</v>
      </c>
      <c r="F244" s="173">
        <v>255</v>
      </c>
      <c r="G244" s="174"/>
      <c r="H244" s="174">
        <v>217.25</v>
      </c>
      <c r="I244" s="174">
        <v>320</v>
      </c>
      <c r="J244" s="175" t="s">
        <v>749</v>
      </c>
      <c r="K244" s="176">
        <f t="shared" si="135"/>
        <v>-37.75</v>
      </c>
      <c r="L244" s="179">
        <f t="shared" si="136"/>
        <v>-0.14803921568627451</v>
      </c>
      <c r="M244" s="173" t="s">
        <v>605</v>
      </c>
      <c r="N244" s="170">
        <v>43661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9">
        <v>96</v>
      </c>
      <c r="B245" s="160">
        <v>42997</v>
      </c>
      <c r="C245" s="160"/>
      <c r="D245" s="161" t="s">
        <v>750</v>
      </c>
      <c r="E245" s="162" t="s">
        <v>592</v>
      </c>
      <c r="F245" s="163">
        <v>215</v>
      </c>
      <c r="G245" s="162"/>
      <c r="H245" s="162">
        <v>258</v>
      </c>
      <c r="I245" s="164">
        <v>258</v>
      </c>
      <c r="J245" s="165" t="s">
        <v>680</v>
      </c>
      <c r="K245" s="166">
        <f t="shared" si="135"/>
        <v>43</v>
      </c>
      <c r="L245" s="167">
        <f t="shared" si="136"/>
        <v>0.2</v>
      </c>
      <c r="M245" s="162" t="s">
        <v>595</v>
      </c>
      <c r="N245" s="168">
        <v>43040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9">
        <v>97</v>
      </c>
      <c r="B246" s="160">
        <v>42997</v>
      </c>
      <c r="C246" s="160"/>
      <c r="D246" s="161" t="s">
        <v>750</v>
      </c>
      <c r="E246" s="162" t="s">
        <v>592</v>
      </c>
      <c r="F246" s="163">
        <v>215</v>
      </c>
      <c r="G246" s="162"/>
      <c r="H246" s="162">
        <v>258</v>
      </c>
      <c r="I246" s="164">
        <v>258</v>
      </c>
      <c r="J246" s="196" t="s">
        <v>680</v>
      </c>
      <c r="K246" s="166">
        <v>43</v>
      </c>
      <c r="L246" s="167">
        <v>0.2</v>
      </c>
      <c r="M246" s="162" t="s">
        <v>595</v>
      </c>
      <c r="N246" s="168">
        <v>43040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0">
        <v>98</v>
      </c>
      <c r="B247" s="191">
        <v>42998</v>
      </c>
      <c r="C247" s="191"/>
      <c r="D247" s="192" t="s">
        <v>751</v>
      </c>
      <c r="E247" s="193" t="s">
        <v>592</v>
      </c>
      <c r="F247" s="163">
        <v>75</v>
      </c>
      <c r="G247" s="193"/>
      <c r="H247" s="193">
        <v>90</v>
      </c>
      <c r="I247" s="195">
        <v>90</v>
      </c>
      <c r="J247" s="165" t="s">
        <v>752</v>
      </c>
      <c r="K247" s="166">
        <f t="shared" ref="K247:K252" si="137">H247-F247</f>
        <v>15</v>
      </c>
      <c r="L247" s="167">
        <f t="shared" ref="L247:L252" si="138">K247/F247</f>
        <v>0.2</v>
      </c>
      <c r="M247" s="162" t="s">
        <v>595</v>
      </c>
      <c r="N247" s="168">
        <v>43019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0">
        <v>99</v>
      </c>
      <c r="B248" s="191">
        <v>43011</v>
      </c>
      <c r="C248" s="191"/>
      <c r="D248" s="192" t="s">
        <v>753</v>
      </c>
      <c r="E248" s="193" t="s">
        <v>592</v>
      </c>
      <c r="F248" s="194">
        <v>315</v>
      </c>
      <c r="G248" s="193"/>
      <c r="H248" s="193">
        <v>392</v>
      </c>
      <c r="I248" s="195">
        <v>384</v>
      </c>
      <c r="J248" s="196" t="s">
        <v>754</v>
      </c>
      <c r="K248" s="166">
        <f t="shared" si="137"/>
        <v>77</v>
      </c>
      <c r="L248" s="197">
        <f t="shared" si="138"/>
        <v>0.24444444444444444</v>
      </c>
      <c r="M248" s="193" t="s">
        <v>595</v>
      </c>
      <c r="N248" s="198">
        <v>43017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0">
        <v>100</v>
      </c>
      <c r="B249" s="191">
        <v>43013</v>
      </c>
      <c r="C249" s="191"/>
      <c r="D249" s="192" t="s">
        <v>469</v>
      </c>
      <c r="E249" s="193" t="s">
        <v>592</v>
      </c>
      <c r="F249" s="194">
        <v>145</v>
      </c>
      <c r="G249" s="193"/>
      <c r="H249" s="193">
        <v>179</v>
      </c>
      <c r="I249" s="195">
        <v>180</v>
      </c>
      <c r="J249" s="196" t="s">
        <v>755</v>
      </c>
      <c r="K249" s="166">
        <f t="shared" si="137"/>
        <v>34</v>
      </c>
      <c r="L249" s="197">
        <f t="shared" si="138"/>
        <v>0.23448275862068965</v>
      </c>
      <c r="M249" s="193" t="s">
        <v>595</v>
      </c>
      <c r="N249" s="198">
        <v>43025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0">
        <v>101</v>
      </c>
      <c r="B250" s="191">
        <v>43014</v>
      </c>
      <c r="C250" s="191"/>
      <c r="D250" s="192" t="s">
        <v>359</v>
      </c>
      <c r="E250" s="193" t="s">
        <v>592</v>
      </c>
      <c r="F250" s="194">
        <v>256</v>
      </c>
      <c r="G250" s="193"/>
      <c r="H250" s="193">
        <v>323</v>
      </c>
      <c r="I250" s="195">
        <v>320</v>
      </c>
      <c r="J250" s="196" t="s">
        <v>680</v>
      </c>
      <c r="K250" s="166">
        <f t="shared" si="137"/>
        <v>67</v>
      </c>
      <c r="L250" s="197">
        <f t="shared" si="138"/>
        <v>0.26171875</v>
      </c>
      <c r="M250" s="193" t="s">
        <v>595</v>
      </c>
      <c r="N250" s="198">
        <v>43067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0">
        <v>102</v>
      </c>
      <c r="B251" s="191">
        <v>43017</v>
      </c>
      <c r="C251" s="191"/>
      <c r="D251" s="192" t="s">
        <v>373</v>
      </c>
      <c r="E251" s="193" t="s">
        <v>592</v>
      </c>
      <c r="F251" s="194">
        <v>137.5</v>
      </c>
      <c r="G251" s="193"/>
      <c r="H251" s="193">
        <v>184</v>
      </c>
      <c r="I251" s="195">
        <v>183</v>
      </c>
      <c r="J251" s="196" t="s">
        <v>756</v>
      </c>
      <c r="K251" s="166">
        <f t="shared" si="137"/>
        <v>46.5</v>
      </c>
      <c r="L251" s="197">
        <f t="shared" si="138"/>
        <v>0.33818181818181819</v>
      </c>
      <c r="M251" s="193" t="s">
        <v>595</v>
      </c>
      <c r="N251" s="198">
        <v>43108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0">
        <v>103</v>
      </c>
      <c r="B252" s="191">
        <v>43018</v>
      </c>
      <c r="C252" s="191"/>
      <c r="D252" s="192" t="s">
        <v>757</v>
      </c>
      <c r="E252" s="193" t="s">
        <v>592</v>
      </c>
      <c r="F252" s="194">
        <v>125.5</v>
      </c>
      <c r="G252" s="193"/>
      <c r="H252" s="193">
        <v>158</v>
      </c>
      <c r="I252" s="195">
        <v>155</v>
      </c>
      <c r="J252" s="196" t="s">
        <v>758</v>
      </c>
      <c r="K252" s="166">
        <f t="shared" si="137"/>
        <v>32.5</v>
      </c>
      <c r="L252" s="197">
        <f t="shared" si="138"/>
        <v>0.25896414342629481</v>
      </c>
      <c r="M252" s="193" t="s">
        <v>595</v>
      </c>
      <c r="N252" s="198">
        <v>43067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0">
        <v>104</v>
      </c>
      <c r="B253" s="191">
        <v>43018</v>
      </c>
      <c r="C253" s="191"/>
      <c r="D253" s="192" t="s">
        <v>759</v>
      </c>
      <c r="E253" s="193" t="s">
        <v>592</v>
      </c>
      <c r="F253" s="194">
        <v>895</v>
      </c>
      <c r="G253" s="193"/>
      <c r="H253" s="193">
        <v>1122.5</v>
      </c>
      <c r="I253" s="195">
        <v>1078</v>
      </c>
      <c r="J253" s="196" t="s">
        <v>760</v>
      </c>
      <c r="K253" s="166">
        <v>227.5</v>
      </c>
      <c r="L253" s="197">
        <v>0.25418994413407803</v>
      </c>
      <c r="M253" s="193" t="s">
        <v>595</v>
      </c>
      <c r="N253" s="198">
        <v>43117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0">
        <v>105</v>
      </c>
      <c r="B254" s="191">
        <v>43020</v>
      </c>
      <c r="C254" s="191"/>
      <c r="D254" s="192" t="s">
        <v>368</v>
      </c>
      <c r="E254" s="193" t="s">
        <v>592</v>
      </c>
      <c r="F254" s="194">
        <v>525</v>
      </c>
      <c r="G254" s="193"/>
      <c r="H254" s="193">
        <v>629</v>
      </c>
      <c r="I254" s="195">
        <v>629</v>
      </c>
      <c r="J254" s="196" t="s">
        <v>680</v>
      </c>
      <c r="K254" s="166">
        <v>104</v>
      </c>
      <c r="L254" s="197">
        <v>0.19809523809523799</v>
      </c>
      <c r="M254" s="193" t="s">
        <v>595</v>
      </c>
      <c r="N254" s="198">
        <v>43119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0">
        <v>106</v>
      </c>
      <c r="B255" s="191">
        <v>43046</v>
      </c>
      <c r="C255" s="191"/>
      <c r="D255" s="192" t="s">
        <v>409</v>
      </c>
      <c r="E255" s="193" t="s">
        <v>592</v>
      </c>
      <c r="F255" s="194">
        <v>740</v>
      </c>
      <c r="G255" s="193"/>
      <c r="H255" s="193">
        <v>892.5</v>
      </c>
      <c r="I255" s="195">
        <v>900</v>
      </c>
      <c r="J255" s="196" t="s">
        <v>761</v>
      </c>
      <c r="K255" s="166">
        <f t="shared" ref="K255:K257" si="139">H255-F255</f>
        <v>152.5</v>
      </c>
      <c r="L255" s="197">
        <f t="shared" ref="L255:L257" si="140">K255/F255</f>
        <v>0.20608108108108109</v>
      </c>
      <c r="M255" s="193" t="s">
        <v>595</v>
      </c>
      <c r="N255" s="198">
        <v>43052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59">
        <v>107</v>
      </c>
      <c r="B256" s="160">
        <v>43073</v>
      </c>
      <c r="C256" s="160"/>
      <c r="D256" s="161" t="s">
        <v>762</v>
      </c>
      <c r="E256" s="162" t="s">
        <v>592</v>
      </c>
      <c r="F256" s="163">
        <v>118.5</v>
      </c>
      <c r="G256" s="162"/>
      <c r="H256" s="162">
        <v>143.5</v>
      </c>
      <c r="I256" s="164">
        <v>145</v>
      </c>
      <c r="J256" s="165" t="s">
        <v>763</v>
      </c>
      <c r="K256" s="166">
        <f t="shared" si="139"/>
        <v>25</v>
      </c>
      <c r="L256" s="167">
        <f t="shared" si="140"/>
        <v>0.2109704641350211</v>
      </c>
      <c r="M256" s="162" t="s">
        <v>595</v>
      </c>
      <c r="N256" s="168">
        <v>43097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69">
        <v>108</v>
      </c>
      <c r="B257" s="170">
        <v>43090</v>
      </c>
      <c r="C257" s="170"/>
      <c r="D257" s="171" t="s">
        <v>441</v>
      </c>
      <c r="E257" s="172" t="s">
        <v>592</v>
      </c>
      <c r="F257" s="173">
        <v>715</v>
      </c>
      <c r="G257" s="173"/>
      <c r="H257" s="174">
        <v>500</v>
      </c>
      <c r="I257" s="174">
        <v>872</v>
      </c>
      <c r="J257" s="175" t="s">
        <v>764</v>
      </c>
      <c r="K257" s="176">
        <f t="shared" si="139"/>
        <v>-215</v>
      </c>
      <c r="L257" s="177">
        <f t="shared" si="140"/>
        <v>-0.30069930069930068</v>
      </c>
      <c r="M257" s="173" t="s">
        <v>605</v>
      </c>
      <c r="N257" s="170">
        <v>43670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9">
        <v>109</v>
      </c>
      <c r="B258" s="160">
        <v>43098</v>
      </c>
      <c r="C258" s="160"/>
      <c r="D258" s="161" t="s">
        <v>753</v>
      </c>
      <c r="E258" s="162" t="s">
        <v>592</v>
      </c>
      <c r="F258" s="163">
        <v>435</v>
      </c>
      <c r="G258" s="162"/>
      <c r="H258" s="162">
        <v>542.5</v>
      </c>
      <c r="I258" s="164">
        <v>539</v>
      </c>
      <c r="J258" s="165" t="s">
        <v>680</v>
      </c>
      <c r="K258" s="166">
        <v>107.5</v>
      </c>
      <c r="L258" s="167">
        <v>0.247126436781609</v>
      </c>
      <c r="M258" s="162" t="s">
        <v>595</v>
      </c>
      <c r="N258" s="168">
        <v>43206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59">
        <v>110</v>
      </c>
      <c r="B259" s="160">
        <v>43098</v>
      </c>
      <c r="C259" s="160"/>
      <c r="D259" s="161" t="s">
        <v>561</v>
      </c>
      <c r="E259" s="162" t="s">
        <v>592</v>
      </c>
      <c r="F259" s="163">
        <v>885</v>
      </c>
      <c r="G259" s="162"/>
      <c r="H259" s="162">
        <v>1090</v>
      </c>
      <c r="I259" s="164">
        <v>1084</v>
      </c>
      <c r="J259" s="165" t="s">
        <v>680</v>
      </c>
      <c r="K259" s="166">
        <v>205</v>
      </c>
      <c r="L259" s="167">
        <v>0.23163841807909599</v>
      </c>
      <c r="M259" s="162" t="s">
        <v>595</v>
      </c>
      <c r="N259" s="168">
        <v>43213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9">
        <v>111</v>
      </c>
      <c r="B260" s="200">
        <v>43192</v>
      </c>
      <c r="C260" s="200"/>
      <c r="D260" s="178" t="s">
        <v>765</v>
      </c>
      <c r="E260" s="173" t="s">
        <v>592</v>
      </c>
      <c r="F260" s="201">
        <v>478.5</v>
      </c>
      <c r="G260" s="173"/>
      <c r="H260" s="173">
        <v>442</v>
      </c>
      <c r="I260" s="174">
        <v>613</v>
      </c>
      <c r="J260" s="175" t="s">
        <v>766</v>
      </c>
      <c r="K260" s="176">
        <f t="shared" ref="K260:K263" si="141">H260-F260</f>
        <v>-36.5</v>
      </c>
      <c r="L260" s="177">
        <f t="shared" ref="L260:L263" si="142">K260/F260</f>
        <v>-7.6280041797283177E-2</v>
      </c>
      <c r="M260" s="173" t="s">
        <v>605</v>
      </c>
      <c r="N260" s="170">
        <v>43762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69">
        <v>112</v>
      </c>
      <c r="B261" s="170">
        <v>43194</v>
      </c>
      <c r="C261" s="170"/>
      <c r="D261" s="171" t="s">
        <v>767</v>
      </c>
      <c r="E261" s="172" t="s">
        <v>592</v>
      </c>
      <c r="F261" s="173">
        <f>141.5-7.3</f>
        <v>134.19999999999999</v>
      </c>
      <c r="G261" s="173"/>
      <c r="H261" s="174">
        <v>77</v>
      </c>
      <c r="I261" s="174">
        <v>180</v>
      </c>
      <c r="J261" s="175" t="s">
        <v>768</v>
      </c>
      <c r="K261" s="176">
        <f t="shared" si="141"/>
        <v>-57.199999999999989</v>
      </c>
      <c r="L261" s="177">
        <f t="shared" si="142"/>
        <v>-0.42622950819672129</v>
      </c>
      <c r="M261" s="173" t="s">
        <v>605</v>
      </c>
      <c r="N261" s="170">
        <v>43522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69">
        <v>113</v>
      </c>
      <c r="B262" s="170">
        <v>43209</v>
      </c>
      <c r="C262" s="170"/>
      <c r="D262" s="171" t="s">
        <v>769</v>
      </c>
      <c r="E262" s="172" t="s">
        <v>592</v>
      </c>
      <c r="F262" s="173">
        <v>430</v>
      </c>
      <c r="G262" s="173"/>
      <c r="H262" s="174">
        <v>220</v>
      </c>
      <c r="I262" s="174">
        <v>537</v>
      </c>
      <c r="J262" s="175" t="s">
        <v>770</v>
      </c>
      <c r="K262" s="176">
        <f t="shared" si="141"/>
        <v>-210</v>
      </c>
      <c r="L262" s="177">
        <f t="shared" si="142"/>
        <v>-0.48837209302325579</v>
      </c>
      <c r="M262" s="173" t="s">
        <v>605</v>
      </c>
      <c r="N262" s="170">
        <v>43252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0">
        <v>114</v>
      </c>
      <c r="B263" s="191">
        <v>43220</v>
      </c>
      <c r="C263" s="191"/>
      <c r="D263" s="192" t="s">
        <v>771</v>
      </c>
      <c r="E263" s="193" t="s">
        <v>592</v>
      </c>
      <c r="F263" s="193">
        <v>153.5</v>
      </c>
      <c r="G263" s="193"/>
      <c r="H263" s="193">
        <v>196</v>
      </c>
      <c r="I263" s="195">
        <v>196</v>
      </c>
      <c r="J263" s="165" t="s">
        <v>772</v>
      </c>
      <c r="K263" s="166">
        <f t="shared" si="141"/>
        <v>42.5</v>
      </c>
      <c r="L263" s="167">
        <f t="shared" si="142"/>
        <v>0.27687296416938112</v>
      </c>
      <c r="M263" s="162" t="s">
        <v>595</v>
      </c>
      <c r="N263" s="168">
        <v>43605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69">
        <v>115</v>
      </c>
      <c r="B264" s="170">
        <v>43306</v>
      </c>
      <c r="C264" s="170"/>
      <c r="D264" s="171" t="s">
        <v>740</v>
      </c>
      <c r="E264" s="172" t="s">
        <v>592</v>
      </c>
      <c r="F264" s="173">
        <v>27.5</v>
      </c>
      <c r="G264" s="173"/>
      <c r="H264" s="174">
        <v>13.1</v>
      </c>
      <c r="I264" s="174">
        <v>60</v>
      </c>
      <c r="J264" s="175" t="s">
        <v>773</v>
      </c>
      <c r="K264" s="176">
        <v>-14.4</v>
      </c>
      <c r="L264" s="177">
        <v>-0.52363636363636401</v>
      </c>
      <c r="M264" s="173" t="s">
        <v>605</v>
      </c>
      <c r="N264" s="170">
        <v>43138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9">
        <v>116</v>
      </c>
      <c r="B265" s="200">
        <v>43318</v>
      </c>
      <c r="C265" s="200"/>
      <c r="D265" s="178" t="s">
        <v>774</v>
      </c>
      <c r="E265" s="173" t="s">
        <v>592</v>
      </c>
      <c r="F265" s="173">
        <v>148.5</v>
      </c>
      <c r="G265" s="173"/>
      <c r="H265" s="173">
        <v>102</v>
      </c>
      <c r="I265" s="174">
        <v>182</v>
      </c>
      <c r="J265" s="175" t="s">
        <v>775</v>
      </c>
      <c r="K265" s="176">
        <f>H265-F265</f>
        <v>-46.5</v>
      </c>
      <c r="L265" s="177">
        <f>K265/F265</f>
        <v>-0.31313131313131315</v>
      </c>
      <c r="M265" s="173" t="s">
        <v>605</v>
      </c>
      <c r="N265" s="170">
        <v>43661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59">
        <v>117</v>
      </c>
      <c r="B266" s="160">
        <v>43335</v>
      </c>
      <c r="C266" s="160"/>
      <c r="D266" s="161" t="s">
        <v>776</v>
      </c>
      <c r="E266" s="162" t="s">
        <v>592</v>
      </c>
      <c r="F266" s="193">
        <v>285</v>
      </c>
      <c r="G266" s="162"/>
      <c r="H266" s="162">
        <v>355</v>
      </c>
      <c r="I266" s="164">
        <v>364</v>
      </c>
      <c r="J266" s="165" t="s">
        <v>777</v>
      </c>
      <c r="K266" s="166">
        <v>70</v>
      </c>
      <c r="L266" s="167">
        <v>0.24561403508771901</v>
      </c>
      <c r="M266" s="162" t="s">
        <v>595</v>
      </c>
      <c r="N266" s="168">
        <v>43455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59">
        <v>118</v>
      </c>
      <c r="B267" s="160">
        <v>43341</v>
      </c>
      <c r="C267" s="160"/>
      <c r="D267" s="161" t="s">
        <v>399</v>
      </c>
      <c r="E267" s="162" t="s">
        <v>592</v>
      </c>
      <c r="F267" s="193">
        <v>525</v>
      </c>
      <c r="G267" s="162"/>
      <c r="H267" s="162">
        <v>585</v>
      </c>
      <c r="I267" s="164">
        <v>635</v>
      </c>
      <c r="J267" s="165" t="s">
        <v>778</v>
      </c>
      <c r="K267" s="166">
        <f t="shared" ref="K267:K318" si="143">H267-F267</f>
        <v>60</v>
      </c>
      <c r="L267" s="167">
        <f t="shared" ref="L267:L318" si="144">K267/F267</f>
        <v>0.11428571428571428</v>
      </c>
      <c r="M267" s="162" t="s">
        <v>595</v>
      </c>
      <c r="N267" s="168">
        <v>43662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59">
        <v>119</v>
      </c>
      <c r="B268" s="160">
        <v>43395</v>
      </c>
      <c r="C268" s="160"/>
      <c r="D268" s="161" t="s">
        <v>384</v>
      </c>
      <c r="E268" s="162" t="s">
        <v>592</v>
      </c>
      <c r="F268" s="193">
        <v>475</v>
      </c>
      <c r="G268" s="162"/>
      <c r="H268" s="162">
        <v>574</v>
      </c>
      <c r="I268" s="164">
        <v>570</v>
      </c>
      <c r="J268" s="165" t="s">
        <v>680</v>
      </c>
      <c r="K268" s="166">
        <f t="shared" si="143"/>
        <v>99</v>
      </c>
      <c r="L268" s="167">
        <f t="shared" si="144"/>
        <v>0.20842105263157895</v>
      </c>
      <c r="M268" s="162" t="s">
        <v>595</v>
      </c>
      <c r="N268" s="168">
        <v>43403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0">
        <v>120</v>
      </c>
      <c r="B269" s="191">
        <v>43397</v>
      </c>
      <c r="C269" s="191"/>
      <c r="D269" s="192" t="s">
        <v>779</v>
      </c>
      <c r="E269" s="193" t="s">
        <v>592</v>
      </c>
      <c r="F269" s="193">
        <v>707.5</v>
      </c>
      <c r="G269" s="193"/>
      <c r="H269" s="193">
        <v>872</v>
      </c>
      <c r="I269" s="195">
        <v>872</v>
      </c>
      <c r="J269" s="196" t="s">
        <v>680</v>
      </c>
      <c r="K269" s="166">
        <f t="shared" si="143"/>
        <v>164.5</v>
      </c>
      <c r="L269" s="197">
        <f t="shared" si="144"/>
        <v>0.23250883392226149</v>
      </c>
      <c r="M269" s="193" t="s">
        <v>595</v>
      </c>
      <c r="N269" s="198">
        <v>43482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0">
        <v>121</v>
      </c>
      <c r="B270" s="191">
        <v>43398</v>
      </c>
      <c r="C270" s="191"/>
      <c r="D270" s="192" t="s">
        <v>780</v>
      </c>
      <c r="E270" s="193" t="s">
        <v>592</v>
      </c>
      <c r="F270" s="193">
        <v>162</v>
      </c>
      <c r="G270" s="193"/>
      <c r="H270" s="193">
        <v>204</v>
      </c>
      <c r="I270" s="195">
        <v>209</v>
      </c>
      <c r="J270" s="196" t="s">
        <v>781</v>
      </c>
      <c r="K270" s="166">
        <f t="shared" si="143"/>
        <v>42</v>
      </c>
      <c r="L270" s="197">
        <f t="shared" si="144"/>
        <v>0.25925925925925924</v>
      </c>
      <c r="M270" s="193" t="s">
        <v>595</v>
      </c>
      <c r="N270" s="198">
        <v>43539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0">
        <v>122</v>
      </c>
      <c r="B271" s="191">
        <v>43399</v>
      </c>
      <c r="C271" s="191"/>
      <c r="D271" s="192" t="s">
        <v>489</v>
      </c>
      <c r="E271" s="193" t="s">
        <v>592</v>
      </c>
      <c r="F271" s="193">
        <v>240</v>
      </c>
      <c r="G271" s="193"/>
      <c r="H271" s="193">
        <v>297</v>
      </c>
      <c r="I271" s="195">
        <v>297</v>
      </c>
      <c r="J271" s="196" t="s">
        <v>680</v>
      </c>
      <c r="K271" s="202">
        <f t="shared" si="143"/>
        <v>57</v>
      </c>
      <c r="L271" s="197">
        <f t="shared" si="144"/>
        <v>0.23749999999999999</v>
      </c>
      <c r="M271" s="193" t="s">
        <v>595</v>
      </c>
      <c r="N271" s="198">
        <v>43417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59">
        <v>123</v>
      </c>
      <c r="B272" s="160">
        <v>43439</v>
      </c>
      <c r="C272" s="160"/>
      <c r="D272" s="161" t="s">
        <v>782</v>
      </c>
      <c r="E272" s="162" t="s">
        <v>592</v>
      </c>
      <c r="F272" s="162">
        <v>202.5</v>
      </c>
      <c r="G272" s="162"/>
      <c r="H272" s="162">
        <v>255</v>
      </c>
      <c r="I272" s="164">
        <v>252</v>
      </c>
      <c r="J272" s="165" t="s">
        <v>680</v>
      </c>
      <c r="K272" s="166">
        <f t="shared" si="143"/>
        <v>52.5</v>
      </c>
      <c r="L272" s="167">
        <f t="shared" si="144"/>
        <v>0.25925925925925924</v>
      </c>
      <c r="M272" s="162" t="s">
        <v>595</v>
      </c>
      <c r="N272" s="168">
        <v>43542</v>
      </c>
      <c r="O272" s="1"/>
      <c r="P272" s="1"/>
      <c r="Q272" s="1"/>
      <c r="R272" s="6" t="s">
        <v>783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0">
        <v>124</v>
      </c>
      <c r="B273" s="191">
        <v>43465</v>
      </c>
      <c r="C273" s="160"/>
      <c r="D273" s="192" t="s">
        <v>159</v>
      </c>
      <c r="E273" s="193" t="s">
        <v>592</v>
      </c>
      <c r="F273" s="193">
        <v>710</v>
      </c>
      <c r="G273" s="193"/>
      <c r="H273" s="193">
        <v>866</v>
      </c>
      <c r="I273" s="195">
        <v>866</v>
      </c>
      <c r="J273" s="196" t="s">
        <v>680</v>
      </c>
      <c r="K273" s="166">
        <f t="shared" si="143"/>
        <v>156</v>
      </c>
      <c r="L273" s="167">
        <f t="shared" si="144"/>
        <v>0.21971830985915494</v>
      </c>
      <c r="M273" s="162" t="s">
        <v>595</v>
      </c>
      <c r="N273" s="168">
        <v>43553</v>
      </c>
      <c r="O273" s="1"/>
      <c r="P273" s="1"/>
      <c r="Q273" s="1"/>
      <c r="R273" s="6" t="s">
        <v>783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0">
        <v>125</v>
      </c>
      <c r="B274" s="191">
        <v>43522</v>
      </c>
      <c r="C274" s="191"/>
      <c r="D274" s="192" t="s">
        <v>174</v>
      </c>
      <c r="E274" s="193" t="s">
        <v>592</v>
      </c>
      <c r="F274" s="193">
        <v>337.25</v>
      </c>
      <c r="G274" s="193"/>
      <c r="H274" s="193">
        <v>398.5</v>
      </c>
      <c r="I274" s="195">
        <v>411</v>
      </c>
      <c r="J274" s="165" t="s">
        <v>784</v>
      </c>
      <c r="K274" s="166">
        <f t="shared" si="143"/>
        <v>61.25</v>
      </c>
      <c r="L274" s="167">
        <f t="shared" si="144"/>
        <v>0.1816160118606375</v>
      </c>
      <c r="M274" s="162" t="s">
        <v>595</v>
      </c>
      <c r="N274" s="168">
        <v>43760</v>
      </c>
      <c r="O274" s="1"/>
      <c r="P274" s="1"/>
      <c r="Q274" s="1"/>
      <c r="R274" s="6" t="s">
        <v>783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3">
        <v>126</v>
      </c>
      <c r="B275" s="204">
        <v>43559</v>
      </c>
      <c r="C275" s="204"/>
      <c r="D275" s="205" t="s">
        <v>785</v>
      </c>
      <c r="E275" s="206" t="s">
        <v>592</v>
      </c>
      <c r="F275" s="206">
        <v>130</v>
      </c>
      <c r="G275" s="206"/>
      <c r="H275" s="206">
        <v>65</v>
      </c>
      <c r="I275" s="207">
        <v>158</v>
      </c>
      <c r="J275" s="175" t="s">
        <v>786</v>
      </c>
      <c r="K275" s="176">
        <f t="shared" si="143"/>
        <v>-65</v>
      </c>
      <c r="L275" s="177">
        <f t="shared" si="144"/>
        <v>-0.5</v>
      </c>
      <c r="M275" s="173" t="s">
        <v>605</v>
      </c>
      <c r="N275" s="170">
        <v>43726</v>
      </c>
      <c r="O275" s="1"/>
      <c r="P275" s="1"/>
      <c r="Q275" s="1"/>
      <c r="R275" s="6" t="s">
        <v>787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0">
        <v>127</v>
      </c>
      <c r="B276" s="191">
        <v>43017</v>
      </c>
      <c r="C276" s="191"/>
      <c r="D276" s="192" t="s">
        <v>210</v>
      </c>
      <c r="E276" s="193" t="s">
        <v>592</v>
      </c>
      <c r="F276" s="193">
        <v>141.5</v>
      </c>
      <c r="G276" s="193"/>
      <c r="H276" s="193">
        <v>183.5</v>
      </c>
      <c r="I276" s="195">
        <v>210</v>
      </c>
      <c r="J276" s="165" t="s">
        <v>781</v>
      </c>
      <c r="K276" s="166">
        <f t="shared" si="143"/>
        <v>42</v>
      </c>
      <c r="L276" s="167">
        <f t="shared" si="144"/>
        <v>0.29681978798586572</v>
      </c>
      <c r="M276" s="162" t="s">
        <v>595</v>
      </c>
      <c r="N276" s="168">
        <v>43042</v>
      </c>
      <c r="O276" s="1"/>
      <c r="P276" s="1"/>
      <c r="Q276" s="1"/>
      <c r="R276" s="6" t="s">
        <v>787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3">
        <v>128</v>
      </c>
      <c r="B277" s="204">
        <v>43074</v>
      </c>
      <c r="C277" s="204"/>
      <c r="D277" s="205" t="s">
        <v>788</v>
      </c>
      <c r="E277" s="206" t="s">
        <v>592</v>
      </c>
      <c r="F277" s="201">
        <v>172</v>
      </c>
      <c r="G277" s="206"/>
      <c r="H277" s="206">
        <v>155.25</v>
      </c>
      <c r="I277" s="207">
        <v>230</v>
      </c>
      <c r="J277" s="175" t="s">
        <v>789</v>
      </c>
      <c r="K277" s="176">
        <f t="shared" si="143"/>
        <v>-16.75</v>
      </c>
      <c r="L277" s="177">
        <f t="shared" si="144"/>
        <v>-9.7383720930232565E-2</v>
      </c>
      <c r="M277" s="173" t="s">
        <v>605</v>
      </c>
      <c r="N277" s="170">
        <v>43787</v>
      </c>
      <c r="O277" s="1"/>
      <c r="P277" s="1"/>
      <c r="Q277" s="1"/>
      <c r="R277" s="6" t="s">
        <v>787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0">
        <v>129</v>
      </c>
      <c r="B278" s="191">
        <v>43398</v>
      </c>
      <c r="C278" s="191"/>
      <c r="D278" s="192" t="s">
        <v>120</v>
      </c>
      <c r="E278" s="193" t="s">
        <v>592</v>
      </c>
      <c r="F278" s="193">
        <v>698.5</v>
      </c>
      <c r="G278" s="193"/>
      <c r="H278" s="193">
        <v>890</v>
      </c>
      <c r="I278" s="195">
        <v>890</v>
      </c>
      <c r="J278" s="165" t="s">
        <v>790</v>
      </c>
      <c r="K278" s="166">
        <f t="shared" si="143"/>
        <v>191.5</v>
      </c>
      <c r="L278" s="167">
        <f t="shared" si="144"/>
        <v>0.27415891195418757</v>
      </c>
      <c r="M278" s="162" t="s">
        <v>595</v>
      </c>
      <c r="N278" s="168">
        <v>44328</v>
      </c>
      <c r="O278" s="1"/>
      <c r="P278" s="1"/>
      <c r="Q278" s="1"/>
      <c r="R278" s="6" t="s">
        <v>783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0">
        <v>130</v>
      </c>
      <c r="B279" s="191">
        <v>42877</v>
      </c>
      <c r="C279" s="191"/>
      <c r="D279" s="192" t="s">
        <v>791</v>
      </c>
      <c r="E279" s="193" t="s">
        <v>592</v>
      </c>
      <c r="F279" s="193">
        <v>127.6</v>
      </c>
      <c r="G279" s="193"/>
      <c r="H279" s="193">
        <v>138</v>
      </c>
      <c r="I279" s="195">
        <v>190</v>
      </c>
      <c r="J279" s="165" t="s">
        <v>792</v>
      </c>
      <c r="K279" s="166">
        <f t="shared" si="143"/>
        <v>10.400000000000006</v>
      </c>
      <c r="L279" s="167">
        <f t="shared" si="144"/>
        <v>8.1504702194357417E-2</v>
      </c>
      <c r="M279" s="162" t="s">
        <v>595</v>
      </c>
      <c r="N279" s="168">
        <v>43774</v>
      </c>
      <c r="O279" s="1"/>
      <c r="P279" s="1"/>
      <c r="Q279" s="1"/>
      <c r="R279" s="6" t="s">
        <v>787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0">
        <v>131</v>
      </c>
      <c r="B280" s="191">
        <v>43158</v>
      </c>
      <c r="C280" s="191"/>
      <c r="D280" s="192" t="s">
        <v>793</v>
      </c>
      <c r="E280" s="193" t="s">
        <v>592</v>
      </c>
      <c r="F280" s="193">
        <v>317</v>
      </c>
      <c r="G280" s="193"/>
      <c r="H280" s="193">
        <v>382.5</v>
      </c>
      <c r="I280" s="195">
        <v>398</v>
      </c>
      <c r="J280" s="165" t="s">
        <v>794</v>
      </c>
      <c r="K280" s="166">
        <f t="shared" si="143"/>
        <v>65.5</v>
      </c>
      <c r="L280" s="167">
        <f t="shared" si="144"/>
        <v>0.20662460567823343</v>
      </c>
      <c r="M280" s="162" t="s">
        <v>595</v>
      </c>
      <c r="N280" s="168">
        <v>44238</v>
      </c>
      <c r="O280" s="1"/>
      <c r="P280" s="1"/>
      <c r="Q280" s="1"/>
      <c r="R280" s="6" t="s">
        <v>787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03">
        <v>132</v>
      </c>
      <c r="B281" s="204">
        <v>43164</v>
      </c>
      <c r="C281" s="204"/>
      <c r="D281" s="205" t="s">
        <v>166</v>
      </c>
      <c r="E281" s="206" t="s">
        <v>592</v>
      </c>
      <c r="F281" s="201">
        <f>510-14.4</f>
        <v>495.6</v>
      </c>
      <c r="G281" s="206"/>
      <c r="H281" s="206">
        <v>350</v>
      </c>
      <c r="I281" s="207">
        <v>672</v>
      </c>
      <c r="J281" s="175" t="s">
        <v>795</v>
      </c>
      <c r="K281" s="176">
        <f t="shared" si="143"/>
        <v>-145.60000000000002</v>
      </c>
      <c r="L281" s="177">
        <f t="shared" si="144"/>
        <v>-0.29378531073446329</v>
      </c>
      <c r="M281" s="173" t="s">
        <v>605</v>
      </c>
      <c r="N281" s="170">
        <v>43887</v>
      </c>
      <c r="O281" s="1"/>
      <c r="P281" s="1"/>
      <c r="Q281" s="1"/>
      <c r="R281" s="6" t="s">
        <v>783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3">
        <v>133</v>
      </c>
      <c r="B282" s="204">
        <v>43237</v>
      </c>
      <c r="C282" s="204"/>
      <c r="D282" s="205" t="s">
        <v>796</v>
      </c>
      <c r="E282" s="206" t="s">
        <v>592</v>
      </c>
      <c r="F282" s="201">
        <v>230.3</v>
      </c>
      <c r="G282" s="206"/>
      <c r="H282" s="206">
        <v>102.5</v>
      </c>
      <c r="I282" s="207">
        <v>348</v>
      </c>
      <c r="J282" s="175" t="s">
        <v>797</v>
      </c>
      <c r="K282" s="176">
        <f t="shared" si="143"/>
        <v>-127.80000000000001</v>
      </c>
      <c r="L282" s="177">
        <f t="shared" si="144"/>
        <v>-0.55492835432045162</v>
      </c>
      <c r="M282" s="173" t="s">
        <v>605</v>
      </c>
      <c r="N282" s="170">
        <v>43896</v>
      </c>
      <c r="O282" s="1"/>
      <c r="P282" s="1"/>
      <c r="Q282" s="1"/>
      <c r="R282" s="6" t="s">
        <v>783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0">
        <v>134</v>
      </c>
      <c r="B283" s="191">
        <v>43258</v>
      </c>
      <c r="C283" s="191"/>
      <c r="D283" s="192" t="s">
        <v>445</v>
      </c>
      <c r="E283" s="193" t="s">
        <v>592</v>
      </c>
      <c r="F283" s="193">
        <f>342.5-5.1</f>
        <v>337.4</v>
      </c>
      <c r="G283" s="193"/>
      <c r="H283" s="193">
        <v>412.5</v>
      </c>
      <c r="I283" s="195">
        <v>439</v>
      </c>
      <c r="J283" s="165" t="s">
        <v>798</v>
      </c>
      <c r="K283" s="166">
        <f t="shared" si="143"/>
        <v>75.100000000000023</v>
      </c>
      <c r="L283" s="167">
        <f t="shared" si="144"/>
        <v>0.22258446947243635</v>
      </c>
      <c r="M283" s="162" t="s">
        <v>595</v>
      </c>
      <c r="N283" s="168">
        <v>44230</v>
      </c>
      <c r="O283" s="1"/>
      <c r="P283" s="1"/>
      <c r="Q283" s="1"/>
      <c r="R283" s="6" t="s">
        <v>787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4">
        <v>135</v>
      </c>
      <c r="B284" s="183">
        <v>43285</v>
      </c>
      <c r="C284" s="183"/>
      <c r="D284" s="184" t="s">
        <v>58</v>
      </c>
      <c r="E284" s="185" t="s">
        <v>592</v>
      </c>
      <c r="F284" s="185">
        <f>127.5-5.53</f>
        <v>121.97</v>
      </c>
      <c r="G284" s="186"/>
      <c r="H284" s="186">
        <v>122.5</v>
      </c>
      <c r="I284" s="186">
        <v>170</v>
      </c>
      <c r="J284" s="187" t="s">
        <v>799</v>
      </c>
      <c r="K284" s="188">
        <f t="shared" si="143"/>
        <v>0.53000000000000114</v>
      </c>
      <c r="L284" s="189">
        <f t="shared" si="144"/>
        <v>4.3453308190538747E-3</v>
      </c>
      <c r="M284" s="185" t="s">
        <v>613</v>
      </c>
      <c r="N284" s="183">
        <v>44431</v>
      </c>
      <c r="O284" s="1"/>
      <c r="P284" s="1"/>
      <c r="Q284" s="1"/>
      <c r="R284" s="6" t="s">
        <v>783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3">
        <v>136</v>
      </c>
      <c r="B285" s="204">
        <v>43294</v>
      </c>
      <c r="C285" s="204"/>
      <c r="D285" s="205" t="s">
        <v>800</v>
      </c>
      <c r="E285" s="206" t="s">
        <v>592</v>
      </c>
      <c r="F285" s="201">
        <v>46.5</v>
      </c>
      <c r="G285" s="206"/>
      <c r="H285" s="206">
        <v>17</v>
      </c>
      <c r="I285" s="207">
        <v>59</v>
      </c>
      <c r="J285" s="175" t="s">
        <v>801</v>
      </c>
      <c r="K285" s="176">
        <f t="shared" si="143"/>
        <v>-29.5</v>
      </c>
      <c r="L285" s="177">
        <f t="shared" si="144"/>
        <v>-0.63440860215053763</v>
      </c>
      <c r="M285" s="173" t="s">
        <v>605</v>
      </c>
      <c r="N285" s="170">
        <v>43887</v>
      </c>
      <c r="O285" s="1"/>
      <c r="P285" s="1"/>
      <c r="Q285" s="1"/>
      <c r="R285" s="6" t="s">
        <v>783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0">
        <v>137</v>
      </c>
      <c r="B286" s="191">
        <v>43396</v>
      </c>
      <c r="C286" s="191"/>
      <c r="D286" s="192" t="s">
        <v>428</v>
      </c>
      <c r="E286" s="193" t="s">
        <v>592</v>
      </c>
      <c r="F286" s="193">
        <v>156.5</v>
      </c>
      <c r="G286" s="193"/>
      <c r="H286" s="193">
        <v>207.5</v>
      </c>
      <c r="I286" s="195">
        <v>191</v>
      </c>
      <c r="J286" s="165" t="s">
        <v>680</v>
      </c>
      <c r="K286" s="166">
        <f t="shared" si="143"/>
        <v>51</v>
      </c>
      <c r="L286" s="167">
        <f t="shared" si="144"/>
        <v>0.32587859424920129</v>
      </c>
      <c r="M286" s="162" t="s">
        <v>595</v>
      </c>
      <c r="N286" s="168">
        <v>44369</v>
      </c>
      <c r="O286" s="1"/>
      <c r="P286" s="1"/>
      <c r="Q286" s="1"/>
      <c r="R286" s="6" t="s">
        <v>783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0">
        <v>138</v>
      </c>
      <c r="B287" s="191">
        <v>43439</v>
      </c>
      <c r="C287" s="191"/>
      <c r="D287" s="192" t="s">
        <v>347</v>
      </c>
      <c r="E287" s="193" t="s">
        <v>592</v>
      </c>
      <c r="F287" s="193">
        <v>259.5</v>
      </c>
      <c r="G287" s="193"/>
      <c r="H287" s="193">
        <v>320</v>
      </c>
      <c r="I287" s="195">
        <v>320</v>
      </c>
      <c r="J287" s="165" t="s">
        <v>680</v>
      </c>
      <c r="K287" s="166">
        <f t="shared" si="143"/>
        <v>60.5</v>
      </c>
      <c r="L287" s="167">
        <f t="shared" si="144"/>
        <v>0.23314065510597304</v>
      </c>
      <c r="M287" s="162" t="s">
        <v>595</v>
      </c>
      <c r="N287" s="168">
        <v>44323</v>
      </c>
      <c r="O287" s="1"/>
      <c r="P287" s="1"/>
      <c r="Q287" s="1"/>
      <c r="R287" s="6" t="s">
        <v>783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3">
        <v>139</v>
      </c>
      <c r="B288" s="204">
        <v>43439</v>
      </c>
      <c r="C288" s="204"/>
      <c r="D288" s="205" t="s">
        <v>802</v>
      </c>
      <c r="E288" s="206" t="s">
        <v>592</v>
      </c>
      <c r="F288" s="206">
        <v>715</v>
      </c>
      <c r="G288" s="206"/>
      <c r="H288" s="206">
        <v>445</v>
      </c>
      <c r="I288" s="207">
        <v>840</v>
      </c>
      <c r="J288" s="175" t="s">
        <v>803</v>
      </c>
      <c r="K288" s="176">
        <f t="shared" si="143"/>
        <v>-270</v>
      </c>
      <c r="L288" s="177">
        <f t="shared" si="144"/>
        <v>-0.3776223776223776</v>
      </c>
      <c r="M288" s="173" t="s">
        <v>605</v>
      </c>
      <c r="N288" s="170">
        <v>43800</v>
      </c>
      <c r="O288" s="1"/>
      <c r="P288" s="1"/>
      <c r="Q288" s="1"/>
      <c r="R288" s="6" t="s">
        <v>783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0">
        <v>140</v>
      </c>
      <c r="B289" s="191">
        <v>43469</v>
      </c>
      <c r="C289" s="191"/>
      <c r="D289" s="192" t="s">
        <v>180</v>
      </c>
      <c r="E289" s="193" t="s">
        <v>592</v>
      </c>
      <c r="F289" s="193">
        <v>875</v>
      </c>
      <c r="G289" s="193"/>
      <c r="H289" s="193">
        <v>1165</v>
      </c>
      <c r="I289" s="195">
        <v>1185</v>
      </c>
      <c r="J289" s="165" t="s">
        <v>804</v>
      </c>
      <c r="K289" s="166">
        <f t="shared" si="143"/>
        <v>290</v>
      </c>
      <c r="L289" s="167">
        <f t="shared" si="144"/>
        <v>0.33142857142857141</v>
      </c>
      <c r="M289" s="162" t="s">
        <v>595</v>
      </c>
      <c r="N289" s="168">
        <v>43847</v>
      </c>
      <c r="O289" s="1"/>
      <c r="P289" s="1"/>
      <c r="Q289" s="1"/>
      <c r="R289" s="6" t="s">
        <v>783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0">
        <v>141</v>
      </c>
      <c r="B290" s="191">
        <v>43559</v>
      </c>
      <c r="C290" s="191"/>
      <c r="D290" s="192" t="s">
        <v>365</v>
      </c>
      <c r="E290" s="193" t="s">
        <v>592</v>
      </c>
      <c r="F290" s="193">
        <f>387-14.63</f>
        <v>372.37</v>
      </c>
      <c r="G290" s="193"/>
      <c r="H290" s="193">
        <v>490</v>
      </c>
      <c r="I290" s="195">
        <v>490</v>
      </c>
      <c r="J290" s="165" t="s">
        <v>680</v>
      </c>
      <c r="K290" s="166">
        <f t="shared" si="143"/>
        <v>117.63</v>
      </c>
      <c r="L290" s="167">
        <f t="shared" si="144"/>
        <v>0.31589548030185027</v>
      </c>
      <c r="M290" s="162" t="s">
        <v>595</v>
      </c>
      <c r="N290" s="168">
        <v>43850</v>
      </c>
      <c r="O290" s="1"/>
      <c r="P290" s="1"/>
      <c r="Q290" s="1"/>
      <c r="R290" s="6" t="s">
        <v>783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03">
        <v>142</v>
      </c>
      <c r="B291" s="204">
        <v>43578</v>
      </c>
      <c r="C291" s="204"/>
      <c r="D291" s="205" t="s">
        <v>805</v>
      </c>
      <c r="E291" s="206" t="s">
        <v>604</v>
      </c>
      <c r="F291" s="206">
        <v>220</v>
      </c>
      <c r="G291" s="206"/>
      <c r="H291" s="206">
        <v>127.5</v>
      </c>
      <c r="I291" s="207">
        <v>284</v>
      </c>
      <c r="J291" s="175" t="s">
        <v>806</v>
      </c>
      <c r="K291" s="176">
        <f t="shared" si="143"/>
        <v>-92.5</v>
      </c>
      <c r="L291" s="177">
        <f t="shared" si="144"/>
        <v>-0.42045454545454547</v>
      </c>
      <c r="M291" s="173" t="s">
        <v>605</v>
      </c>
      <c r="N291" s="170">
        <v>43896</v>
      </c>
      <c r="O291" s="1"/>
      <c r="P291" s="1"/>
      <c r="Q291" s="1"/>
      <c r="R291" s="6" t="s">
        <v>783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0">
        <v>143</v>
      </c>
      <c r="B292" s="191">
        <v>43622</v>
      </c>
      <c r="C292" s="191"/>
      <c r="D292" s="192" t="s">
        <v>490</v>
      </c>
      <c r="E292" s="193" t="s">
        <v>604</v>
      </c>
      <c r="F292" s="193">
        <v>332.8</v>
      </c>
      <c r="G292" s="193"/>
      <c r="H292" s="193">
        <v>405</v>
      </c>
      <c r="I292" s="195">
        <v>419</v>
      </c>
      <c r="J292" s="165" t="s">
        <v>807</v>
      </c>
      <c r="K292" s="166">
        <f t="shared" si="143"/>
        <v>72.199999999999989</v>
      </c>
      <c r="L292" s="167">
        <f t="shared" si="144"/>
        <v>0.21694711538461534</v>
      </c>
      <c r="M292" s="162" t="s">
        <v>595</v>
      </c>
      <c r="N292" s="168">
        <v>43860</v>
      </c>
      <c r="O292" s="1"/>
      <c r="P292" s="1"/>
      <c r="Q292" s="1"/>
      <c r="R292" s="6" t="s">
        <v>787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4">
        <v>144</v>
      </c>
      <c r="B293" s="183">
        <v>43641</v>
      </c>
      <c r="C293" s="183"/>
      <c r="D293" s="184" t="s">
        <v>172</v>
      </c>
      <c r="E293" s="185" t="s">
        <v>592</v>
      </c>
      <c r="F293" s="185">
        <v>386</v>
      </c>
      <c r="G293" s="186"/>
      <c r="H293" s="186">
        <v>395</v>
      </c>
      <c r="I293" s="186">
        <v>452</v>
      </c>
      <c r="J293" s="187" t="s">
        <v>808</v>
      </c>
      <c r="K293" s="188">
        <f t="shared" si="143"/>
        <v>9</v>
      </c>
      <c r="L293" s="189">
        <f t="shared" si="144"/>
        <v>2.3316062176165803E-2</v>
      </c>
      <c r="M293" s="185" t="s">
        <v>613</v>
      </c>
      <c r="N293" s="183">
        <v>43868</v>
      </c>
      <c r="O293" s="1"/>
      <c r="P293" s="1"/>
      <c r="Q293" s="1"/>
      <c r="R293" s="6" t="s">
        <v>787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4">
        <v>145</v>
      </c>
      <c r="B294" s="183">
        <v>43707</v>
      </c>
      <c r="C294" s="183"/>
      <c r="D294" s="184" t="s">
        <v>146</v>
      </c>
      <c r="E294" s="185" t="s">
        <v>592</v>
      </c>
      <c r="F294" s="185">
        <v>137.5</v>
      </c>
      <c r="G294" s="186"/>
      <c r="H294" s="186">
        <v>138.5</v>
      </c>
      <c r="I294" s="186">
        <v>190</v>
      </c>
      <c r="J294" s="187" t="s">
        <v>809</v>
      </c>
      <c r="K294" s="188">
        <f t="shared" si="143"/>
        <v>1</v>
      </c>
      <c r="L294" s="189">
        <f t="shared" si="144"/>
        <v>7.2727272727272727E-3</v>
      </c>
      <c r="M294" s="185" t="s">
        <v>613</v>
      </c>
      <c r="N294" s="183">
        <v>44432</v>
      </c>
      <c r="O294" s="1"/>
      <c r="P294" s="1"/>
      <c r="Q294" s="1"/>
      <c r="R294" s="6" t="s">
        <v>783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90">
        <v>146</v>
      </c>
      <c r="B295" s="191">
        <v>43731</v>
      </c>
      <c r="C295" s="191"/>
      <c r="D295" s="192" t="s">
        <v>438</v>
      </c>
      <c r="E295" s="193" t="s">
        <v>592</v>
      </c>
      <c r="F295" s="193">
        <v>235</v>
      </c>
      <c r="G295" s="193"/>
      <c r="H295" s="193">
        <v>295</v>
      </c>
      <c r="I295" s="195">
        <v>296</v>
      </c>
      <c r="J295" s="165" t="s">
        <v>810</v>
      </c>
      <c r="K295" s="166">
        <f t="shared" si="143"/>
        <v>60</v>
      </c>
      <c r="L295" s="167">
        <f t="shared" si="144"/>
        <v>0.25531914893617019</v>
      </c>
      <c r="M295" s="162" t="s">
        <v>595</v>
      </c>
      <c r="N295" s="168">
        <v>43844</v>
      </c>
      <c r="O295" s="1"/>
      <c r="P295" s="1"/>
      <c r="Q295" s="1"/>
      <c r="R295" s="6" t="s">
        <v>787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90">
        <v>147</v>
      </c>
      <c r="B296" s="191">
        <v>43752</v>
      </c>
      <c r="C296" s="191"/>
      <c r="D296" s="192" t="s">
        <v>811</v>
      </c>
      <c r="E296" s="193" t="s">
        <v>592</v>
      </c>
      <c r="F296" s="193">
        <v>277.5</v>
      </c>
      <c r="G296" s="193"/>
      <c r="H296" s="193">
        <v>333</v>
      </c>
      <c r="I296" s="195">
        <v>333</v>
      </c>
      <c r="J296" s="165" t="s">
        <v>812</v>
      </c>
      <c r="K296" s="166">
        <f t="shared" si="143"/>
        <v>55.5</v>
      </c>
      <c r="L296" s="167">
        <f t="shared" si="144"/>
        <v>0.2</v>
      </c>
      <c r="M296" s="162" t="s">
        <v>595</v>
      </c>
      <c r="N296" s="168">
        <v>43846</v>
      </c>
      <c r="O296" s="1"/>
      <c r="P296" s="1"/>
      <c r="Q296" s="1"/>
      <c r="R296" s="6" t="s">
        <v>783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90">
        <v>148</v>
      </c>
      <c r="B297" s="191">
        <v>43752</v>
      </c>
      <c r="C297" s="191"/>
      <c r="D297" s="192" t="s">
        <v>813</v>
      </c>
      <c r="E297" s="193" t="s">
        <v>592</v>
      </c>
      <c r="F297" s="193">
        <v>930</v>
      </c>
      <c r="G297" s="193"/>
      <c r="H297" s="193">
        <v>1165</v>
      </c>
      <c r="I297" s="195">
        <v>1200</v>
      </c>
      <c r="J297" s="165" t="s">
        <v>814</v>
      </c>
      <c r="K297" s="166">
        <f t="shared" si="143"/>
        <v>235</v>
      </c>
      <c r="L297" s="167">
        <f t="shared" si="144"/>
        <v>0.25268817204301075</v>
      </c>
      <c r="M297" s="162" t="s">
        <v>595</v>
      </c>
      <c r="N297" s="168">
        <v>43847</v>
      </c>
      <c r="O297" s="1"/>
      <c r="P297" s="1"/>
      <c r="Q297" s="1"/>
      <c r="R297" s="6" t="s">
        <v>787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0">
        <v>149</v>
      </c>
      <c r="B298" s="191">
        <v>43753</v>
      </c>
      <c r="C298" s="191"/>
      <c r="D298" s="192" t="s">
        <v>815</v>
      </c>
      <c r="E298" s="193" t="s">
        <v>592</v>
      </c>
      <c r="F298" s="163">
        <v>111</v>
      </c>
      <c r="G298" s="193"/>
      <c r="H298" s="193">
        <v>141</v>
      </c>
      <c r="I298" s="195">
        <v>141</v>
      </c>
      <c r="J298" s="165" t="s">
        <v>816</v>
      </c>
      <c r="K298" s="166">
        <f t="shared" si="143"/>
        <v>30</v>
      </c>
      <c r="L298" s="167">
        <f t="shared" si="144"/>
        <v>0.27027027027027029</v>
      </c>
      <c r="M298" s="162" t="s">
        <v>595</v>
      </c>
      <c r="N298" s="168">
        <v>44328</v>
      </c>
      <c r="O298" s="1"/>
      <c r="P298" s="1"/>
      <c r="Q298" s="1"/>
      <c r="R298" s="6" t="s">
        <v>787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90">
        <v>150</v>
      </c>
      <c r="B299" s="191">
        <v>43753</v>
      </c>
      <c r="C299" s="191"/>
      <c r="D299" s="192" t="s">
        <v>817</v>
      </c>
      <c r="E299" s="193" t="s">
        <v>592</v>
      </c>
      <c r="F299" s="163">
        <v>296</v>
      </c>
      <c r="G299" s="193"/>
      <c r="H299" s="193">
        <v>370</v>
      </c>
      <c r="I299" s="195">
        <v>370</v>
      </c>
      <c r="J299" s="165" t="s">
        <v>680</v>
      </c>
      <c r="K299" s="166">
        <f t="shared" si="143"/>
        <v>74</v>
      </c>
      <c r="L299" s="167">
        <f t="shared" si="144"/>
        <v>0.25</v>
      </c>
      <c r="M299" s="162" t="s">
        <v>595</v>
      </c>
      <c r="N299" s="168">
        <v>43853</v>
      </c>
      <c r="O299" s="1"/>
      <c r="P299" s="1"/>
      <c r="Q299" s="1"/>
      <c r="R299" s="6" t="s">
        <v>787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90">
        <v>151</v>
      </c>
      <c r="B300" s="191">
        <v>43754</v>
      </c>
      <c r="C300" s="191"/>
      <c r="D300" s="192" t="s">
        <v>818</v>
      </c>
      <c r="E300" s="193" t="s">
        <v>592</v>
      </c>
      <c r="F300" s="163">
        <v>300</v>
      </c>
      <c r="G300" s="193"/>
      <c r="H300" s="193">
        <v>382.5</v>
      </c>
      <c r="I300" s="195">
        <v>344</v>
      </c>
      <c r="J300" s="165" t="s">
        <v>819</v>
      </c>
      <c r="K300" s="166">
        <f t="shared" si="143"/>
        <v>82.5</v>
      </c>
      <c r="L300" s="167">
        <f t="shared" si="144"/>
        <v>0.27500000000000002</v>
      </c>
      <c r="M300" s="162" t="s">
        <v>595</v>
      </c>
      <c r="N300" s="168">
        <v>44238</v>
      </c>
      <c r="O300" s="1"/>
      <c r="P300" s="1"/>
      <c r="Q300" s="1"/>
      <c r="R300" s="6" t="s">
        <v>787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90">
        <v>152</v>
      </c>
      <c r="B301" s="191">
        <v>43832</v>
      </c>
      <c r="C301" s="191"/>
      <c r="D301" s="192" t="s">
        <v>820</v>
      </c>
      <c r="E301" s="193" t="s">
        <v>592</v>
      </c>
      <c r="F301" s="163">
        <v>495</v>
      </c>
      <c r="G301" s="193"/>
      <c r="H301" s="193">
        <v>595</v>
      </c>
      <c r="I301" s="195">
        <v>590</v>
      </c>
      <c r="J301" s="165" t="s">
        <v>616</v>
      </c>
      <c r="K301" s="166">
        <f t="shared" si="143"/>
        <v>100</v>
      </c>
      <c r="L301" s="167">
        <f t="shared" si="144"/>
        <v>0.20202020202020202</v>
      </c>
      <c r="M301" s="162" t="s">
        <v>595</v>
      </c>
      <c r="N301" s="168">
        <v>44589</v>
      </c>
      <c r="O301" s="1"/>
      <c r="P301" s="1"/>
      <c r="Q301" s="1"/>
      <c r="R301" s="6" t="s">
        <v>787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90">
        <v>153</v>
      </c>
      <c r="B302" s="191">
        <v>43966</v>
      </c>
      <c r="C302" s="191"/>
      <c r="D302" s="192" t="s">
        <v>76</v>
      </c>
      <c r="E302" s="193" t="s">
        <v>592</v>
      </c>
      <c r="F302" s="163">
        <v>67.5</v>
      </c>
      <c r="G302" s="193"/>
      <c r="H302" s="193">
        <v>86</v>
      </c>
      <c r="I302" s="195">
        <v>86</v>
      </c>
      <c r="J302" s="165" t="s">
        <v>821</v>
      </c>
      <c r="K302" s="166">
        <f t="shared" si="143"/>
        <v>18.5</v>
      </c>
      <c r="L302" s="167">
        <f t="shared" si="144"/>
        <v>0.27407407407407408</v>
      </c>
      <c r="M302" s="162" t="s">
        <v>595</v>
      </c>
      <c r="N302" s="168">
        <v>44008</v>
      </c>
      <c r="O302" s="1"/>
      <c r="P302" s="1"/>
      <c r="Q302" s="1"/>
      <c r="R302" s="6" t="s">
        <v>787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90">
        <v>154</v>
      </c>
      <c r="B303" s="191">
        <v>44035</v>
      </c>
      <c r="C303" s="191"/>
      <c r="D303" s="192" t="s">
        <v>489</v>
      </c>
      <c r="E303" s="193" t="s">
        <v>592</v>
      </c>
      <c r="F303" s="163">
        <v>231</v>
      </c>
      <c r="G303" s="193"/>
      <c r="H303" s="193">
        <v>281</v>
      </c>
      <c r="I303" s="195">
        <v>281</v>
      </c>
      <c r="J303" s="165" t="s">
        <v>680</v>
      </c>
      <c r="K303" s="166">
        <f t="shared" si="143"/>
        <v>50</v>
      </c>
      <c r="L303" s="167">
        <f t="shared" si="144"/>
        <v>0.21645021645021645</v>
      </c>
      <c r="M303" s="162" t="s">
        <v>595</v>
      </c>
      <c r="N303" s="168">
        <v>44358</v>
      </c>
      <c r="O303" s="1"/>
      <c r="P303" s="1"/>
      <c r="Q303" s="1"/>
      <c r="R303" s="6" t="s">
        <v>787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90">
        <v>155</v>
      </c>
      <c r="B304" s="191">
        <v>44092</v>
      </c>
      <c r="C304" s="191"/>
      <c r="D304" s="192" t="s">
        <v>144</v>
      </c>
      <c r="E304" s="193" t="s">
        <v>592</v>
      </c>
      <c r="F304" s="193">
        <v>206</v>
      </c>
      <c r="G304" s="193"/>
      <c r="H304" s="193">
        <v>248</v>
      </c>
      <c r="I304" s="195">
        <v>248</v>
      </c>
      <c r="J304" s="165" t="s">
        <v>680</v>
      </c>
      <c r="K304" s="166">
        <f t="shared" si="143"/>
        <v>42</v>
      </c>
      <c r="L304" s="167">
        <f t="shared" si="144"/>
        <v>0.20388349514563106</v>
      </c>
      <c r="M304" s="162" t="s">
        <v>595</v>
      </c>
      <c r="N304" s="168">
        <v>44214</v>
      </c>
      <c r="O304" s="1"/>
      <c r="P304" s="1"/>
      <c r="Q304" s="1"/>
      <c r="R304" s="6" t="s">
        <v>787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90">
        <v>156</v>
      </c>
      <c r="B305" s="191">
        <v>44140</v>
      </c>
      <c r="C305" s="191"/>
      <c r="D305" s="192" t="s">
        <v>144</v>
      </c>
      <c r="E305" s="193" t="s">
        <v>592</v>
      </c>
      <c r="F305" s="193">
        <v>182.5</v>
      </c>
      <c r="G305" s="193"/>
      <c r="H305" s="193">
        <v>248</v>
      </c>
      <c r="I305" s="195">
        <v>248</v>
      </c>
      <c r="J305" s="165" t="s">
        <v>680</v>
      </c>
      <c r="K305" s="166">
        <f t="shared" si="143"/>
        <v>65.5</v>
      </c>
      <c r="L305" s="167">
        <f t="shared" si="144"/>
        <v>0.35890410958904112</v>
      </c>
      <c r="M305" s="162" t="s">
        <v>595</v>
      </c>
      <c r="N305" s="168">
        <v>44214</v>
      </c>
      <c r="O305" s="1"/>
      <c r="P305" s="1"/>
      <c r="Q305" s="1"/>
      <c r="R305" s="6" t="s">
        <v>787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90">
        <v>157</v>
      </c>
      <c r="B306" s="191">
        <v>44140</v>
      </c>
      <c r="C306" s="191"/>
      <c r="D306" s="192" t="s">
        <v>347</v>
      </c>
      <c r="E306" s="193" t="s">
        <v>592</v>
      </c>
      <c r="F306" s="193">
        <v>247.5</v>
      </c>
      <c r="G306" s="193"/>
      <c r="H306" s="193">
        <v>320</v>
      </c>
      <c r="I306" s="195">
        <v>320</v>
      </c>
      <c r="J306" s="165" t="s">
        <v>680</v>
      </c>
      <c r="K306" s="166">
        <f t="shared" si="143"/>
        <v>72.5</v>
      </c>
      <c r="L306" s="167">
        <f t="shared" si="144"/>
        <v>0.29292929292929293</v>
      </c>
      <c r="M306" s="162" t="s">
        <v>595</v>
      </c>
      <c r="N306" s="168">
        <v>44323</v>
      </c>
      <c r="O306" s="1"/>
      <c r="P306" s="1"/>
      <c r="Q306" s="1"/>
      <c r="R306" s="6" t="s">
        <v>787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90">
        <v>158</v>
      </c>
      <c r="B307" s="191">
        <v>44140</v>
      </c>
      <c r="C307" s="191"/>
      <c r="D307" s="192" t="s">
        <v>203</v>
      </c>
      <c r="E307" s="193" t="s">
        <v>592</v>
      </c>
      <c r="F307" s="163">
        <v>925</v>
      </c>
      <c r="G307" s="193"/>
      <c r="H307" s="193">
        <v>1095</v>
      </c>
      <c r="I307" s="195">
        <v>1093</v>
      </c>
      <c r="J307" s="165" t="s">
        <v>822</v>
      </c>
      <c r="K307" s="166">
        <f t="shared" si="143"/>
        <v>170</v>
      </c>
      <c r="L307" s="167">
        <f t="shared" si="144"/>
        <v>0.18378378378378379</v>
      </c>
      <c r="M307" s="162" t="s">
        <v>595</v>
      </c>
      <c r="N307" s="168">
        <v>44201</v>
      </c>
      <c r="O307" s="1"/>
      <c r="P307" s="1"/>
      <c r="Q307" s="1"/>
      <c r="R307" s="6" t="s">
        <v>787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90">
        <v>159</v>
      </c>
      <c r="B308" s="191">
        <v>44140</v>
      </c>
      <c r="C308" s="191"/>
      <c r="D308" s="192" t="s">
        <v>365</v>
      </c>
      <c r="E308" s="193" t="s">
        <v>592</v>
      </c>
      <c r="F308" s="163">
        <v>332.5</v>
      </c>
      <c r="G308" s="193"/>
      <c r="H308" s="193">
        <v>393</v>
      </c>
      <c r="I308" s="195">
        <v>406</v>
      </c>
      <c r="J308" s="165" t="s">
        <v>823</v>
      </c>
      <c r="K308" s="166">
        <f t="shared" si="143"/>
        <v>60.5</v>
      </c>
      <c r="L308" s="167">
        <f t="shared" si="144"/>
        <v>0.18195488721804512</v>
      </c>
      <c r="M308" s="162" t="s">
        <v>595</v>
      </c>
      <c r="N308" s="168">
        <v>44256</v>
      </c>
      <c r="O308" s="1"/>
      <c r="P308" s="1"/>
      <c r="Q308" s="1"/>
      <c r="R308" s="6" t="s">
        <v>787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90">
        <v>160</v>
      </c>
      <c r="B309" s="191">
        <v>44141</v>
      </c>
      <c r="C309" s="191"/>
      <c r="D309" s="192" t="s">
        <v>489</v>
      </c>
      <c r="E309" s="193" t="s">
        <v>592</v>
      </c>
      <c r="F309" s="163">
        <v>231</v>
      </c>
      <c r="G309" s="193"/>
      <c r="H309" s="193">
        <v>281</v>
      </c>
      <c r="I309" s="195">
        <v>281</v>
      </c>
      <c r="J309" s="165" t="s">
        <v>680</v>
      </c>
      <c r="K309" s="166">
        <f t="shared" si="143"/>
        <v>50</v>
      </c>
      <c r="L309" s="167">
        <f t="shared" si="144"/>
        <v>0.21645021645021645</v>
      </c>
      <c r="M309" s="162" t="s">
        <v>595</v>
      </c>
      <c r="N309" s="168">
        <v>44358</v>
      </c>
      <c r="O309" s="1"/>
      <c r="P309" s="1"/>
      <c r="Q309" s="1"/>
      <c r="R309" s="6" t="s">
        <v>787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90">
        <v>161</v>
      </c>
      <c r="B310" s="191">
        <v>44187</v>
      </c>
      <c r="C310" s="191"/>
      <c r="D310" s="192" t="s">
        <v>824</v>
      </c>
      <c r="E310" s="193" t="s">
        <v>592</v>
      </c>
      <c r="F310" s="163">
        <v>190</v>
      </c>
      <c r="G310" s="193"/>
      <c r="H310" s="193">
        <v>239</v>
      </c>
      <c r="I310" s="195">
        <v>239</v>
      </c>
      <c r="J310" s="165" t="s">
        <v>825</v>
      </c>
      <c r="K310" s="166">
        <f t="shared" si="143"/>
        <v>49</v>
      </c>
      <c r="L310" s="167">
        <f t="shared" si="144"/>
        <v>0.25789473684210529</v>
      </c>
      <c r="M310" s="162" t="s">
        <v>595</v>
      </c>
      <c r="N310" s="168">
        <v>44844</v>
      </c>
      <c r="O310" s="1"/>
      <c r="P310" s="1"/>
      <c r="Q310" s="1"/>
      <c r="R310" s="6" t="s">
        <v>787</v>
      </c>
    </row>
    <row r="311" spans="1:26" ht="12.75" customHeight="1">
      <c r="A311" s="190">
        <v>162</v>
      </c>
      <c r="B311" s="191">
        <v>44258</v>
      </c>
      <c r="C311" s="191"/>
      <c r="D311" s="192" t="s">
        <v>820</v>
      </c>
      <c r="E311" s="193" t="s">
        <v>592</v>
      </c>
      <c r="F311" s="163">
        <v>495</v>
      </c>
      <c r="G311" s="193"/>
      <c r="H311" s="193">
        <v>595</v>
      </c>
      <c r="I311" s="195">
        <v>590</v>
      </c>
      <c r="J311" s="165" t="s">
        <v>616</v>
      </c>
      <c r="K311" s="166">
        <f t="shared" si="143"/>
        <v>100</v>
      </c>
      <c r="L311" s="167">
        <f t="shared" si="144"/>
        <v>0.20202020202020202</v>
      </c>
      <c r="M311" s="162" t="s">
        <v>595</v>
      </c>
      <c r="N311" s="168">
        <v>44589</v>
      </c>
      <c r="O311" s="1"/>
      <c r="P311" s="1"/>
      <c r="R311" s="6" t="s">
        <v>787</v>
      </c>
    </row>
    <row r="312" spans="1:26" ht="12.75" customHeight="1">
      <c r="A312" s="190">
        <v>163</v>
      </c>
      <c r="B312" s="191">
        <v>44274</v>
      </c>
      <c r="C312" s="191"/>
      <c r="D312" s="192" t="s">
        <v>365</v>
      </c>
      <c r="E312" s="193" t="s">
        <v>592</v>
      </c>
      <c r="F312" s="163">
        <v>355</v>
      </c>
      <c r="G312" s="193"/>
      <c r="H312" s="193">
        <v>422.5</v>
      </c>
      <c r="I312" s="195">
        <v>420</v>
      </c>
      <c r="J312" s="165" t="s">
        <v>826</v>
      </c>
      <c r="K312" s="166">
        <f t="shared" si="143"/>
        <v>67.5</v>
      </c>
      <c r="L312" s="167">
        <f t="shared" si="144"/>
        <v>0.19014084507042253</v>
      </c>
      <c r="M312" s="162" t="s">
        <v>595</v>
      </c>
      <c r="N312" s="168">
        <v>44361</v>
      </c>
      <c r="O312" s="1"/>
      <c r="R312" s="208" t="s">
        <v>787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90">
        <v>164</v>
      </c>
      <c r="B313" s="191">
        <v>44295</v>
      </c>
      <c r="C313" s="191"/>
      <c r="D313" s="192" t="s">
        <v>327</v>
      </c>
      <c r="E313" s="193" t="s">
        <v>592</v>
      </c>
      <c r="F313" s="163">
        <v>555</v>
      </c>
      <c r="G313" s="193"/>
      <c r="H313" s="193">
        <v>663</v>
      </c>
      <c r="I313" s="195">
        <v>663</v>
      </c>
      <c r="J313" s="165" t="s">
        <v>827</v>
      </c>
      <c r="K313" s="166">
        <f t="shared" si="143"/>
        <v>108</v>
      </c>
      <c r="L313" s="167">
        <f t="shared" si="144"/>
        <v>0.19459459459459461</v>
      </c>
      <c r="M313" s="162" t="s">
        <v>595</v>
      </c>
      <c r="N313" s="168">
        <v>44321</v>
      </c>
      <c r="O313" s="1"/>
      <c r="P313" s="1"/>
      <c r="Q313" s="1"/>
      <c r="R313" s="208" t="s">
        <v>787</v>
      </c>
    </row>
    <row r="314" spans="1:26" ht="12.75" customHeight="1">
      <c r="A314" s="190">
        <v>165</v>
      </c>
      <c r="B314" s="191">
        <v>44308</v>
      </c>
      <c r="C314" s="191"/>
      <c r="D314" s="192" t="s">
        <v>791</v>
      </c>
      <c r="E314" s="193" t="s">
        <v>592</v>
      </c>
      <c r="F314" s="163">
        <v>126.5</v>
      </c>
      <c r="G314" s="193"/>
      <c r="H314" s="193">
        <v>155</v>
      </c>
      <c r="I314" s="195">
        <v>155</v>
      </c>
      <c r="J314" s="165" t="s">
        <v>680</v>
      </c>
      <c r="K314" s="166">
        <f t="shared" si="143"/>
        <v>28.5</v>
      </c>
      <c r="L314" s="167">
        <f t="shared" si="144"/>
        <v>0.22529644268774704</v>
      </c>
      <c r="M314" s="162" t="s">
        <v>595</v>
      </c>
      <c r="N314" s="168">
        <v>44362</v>
      </c>
      <c r="O314" s="1"/>
      <c r="R314" s="208" t="s">
        <v>787</v>
      </c>
    </row>
    <row r="315" spans="1:26" ht="12.75" customHeight="1">
      <c r="A315" s="169">
        <v>166</v>
      </c>
      <c r="B315" s="200">
        <v>44368</v>
      </c>
      <c r="C315" s="200"/>
      <c r="D315" s="171" t="s">
        <v>828</v>
      </c>
      <c r="E315" s="173" t="s">
        <v>592</v>
      </c>
      <c r="F315" s="201">
        <v>287.5</v>
      </c>
      <c r="G315" s="173"/>
      <c r="H315" s="173">
        <v>245</v>
      </c>
      <c r="I315" s="174">
        <v>344</v>
      </c>
      <c r="J315" s="175" t="s">
        <v>829</v>
      </c>
      <c r="K315" s="176">
        <f t="shared" si="143"/>
        <v>-42.5</v>
      </c>
      <c r="L315" s="177">
        <f t="shared" si="144"/>
        <v>-0.14782608695652175</v>
      </c>
      <c r="M315" s="173" t="s">
        <v>605</v>
      </c>
      <c r="N315" s="170">
        <v>44508</v>
      </c>
      <c r="O315" s="1"/>
      <c r="R315" s="208" t="s">
        <v>787</v>
      </c>
    </row>
    <row r="316" spans="1:26" ht="12.75" customHeight="1">
      <c r="A316" s="190">
        <v>167</v>
      </c>
      <c r="B316" s="191">
        <v>44368</v>
      </c>
      <c r="C316" s="191"/>
      <c r="D316" s="192" t="s">
        <v>489</v>
      </c>
      <c r="E316" s="193" t="s">
        <v>592</v>
      </c>
      <c r="F316" s="163">
        <v>241</v>
      </c>
      <c r="G316" s="193"/>
      <c r="H316" s="193">
        <v>298</v>
      </c>
      <c r="I316" s="195">
        <v>320</v>
      </c>
      <c r="J316" s="165" t="s">
        <v>680</v>
      </c>
      <c r="K316" s="166">
        <f t="shared" si="143"/>
        <v>57</v>
      </c>
      <c r="L316" s="167">
        <f t="shared" si="144"/>
        <v>0.23651452282157676</v>
      </c>
      <c r="M316" s="162" t="s">
        <v>595</v>
      </c>
      <c r="N316" s="168">
        <v>44802</v>
      </c>
      <c r="O316" s="37"/>
      <c r="R316" s="208" t="s">
        <v>787</v>
      </c>
    </row>
    <row r="317" spans="1:26" ht="12.75" customHeight="1">
      <c r="A317" s="190">
        <v>168</v>
      </c>
      <c r="B317" s="191">
        <v>44406</v>
      </c>
      <c r="C317" s="191"/>
      <c r="D317" s="192" t="s">
        <v>791</v>
      </c>
      <c r="E317" s="193" t="s">
        <v>592</v>
      </c>
      <c r="F317" s="163">
        <v>162.5</v>
      </c>
      <c r="G317" s="193"/>
      <c r="H317" s="193">
        <v>200</v>
      </c>
      <c r="I317" s="195">
        <v>200</v>
      </c>
      <c r="J317" s="165" t="s">
        <v>680</v>
      </c>
      <c r="K317" s="166">
        <f t="shared" si="143"/>
        <v>37.5</v>
      </c>
      <c r="L317" s="167">
        <f t="shared" si="144"/>
        <v>0.23076923076923078</v>
      </c>
      <c r="M317" s="162" t="s">
        <v>595</v>
      </c>
      <c r="N317" s="168">
        <v>44802</v>
      </c>
      <c r="O317" s="1"/>
      <c r="R317" s="208" t="s">
        <v>787</v>
      </c>
    </row>
    <row r="318" spans="1:26" ht="12.75" customHeight="1">
      <c r="A318" s="190">
        <v>169</v>
      </c>
      <c r="B318" s="191">
        <v>44462</v>
      </c>
      <c r="C318" s="191"/>
      <c r="D318" s="192" t="s">
        <v>446</v>
      </c>
      <c r="E318" s="193" t="s">
        <v>592</v>
      </c>
      <c r="F318" s="163">
        <v>1235</v>
      </c>
      <c r="G318" s="193"/>
      <c r="H318" s="193">
        <v>1505</v>
      </c>
      <c r="I318" s="195">
        <v>1500</v>
      </c>
      <c r="J318" s="165" t="s">
        <v>680</v>
      </c>
      <c r="K318" s="166">
        <f t="shared" si="143"/>
        <v>270</v>
      </c>
      <c r="L318" s="167">
        <f t="shared" si="144"/>
        <v>0.21862348178137653</v>
      </c>
      <c r="M318" s="162" t="s">
        <v>595</v>
      </c>
      <c r="N318" s="168">
        <v>44564</v>
      </c>
      <c r="O318" s="1"/>
      <c r="R318" s="208" t="s">
        <v>787</v>
      </c>
    </row>
    <row r="319" spans="1:26" ht="12.75" customHeight="1">
      <c r="A319" s="209">
        <v>170</v>
      </c>
      <c r="B319" s="210">
        <v>44480</v>
      </c>
      <c r="C319" s="210"/>
      <c r="D319" s="211" t="s">
        <v>830</v>
      </c>
      <c r="E319" s="212" t="s">
        <v>592</v>
      </c>
      <c r="F319" s="55">
        <v>58.75</v>
      </c>
      <c r="G319" s="212"/>
      <c r="H319" s="213"/>
      <c r="I319" s="51"/>
      <c r="J319" s="214" t="s">
        <v>593</v>
      </c>
      <c r="K319" s="209"/>
      <c r="L319" s="210"/>
      <c r="M319" s="210"/>
      <c r="N319" s="211"/>
      <c r="O319" s="37"/>
      <c r="R319" s="208" t="s">
        <v>787</v>
      </c>
    </row>
    <row r="320" spans="1:26" ht="12.75" customHeight="1">
      <c r="A320" s="215">
        <v>171</v>
      </c>
      <c r="B320" s="216">
        <v>44481</v>
      </c>
      <c r="C320" s="216"/>
      <c r="D320" s="217" t="s">
        <v>278</v>
      </c>
      <c r="E320" s="51" t="s">
        <v>592</v>
      </c>
      <c r="F320" s="218" t="s">
        <v>831</v>
      </c>
      <c r="G320" s="51"/>
      <c r="H320" s="51"/>
      <c r="I320" s="51">
        <v>380</v>
      </c>
      <c r="J320" s="219" t="s">
        <v>593</v>
      </c>
      <c r="K320" s="215"/>
      <c r="L320" s="216"/>
      <c r="M320" s="216"/>
      <c r="N320" s="217"/>
      <c r="O320" s="37"/>
      <c r="R320" s="208" t="s">
        <v>787</v>
      </c>
    </row>
    <row r="321" spans="1:38" ht="12.75" customHeight="1">
      <c r="A321" s="190">
        <v>172</v>
      </c>
      <c r="B321" s="191">
        <v>44481</v>
      </c>
      <c r="C321" s="191"/>
      <c r="D321" s="192" t="s">
        <v>832</v>
      </c>
      <c r="E321" s="193" t="s">
        <v>592</v>
      </c>
      <c r="F321" s="163">
        <v>45.5</v>
      </c>
      <c r="G321" s="193"/>
      <c r="H321" s="193">
        <v>56.5</v>
      </c>
      <c r="I321" s="195">
        <v>56</v>
      </c>
      <c r="J321" s="165" t="s">
        <v>680</v>
      </c>
      <c r="K321" s="166">
        <f t="shared" ref="K321:K322" si="145">H321-F321</f>
        <v>11</v>
      </c>
      <c r="L321" s="167">
        <f t="shared" ref="L321:L322" si="146">K321/F321</f>
        <v>0.24175824175824176</v>
      </c>
      <c r="M321" s="162" t="s">
        <v>595</v>
      </c>
      <c r="N321" s="168">
        <v>44881</v>
      </c>
      <c r="O321" s="37"/>
      <c r="R321" s="208"/>
    </row>
    <row r="322" spans="1:38" ht="12.75" customHeight="1">
      <c r="A322" s="190">
        <v>173</v>
      </c>
      <c r="B322" s="191">
        <v>44551</v>
      </c>
      <c r="C322" s="191"/>
      <c r="D322" s="192" t="s">
        <v>131</v>
      </c>
      <c r="E322" s="193" t="s">
        <v>592</v>
      </c>
      <c r="F322" s="163">
        <v>2300</v>
      </c>
      <c r="G322" s="193"/>
      <c r="H322" s="193">
        <f>(2820+2200)/2</f>
        <v>2510</v>
      </c>
      <c r="I322" s="195">
        <v>3000</v>
      </c>
      <c r="J322" s="165" t="s">
        <v>833</v>
      </c>
      <c r="K322" s="166">
        <f t="shared" si="145"/>
        <v>210</v>
      </c>
      <c r="L322" s="167">
        <f t="shared" si="146"/>
        <v>9.1304347826086957E-2</v>
      </c>
      <c r="M322" s="162" t="s">
        <v>595</v>
      </c>
      <c r="N322" s="168">
        <v>44649</v>
      </c>
      <c r="O322" s="1"/>
      <c r="R322" s="208"/>
    </row>
    <row r="323" spans="1:38" ht="12.75" customHeight="1">
      <c r="A323" s="190">
        <v>174</v>
      </c>
      <c r="B323" s="191">
        <v>44606</v>
      </c>
      <c r="C323" s="191"/>
      <c r="D323" s="192" t="s">
        <v>436</v>
      </c>
      <c r="E323" s="193" t="s">
        <v>592</v>
      </c>
      <c r="F323" s="163">
        <v>635</v>
      </c>
      <c r="G323" s="193"/>
      <c r="H323" s="193">
        <v>700</v>
      </c>
      <c r="I323" s="195">
        <v>764</v>
      </c>
      <c r="J323" s="165" t="s">
        <v>874</v>
      </c>
      <c r="K323" s="166">
        <f t="shared" ref="K323" si="147">H323-F323</f>
        <v>65</v>
      </c>
      <c r="L323" s="167">
        <f t="shared" ref="L323" si="148">K323/F323</f>
        <v>0.10236220472440945</v>
      </c>
      <c r="M323" s="162" t="s">
        <v>595</v>
      </c>
      <c r="N323" s="168">
        <v>45159</v>
      </c>
      <c r="O323" s="37"/>
      <c r="R323" s="208"/>
    </row>
    <row r="324" spans="1:38" ht="12.75" customHeight="1">
      <c r="A324" s="190">
        <v>175</v>
      </c>
      <c r="B324" s="191">
        <v>44613</v>
      </c>
      <c r="C324" s="191"/>
      <c r="D324" s="192" t="s">
        <v>446</v>
      </c>
      <c r="E324" s="193" t="s">
        <v>592</v>
      </c>
      <c r="F324" s="163">
        <v>1255</v>
      </c>
      <c r="G324" s="193"/>
      <c r="H324" s="193">
        <v>1515</v>
      </c>
      <c r="I324" s="195">
        <v>1510</v>
      </c>
      <c r="J324" s="165" t="s">
        <v>680</v>
      </c>
      <c r="K324" s="166">
        <f>H324-F324</f>
        <v>260</v>
      </c>
      <c r="L324" s="167">
        <f>K324/F324</f>
        <v>0.20717131474103587</v>
      </c>
      <c r="M324" s="162" t="s">
        <v>595</v>
      </c>
      <c r="N324" s="168">
        <v>44834</v>
      </c>
      <c r="O324" s="37"/>
      <c r="R324" s="208"/>
    </row>
    <row r="325" spans="1:38" ht="12.75" customHeight="1">
      <c r="A325">
        <v>176</v>
      </c>
      <c r="B325" s="216">
        <v>44670</v>
      </c>
      <c r="C325" s="216"/>
      <c r="D325" s="53" t="s">
        <v>552</v>
      </c>
      <c r="E325" s="220" t="s">
        <v>592</v>
      </c>
      <c r="F325" s="51" t="s">
        <v>834</v>
      </c>
      <c r="G325" s="51"/>
      <c r="H325" s="51"/>
      <c r="I325" s="51">
        <v>553</v>
      </c>
      <c r="J325" s="51" t="s">
        <v>593</v>
      </c>
      <c r="K325" s="51"/>
      <c r="L325" s="51"/>
      <c r="M325" s="51"/>
      <c r="N325" s="51"/>
      <c r="O325" s="37"/>
      <c r="R325" s="208"/>
    </row>
    <row r="326" spans="1:38" ht="12.75" customHeight="1">
      <c r="A326" s="190">
        <v>177</v>
      </c>
      <c r="B326" s="191">
        <v>44746</v>
      </c>
      <c r="C326" s="191"/>
      <c r="D326" s="192" t="s">
        <v>835</v>
      </c>
      <c r="E326" s="193" t="s">
        <v>592</v>
      </c>
      <c r="F326" s="163">
        <v>207.5</v>
      </c>
      <c r="G326" s="193"/>
      <c r="H326" s="193">
        <v>254</v>
      </c>
      <c r="I326" s="195">
        <v>254</v>
      </c>
      <c r="J326" s="165" t="s">
        <v>680</v>
      </c>
      <c r="K326" s="166">
        <f t="shared" ref="K326:K328" si="149">H326-F326</f>
        <v>46.5</v>
      </c>
      <c r="L326" s="167">
        <f t="shared" ref="L326:L328" si="150">K326/F326</f>
        <v>0.22409638554216868</v>
      </c>
      <c r="M326" s="162" t="s">
        <v>595</v>
      </c>
      <c r="N326" s="168">
        <v>44792</v>
      </c>
      <c r="O326" s="1"/>
      <c r="R326" s="208"/>
    </row>
    <row r="327" spans="1:38" ht="12.75" customHeight="1">
      <c r="A327" s="190">
        <v>178</v>
      </c>
      <c r="B327" s="191">
        <v>44775</v>
      </c>
      <c r="C327" s="191"/>
      <c r="D327" s="192" t="s">
        <v>491</v>
      </c>
      <c r="E327" s="193" t="s">
        <v>592</v>
      </c>
      <c r="F327" s="163">
        <v>31.25</v>
      </c>
      <c r="G327" s="193"/>
      <c r="H327" s="193">
        <v>38.75</v>
      </c>
      <c r="I327" s="195">
        <v>38</v>
      </c>
      <c r="J327" s="165" t="s">
        <v>680</v>
      </c>
      <c r="K327" s="166">
        <f t="shared" si="149"/>
        <v>7.5</v>
      </c>
      <c r="L327" s="167">
        <f t="shared" si="150"/>
        <v>0.24</v>
      </c>
      <c r="M327" s="162" t="s">
        <v>595</v>
      </c>
      <c r="N327" s="168">
        <v>44844</v>
      </c>
      <c r="O327" s="37"/>
      <c r="R327" s="55"/>
    </row>
    <row r="328" spans="1:38" ht="12.75" customHeight="1">
      <c r="A328" s="190">
        <v>179</v>
      </c>
      <c r="B328" s="191">
        <v>44841</v>
      </c>
      <c r="C328" s="191"/>
      <c r="D328" s="192" t="s">
        <v>836</v>
      </c>
      <c r="E328" s="193" t="s">
        <v>592</v>
      </c>
      <c r="F328" s="163">
        <v>665</v>
      </c>
      <c r="G328" s="193"/>
      <c r="H328" s="193">
        <v>807.5</v>
      </c>
      <c r="I328" s="195">
        <v>840</v>
      </c>
      <c r="J328" s="165" t="s">
        <v>833</v>
      </c>
      <c r="K328" s="166">
        <f t="shared" si="149"/>
        <v>142.5</v>
      </c>
      <c r="L328" s="167">
        <f t="shared" si="150"/>
        <v>0.21428571428571427</v>
      </c>
      <c r="M328" s="162" t="s">
        <v>595</v>
      </c>
      <c r="N328" s="168">
        <v>45097</v>
      </c>
      <c r="O328" s="37"/>
      <c r="R328" s="55"/>
    </row>
    <row r="329" spans="1:38" ht="12.75" customHeight="1">
      <c r="A329" s="190">
        <v>180</v>
      </c>
      <c r="B329" s="191">
        <v>44844</v>
      </c>
      <c r="C329" s="191"/>
      <c r="D329" s="192" t="s">
        <v>438</v>
      </c>
      <c r="E329" s="193" t="s">
        <v>592</v>
      </c>
      <c r="F329" s="163">
        <v>227.5</v>
      </c>
      <c r="G329" s="193"/>
      <c r="H329" s="193">
        <v>270</v>
      </c>
      <c r="I329" s="195">
        <v>291</v>
      </c>
      <c r="J329" s="165" t="s">
        <v>876</v>
      </c>
      <c r="K329" s="166">
        <f t="shared" ref="K329" si="151">H329-F329</f>
        <v>42.5</v>
      </c>
      <c r="L329" s="167">
        <f t="shared" ref="L329" si="152">K329/F329</f>
        <v>0.18681318681318682</v>
      </c>
      <c r="M329" s="162" t="s">
        <v>595</v>
      </c>
      <c r="N329" s="168">
        <v>45160</v>
      </c>
      <c r="O329" s="37"/>
      <c r="Q329" s="37"/>
      <c r="R329" s="55"/>
    </row>
    <row r="330" spans="1:38" ht="12.75" customHeight="1">
      <c r="A330" s="190">
        <v>181</v>
      </c>
      <c r="B330" s="191">
        <v>44845</v>
      </c>
      <c r="C330" s="191"/>
      <c r="D330" s="192" t="s">
        <v>436</v>
      </c>
      <c r="E330" s="193" t="s">
        <v>592</v>
      </c>
      <c r="F330" s="163">
        <v>555</v>
      </c>
      <c r="G330" s="193"/>
      <c r="H330" s="193">
        <v>700</v>
      </c>
      <c r="I330" s="195">
        <v>765</v>
      </c>
      <c r="J330" s="165" t="s">
        <v>875</v>
      </c>
      <c r="K330" s="166">
        <f t="shared" ref="K330" si="153">H330-F330</f>
        <v>145</v>
      </c>
      <c r="L330" s="167">
        <f t="shared" ref="L330" si="154">K330/F330</f>
        <v>0.26126126126126126</v>
      </c>
      <c r="M330" s="162" t="s">
        <v>595</v>
      </c>
      <c r="N330" s="168">
        <v>45159</v>
      </c>
      <c r="O330" s="37"/>
      <c r="Q330" s="37"/>
      <c r="R330" s="55"/>
    </row>
    <row r="331" spans="1:38" ht="12.75" customHeight="1">
      <c r="A331" s="190">
        <v>182</v>
      </c>
      <c r="B331" s="191">
        <v>44981</v>
      </c>
      <c r="C331" s="191"/>
      <c r="D331" s="192" t="s">
        <v>453</v>
      </c>
      <c r="E331" s="193" t="s">
        <v>592</v>
      </c>
      <c r="F331" s="163">
        <v>1675</v>
      </c>
      <c r="G331" s="193"/>
      <c r="H331" s="193">
        <v>2080</v>
      </c>
      <c r="I331" s="195">
        <v>2080</v>
      </c>
      <c r="J331" s="165" t="s">
        <v>680</v>
      </c>
      <c r="K331" s="166">
        <f>H331-F331</f>
        <v>405</v>
      </c>
      <c r="L331" s="167">
        <f>K331/F331</f>
        <v>0.2417910447761194</v>
      </c>
      <c r="M331" s="162" t="s">
        <v>595</v>
      </c>
      <c r="N331" s="168">
        <v>45119</v>
      </c>
      <c r="O331" s="37"/>
      <c r="R331" s="55" t="s">
        <v>869</v>
      </c>
    </row>
    <row r="332" spans="1:38" ht="12.75" customHeight="1">
      <c r="A332" s="190">
        <v>183</v>
      </c>
      <c r="B332" s="191">
        <v>44986</v>
      </c>
      <c r="C332" s="191"/>
      <c r="D332" s="192" t="s">
        <v>491</v>
      </c>
      <c r="E332" s="193" t="s">
        <v>592</v>
      </c>
      <c r="F332" s="163">
        <v>57.5</v>
      </c>
      <c r="G332" s="193"/>
      <c r="H332" s="193">
        <v>120</v>
      </c>
      <c r="I332" s="195">
        <v>120</v>
      </c>
      <c r="J332" s="165" t="s">
        <v>680</v>
      </c>
      <c r="K332" s="166">
        <f>H332-F332</f>
        <v>62.5</v>
      </c>
      <c r="L332" s="167">
        <f>K332/F332</f>
        <v>1.0869565217391304</v>
      </c>
      <c r="M332" s="162" t="s">
        <v>595</v>
      </c>
      <c r="N332" s="168">
        <v>45049</v>
      </c>
      <c r="O332" s="37"/>
      <c r="R332" s="55" t="s">
        <v>869</v>
      </c>
    </row>
    <row r="333" spans="1:38" ht="12.75" customHeight="1">
      <c r="A333" s="190">
        <v>184</v>
      </c>
      <c r="B333" s="191">
        <v>45008</v>
      </c>
      <c r="C333" s="191"/>
      <c r="D333" s="192" t="s">
        <v>508</v>
      </c>
      <c r="E333" s="193" t="s">
        <v>592</v>
      </c>
      <c r="F333" s="163">
        <v>2765</v>
      </c>
      <c r="G333" s="193"/>
      <c r="H333" s="193">
        <v>3547.5</v>
      </c>
      <c r="I333" s="195">
        <v>3523</v>
      </c>
      <c r="J333" s="165" t="s">
        <v>680</v>
      </c>
      <c r="K333" s="166">
        <f>H333-F333</f>
        <v>782.5</v>
      </c>
      <c r="L333" s="167">
        <f>K333/F333</f>
        <v>0.28300180831826399</v>
      </c>
      <c r="M333" s="162" t="s">
        <v>595</v>
      </c>
      <c r="N333" s="168">
        <v>45177</v>
      </c>
      <c r="O333" s="37"/>
      <c r="R333" s="55" t="s">
        <v>869</v>
      </c>
    </row>
    <row r="334" spans="1:38" ht="12.75" customHeight="1">
      <c r="A334" s="190">
        <v>185</v>
      </c>
      <c r="B334" s="191">
        <v>45027</v>
      </c>
      <c r="C334" s="191"/>
      <c r="D334" s="192" t="s">
        <v>837</v>
      </c>
      <c r="E334" s="193" t="s">
        <v>592</v>
      </c>
      <c r="F334" s="163">
        <v>460</v>
      </c>
      <c r="G334" s="193"/>
      <c r="H334" s="193">
        <v>825</v>
      </c>
      <c r="I334" s="195">
        <v>810</v>
      </c>
      <c r="J334" s="165" t="s">
        <v>680</v>
      </c>
      <c r="K334" s="166">
        <f>H334-F334</f>
        <v>365</v>
      </c>
      <c r="L334" s="167">
        <f>K334/F334</f>
        <v>0.79347826086956519</v>
      </c>
      <c r="M334" s="162" t="s">
        <v>595</v>
      </c>
      <c r="N334" s="168">
        <v>45155</v>
      </c>
      <c r="O334" s="37"/>
      <c r="R334" s="55" t="s">
        <v>869</v>
      </c>
    </row>
    <row r="335" spans="1:38" ht="12.75" customHeight="1">
      <c r="A335" s="215">
        <v>186</v>
      </c>
      <c r="B335" s="216">
        <v>45050</v>
      </c>
      <c r="C335" s="53"/>
      <c r="D335" s="53" t="s">
        <v>42</v>
      </c>
      <c r="E335" s="220" t="s">
        <v>592</v>
      </c>
      <c r="F335" s="51" t="s">
        <v>838</v>
      </c>
      <c r="G335" s="51"/>
      <c r="H335" s="51"/>
      <c r="I335" s="51">
        <v>5040</v>
      </c>
      <c r="J335" s="51" t="s">
        <v>593</v>
      </c>
      <c r="K335" s="51"/>
      <c r="L335" s="51"/>
      <c r="M335" s="51"/>
      <c r="N335" s="51"/>
      <c r="O335" s="37"/>
      <c r="R335" s="55" t="s">
        <v>869</v>
      </c>
    </row>
    <row r="336" spans="1:38" ht="12.75" customHeight="1">
      <c r="A336" s="190">
        <v>187</v>
      </c>
      <c r="B336" s="191">
        <v>45075</v>
      </c>
      <c r="C336" s="191"/>
      <c r="D336" s="192" t="s">
        <v>839</v>
      </c>
      <c r="E336" s="193" t="s">
        <v>592</v>
      </c>
      <c r="F336" s="163">
        <v>585</v>
      </c>
      <c r="G336" s="193"/>
      <c r="H336" s="193">
        <v>732</v>
      </c>
      <c r="I336" s="195">
        <v>732</v>
      </c>
      <c r="J336" s="165" t="s">
        <v>680</v>
      </c>
      <c r="K336" s="166">
        <f>H336-F336</f>
        <v>147</v>
      </c>
      <c r="L336" s="167">
        <f>K336/F336</f>
        <v>0.25128205128205128</v>
      </c>
      <c r="M336" s="162" t="s">
        <v>595</v>
      </c>
      <c r="N336" s="168">
        <v>45152</v>
      </c>
      <c r="O336" s="37"/>
      <c r="Q336" s="37"/>
      <c r="R336" s="55" t="s">
        <v>869</v>
      </c>
      <c r="T336" s="37"/>
      <c r="V336" s="37"/>
      <c r="W336" s="55"/>
      <c r="Y336" s="37"/>
      <c r="AA336" s="37"/>
      <c r="AB336" s="55"/>
      <c r="AD336" s="37"/>
      <c r="AF336" s="37"/>
      <c r="AG336" s="55"/>
      <c r="AI336" s="37"/>
      <c r="AK336" s="37"/>
      <c r="AL336" s="55"/>
    </row>
    <row r="337" spans="1:38" ht="12.75" customHeight="1">
      <c r="A337" s="215">
        <v>188</v>
      </c>
      <c r="B337" s="216">
        <v>45078</v>
      </c>
      <c r="C337" s="53"/>
      <c r="D337" s="53" t="s">
        <v>540</v>
      </c>
      <c r="E337" s="220" t="s">
        <v>592</v>
      </c>
      <c r="F337" s="51" t="s">
        <v>840</v>
      </c>
      <c r="G337" s="51"/>
      <c r="H337" s="51"/>
      <c r="I337" s="51">
        <v>4300</v>
      </c>
      <c r="J337" s="51" t="s">
        <v>593</v>
      </c>
      <c r="K337" s="51"/>
      <c r="L337" s="51"/>
      <c r="M337" s="51"/>
      <c r="N337" s="51"/>
      <c r="O337" s="37"/>
      <c r="Q337" s="37"/>
      <c r="R337" s="55" t="s">
        <v>869</v>
      </c>
      <c r="T337" s="37"/>
      <c r="V337" s="37"/>
      <c r="W337" s="55"/>
      <c r="Y337" s="37"/>
      <c r="AA337" s="37"/>
      <c r="AB337" s="55"/>
      <c r="AD337" s="37"/>
      <c r="AF337" s="37"/>
      <c r="AG337" s="55"/>
      <c r="AI337" s="37"/>
      <c r="AK337" s="37"/>
      <c r="AL337" s="55"/>
    </row>
    <row r="338" spans="1:38" ht="12.75" customHeight="1">
      <c r="A338" s="215">
        <v>189</v>
      </c>
      <c r="B338" s="216">
        <v>45103</v>
      </c>
      <c r="C338" s="53"/>
      <c r="D338" s="53" t="s">
        <v>864</v>
      </c>
      <c r="E338" s="220" t="s">
        <v>592</v>
      </c>
      <c r="F338" s="51" t="s">
        <v>660</v>
      </c>
      <c r="G338" s="51"/>
      <c r="H338" s="51"/>
      <c r="I338" s="51">
        <v>383</v>
      </c>
      <c r="J338" s="51" t="s">
        <v>593</v>
      </c>
      <c r="K338" s="51"/>
      <c r="L338" s="51"/>
      <c r="M338" s="51"/>
      <c r="N338" s="51"/>
      <c r="O338" s="37"/>
      <c r="Q338" s="37"/>
      <c r="R338" s="55" t="s">
        <v>869</v>
      </c>
      <c r="T338" s="37"/>
      <c r="V338" s="37"/>
      <c r="W338" s="55"/>
      <c r="Y338" s="37"/>
      <c r="AA338" s="37"/>
      <c r="AB338" s="55"/>
      <c r="AD338" s="37"/>
      <c r="AF338" s="37"/>
      <c r="AG338" s="55"/>
      <c r="AI338" s="37"/>
      <c r="AK338" s="37"/>
      <c r="AL338" s="55"/>
    </row>
    <row r="339" spans="1:38" ht="12.75" customHeight="1">
      <c r="A339" s="190">
        <v>190</v>
      </c>
      <c r="B339" s="191">
        <v>45120</v>
      </c>
      <c r="C339" s="191"/>
      <c r="D339" s="192" t="s">
        <v>539</v>
      </c>
      <c r="E339" s="193" t="s">
        <v>592</v>
      </c>
      <c r="F339" s="163">
        <v>2312.5</v>
      </c>
      <c r="G339" s="193"/>
      <c r="H339" s="193">
        <v>2935</v>
      </c>
      <c r="I339" s="195">
        <v>2935</v>
      </c>
      <c r="J339" s="165" t="s">
        <v>680</v>
      </c>
      <c r="K339" s="166">
        <f>H339-F339</f>
        <v>622.5</v>
      </c>
      <c r="L339" s="167">
        <f>K339/F339</f>
        <v>0.26918918918918922</v>
      </c>
      <c r="M339" s="162" t="s">
        <v>595</v>
      </c>
      <c r="N339" s="168">
        <v>45177</v>
      </c>
      <c r="O339" s="37"/>
      <c r="Q339" s="37"/>
      <c r="R339" s="55" t="s">
        <v>869</v>
      </c>
      <c r="T339" s="37"/>
      <c r="V339" s="37"/>
      <c r="W339" s="55"/>
      <c r="Y339" s="37"/>
      <c r="AA339" s="37"/>
      <c r="AB339" s="55"/>
      <c r="AD339" s="37"/>
      <c r="AF339" s="37"/>
      <c r="AG339" s="55"/>
      <c r="AI339" s="37"/>
      <c r="AK339" s="37"/>
      <c r="AL339" s="55"/>
    </row>
    <row r="340" spans="1:38" ht="12.75" customHeight="1">
      <c r="A340" s="190">
        <v>191</v>
      </c>
      <c r="B340" s="191">
        <v>45125</v>
      </c>
      <c r="C340" s="191"/>
      <c r="D340" s="192" t="s">
        <v>203</v>
      </c>
      <c r="E340" s="193" t="s">
        <v>592</v>
      </c>
      <c r="F340" s="163">
        <v>3980</v>
      </c>
      <c r="G340" s="193"/>
      <c r="H340" s="193">
        <v>4895</v>
      </c>
      <c r="I340" s="195">
        <v>4895</v>
      </c>
      <c r="J340" s="165" t="s">
        <v>680</v>
      </c>
      <c r="K340" s="166">
        <f>H340-F340</f>
        <v>915</v>
      </c>
      <c r="L340" s="167">
        <f>K340/F340</f>
        <v>0.22989949748743718</v>
      </c>
      <c r="M340" s="162" t="s">
        <v>595</v>
      </c>
      <c r="N340" s="168">
        <v>45155</v>
      </c>
      <c r="O340" s="37"/>
      <c r="R340" s="55" t="s">
        <v>869</v>
      </c>
      <c r="T340" s="37"/>
      <c r="W340" s="55"/>
      <c r="Y340" s="37"/>
      <c r="AB340" s="55"/>
      <c r="AD340" s="37"/>
      <c r="AG340" s="55"/>
      <c r="AI340" s="37"/>
      <c r="AL340" s="55"/>
    </row>
    <row r="341" spans="1:38" ht="12.75" customHeight="1">
      <c r="A341" s="190">
        <v>192</v>
      </c>
      <c r="B341" s="191">
        <v>45145</v>
      </c>
      <c r="C341" s="191"/>
      <c r="D341" s="192" t="s">
        <v>870</v>
      </c>
      <c r="E341" s="193" t="s">
        <v>592</v>
      </c>
      <c r="F341" s="163">
        <v>565</v>
      </c>
      <c r="G341" s="193"/>
      <c r="H341" s="193">
        <v>725</v>
      </c>
      <c r="I341" s="195">
        <v>725</v>
      </c>
      <c r="J341" s="165" t="s">
        <v>680</v>
      </c>
      <c r="K341" s="166">
        <f>H341-F341</f>
        <v>160</v>
      </c>
      <c r="L341" s="167">
        <f>K341/F341</f>
        <v>0.2831858407079646</v>
      </c>
      <c r="M341" s="162" t="s">
        <v>595</v>
      </c>
      <c r="N341" s="168">
        <v>45169</v>
      </c>
      <c r="O341" s="37"/>
      <c r="R341" s="55" t="s">
        <v>869</v>
      </c>
      <c r="T341" s="37"/>
      <c r="W341" s="55"/>
      <c r="Y341" s="37"/>
      <c r="AB341" s="55"/>
      <c r="AD341" s="37"/>
      <c r="AG341" s="55"/>
      <c r="AI341" s="37"/>
      <c r="AL341" s="55"/>
    </row>
    <row r="342" spans="1:38" ht="12.75" customHeight="1">
      <c r="A342" s="215">
        <v>193</v>
      </c>
      <c r="B342" s="216">
        <v>45167</v>
      </c>
      <c r="C342" s="53"/>
      <c r="D342" s="53" t="s">
        <v>880</v>
      </c>
      <c r="E342" s="220" t="s">
        <v>592</v>
      </c>
      <c r="F342" s="51" t="s">
        <v>881</v>
      </c>
      <c r="G342" s="51"/>
      <c r="H342" s="51"/>
      <c r="I342" s="51">
        <v>950</v>
      </c>
      <c r="J342" s="51" t="s">
        <v>593</v>
      </c>
      <c r="K342" s="51"/>
      <c r="L342" s="51"/>
      <c r="M342" s="51"/>
      <c r="N342" s="51"/>
      <c r="O342" s="37"/>
      <c r="R342" s="55" t="s">
        <v>869</v>
      </c>
      <c r="T342" s="37"/>
      <c r="W342" s="55"/>
      <c r="Y342" s="37"/>
      <c r="AB342" s="55"/>
      <c r="AD342" s="37"/>
      <c r="AG342" s="55"/>
      <c r="AI342" s="37"/>
      <c r="AL342" s="55"/>
    </row>
    <row r="343" spans="1:38" ht="12.75" customHeight="1">
      <c r="A343" s="215">
        <v>194</v>
      </c>
      <c r="B343" s="216">
        <v>45153</v>
      </c>
      <c r="C343" s="53"/>
      <c r="D343" s="53" t="s">
        <v>542</v>
      </c>
      <c r="E343" s="220" t="s">
        <v>592</v>
      </c>
      <c r="F343" s="51" t="s">
        <v>1036</v>
      </c>
      <c r="G343" s="51"/>
      <c r="H343" s="51"/>
      <c r="I343" s="51">
        <v>480</v>
      </c>
      <c r="J343" s="51" t="s">
        <v>593</v>
      </c>
      <c r="K343" s="51"/>
      <c r="L343" s="51"/>
      <c r="M343" s="51"/>
      <c r="N343" s="51"/>
      <c r="O343" s="37"/>
      <c r="R343" s="55"/>
      <c r="T343" s="37"/>
      <c r="W343" s="55"/>
      <c r="Y343" s="37"/>
      <c r="AB343" s="55"/>
      <c r="AD343" s="37"/>
      <c r="AG343" s="55"/>
      <c r="AI343" s="37"/>
      <c r="AL343" s="55"/>
    </row>
    <row r="344" spans="1:38" ht="12.75" customHeight="1">
      <c r="A344" s="215"/>
      <c r="B344" s="216"/>
      <c r="C344" s="53"/>
      <c r="D344" s="53"/>
      <c r="E344" s="220"/>
      <c r="F344" s="51"/>
      <c r="G344" s="51"/>
      <c r="H344" s="51"/>
      <c r="I344" s="51"/>
      <c r="J344" s="51"/>
      <c r="K344" s="51"/>
      <c r="L344" s="51"/>
      <c r="M344" s="51"/>
      <c r="N344" s="51"/>
      <c r="O344" s="37"/>
      <c r="R344" s="55"/>
      <c r="T344" s="37"/>
      <c r="W344" s="55"/>
      <c r="Y344" s="37"/>
      <c r="AB344" s="55"/>
      <c r="AD344" s="37"/>
      <c r="AG344" s="55"/>
      <c r="AI344" s="37"/>
      <c r="AL344" s="55"/>
    </row>
    <row r="345" spans="1:38" ht="12.75" customHeight="1">
      <c r="A345" s="53"/>
      <c r="B345" s="53"/>
      <c r="C345" s="53"/>
      <c r="D345" s="53"/>
      <c r="E345" s="53"/>
      <c r="F345" s="51"/>
      <c r="G345" s="51"/>
      <c r="H345" s="51"/>
      <c r="I345" s="51"/>
      <c r="J345" s="31"/>
      <c r="K345" s="51"/>
      <c r="L345" s="51"/>
      <c r="M345" s="51"/>
      <c r="N345" s="53"/>
      <c r="O345" s="37"/>
      <c r="R345" s="55"/>
      <c r="T345" s="37"/>
      <c r="W345" s="55"/>
      <c r="Y345" s="37"/>
      <c r="AB345" s="55"/>
      <c r="AD345" s="37"/>
      <c r="AG345" s="55"/>
      <c r="AI345" s="37"/>
      <c r="AL345" s="55"/>
    </row>
    <row r="346" spans="1:38" ht="12.75" customHeight="1">
      <c r="B346" s="221" t="s">
        <v>841</v>
      </c>
      <c r="F346" s="55"/>
      <c r="G346" s="55"/>
      <c r="H346" s="55"/>
      <c r="I346" s="55"/>
      <c r="J346" s="37"/>
      <c r="K346" s="55"/>
      <c r="L346" s="55"/>
      <c r="M346" s="55"/>
      <c r="O346" s="37"/>
      <c r="R346" s="55"/>
      <c r="T346" s="37"/>
      <c r="W346" s="55"/>
      <c r="Y346" s="37"/>
      <c r="AB346" s="55"/>
      <c r="AD346" s="37"/>
      <c r="AG346" s="55"/>
      <c r="AI346" s="37"/>
      <c r="AL346" s="55"/>
    </row>
    <row r="347" spans="1:38" ht="12.75" customHeight="1">
      <c r="A347" s="222"/>
      <c r="F347" s="55"/>
      <c r="G347" s="55"/>
      <c r="H347" s="55"/>
      <c r="I347" s="55"/>
      <c r="J347" s="37"/>
      <c r="K347" s="55"/>
      <c r="L347" s="55"/>
      <c r="M347" s="55"/>
      <c r="O347" s="37"/>
      <c r="R347" s="55"/>
      <c r="T347" s="37"/>
      <c r="W347" s="55"/>
      <c r="Y347" s="37"/>
      <c r="AB347" s="55"/>
      <c r="AD347" s="37"/>
      <c r="AG347" s="55"/>
      <c r="AI347" s="37"/>
      <c r="AL347" s="55"/>
    </row>
    <row r="348" spans="1:38" ht="12.75" customHeight="1">
      <c r="A348" s="222"/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1:38" ht="12.75" customHeight="1">
      <c r="A349" s="51"/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1:3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1:3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1:3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  <row r="472" spans="6:18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R472" s="55"/>
    </row>
    <row r="473" spans="6:18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R473" s="55"/>
    </row>
    <row r="474" spans="6:18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R474" s="55"/>
    </row>
    <row r="475" spans="6:18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R475" s="55"/>
    </row>
    <row r="476" spans="6:18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R476" s="55"/>
    </row>
    <row r="477" spans="6:18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R477" s="55"/>
    </row>
    <row r="478" spans="6:18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R478" s="55"/>
    </row>
    <row r="479" spans="6:18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R479" s="55"/>
    </row>
    <row r="480" spans="6:18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R480" s="55"/>
    </row>
    <row r="481" spans="6:18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R481" s="55"/>
    </row>
    <row r="482" spans="6:18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R482" s="55"/>
    </row>
    <row r="483" spans="6:18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R483" s="55"/>
    </row>
    <row r="484" spans="6:18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R484" s="55"/>
    </row>
    <row r="485" spans="6:18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R485" s="55"/>
    </row>
    <row r="486" spans="6:18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R486" s="55"/>
    </row>
    <row r="487" spans="6:18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R487" s="55"/>
    </row>
    <row r="488" spans="6:18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R488" s="55"/>
    </row>
    <row r="489" spans="6:18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R489" s="55"/>
    </row>
    <row r="490" spans="6:18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R490" s="55"/>
    </row>
    <row r="491" spans="6:18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R491" s="55"/>
    </row>
    <row r="492" spans="6:18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R492" s="55"/>
    </row>
    <row r="493" spans="6:18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R493" s="55"/>
    </row>
    <row r="494" spans="6:18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R494" s="55"/>
    </row>
    <row r="495" spans="6:18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R495" s="55"/>
    </row>
    <row r="496" spans="6:18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R496" s="55"/>
    </row>
    <row r="497" spans="6:18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R497" s="55"/>
    </row>
    <row r="498" spans="6:18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R498" s="55"/>
    </row>
    <row r="499" spans="6:18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R499" s="55"/>
    </row>
    <row r="500" spans="6:18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R500" s="55"/>
    </row>
    <row r="501" spans="6:18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R501" s="55"/>
    </row>
    <row r="502" spans="6:18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R502" s="55"/>
    </row>
    <row r="503" spans="6:18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R503" s="55"/>
    </row>
    <row r="504" spans="6:18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R504" s="55"/>
    </row>
    <row r="505" spans="6:18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R505" s="55"/>
    </row>
    <row r="506" spans="6:18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R506" s="55"/>
    </row>
    <row r="507" spans="6:18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R507" s="55"/>
    </row>
    <row r="508" spans="6:18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R508" s="55"/>
    </row>
    <row r="509" spans="6:18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R509" s="55"/>
    </row>
    <row r="510" spans="6:18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R510" s="55"/>
    </row>
    <row r="511" spans="6:18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R511" s="55"/>
    </row>
    <row r="512" spans="6:18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R512" s="55"/>
    </row>
    <row r="513" spans="6:18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R513" s="55"/>
    </row>
    <row r="514" spans="6:18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R514" s="55"/>
    </row>
    <row r="515" spans="6:18" ht="12.75" customHeight="1">
      <c r="F515" s="55"/>
      <c r="G515" s="55"/>
      <c r="H515" s="55"/>
      <c r="I515" s="55"/>
      <c r="J515" s="37"/>
      <c r="K515" s="55"/>
      <c r="L515" s="55"/>
      <c r="M515" s="55"/>
      <c r="O515" s="37"/>
      <c r="R515" s="55"/>
    </row>
    <row r="516" spans="6:18" ht="12.75" customHeight="1">
      <c r="F516" s="55"/>
      <c r="G516" s="55"/>
      <c r="H516" s="55"/>
      <c r="I516" s="55"/>
      <c r="J516" s="37"/>
      <c r="K516" s="55"/>
      <c r="L516" s="55"/>
      <c r="M516" s="55"/>
      <c r="O516" s="37"/>
      <c r="R516" s="55"/>
    </row>
    <row r="517" spans="6:18" ht="12.75" customHeight="1">
      <c r="F517" s="55"/>
      <c r="G517" s="55"/>
      <c r="H517" s="55"/>
      <c r="I517" s="55"/>
      <c r="J517" s="37"/>
      <c r="K517" s="55"/>
      <c r="L517" s="55"/>
      <c r="M517" s="55"/>
      <c r="O517" s="37"/>
      <c r="R517" s="55"/>
    </row>
    <row r="518" spans="6:18" ht="12.75" customHeight="1">
      <c r="F518" s="55"/>
      <c r="G518" s="55"/>
      <c r="H518" s="55"/>
      <c r="I518" s="55"/>
      <c r="J518" s="37"/>
      <c r="K518" s="55"/>
      <c r="L518" s="55"/>
      <c r="M518" s="55"/>
      <c r="O518" s="37"/>
      <c r="R518" s="55"/>
    </row>
    <row r="519" spans="6:18" ht="12.75" customHeight="1">
      <c r="F519" s="55"/>
      <c r="G519" s="55"/>
      <c r="H519" s="55"/>
      <c r="I519" s="55"/>
      <c r="J519" s="37"/>
      <c r="K519" s="55"/>
      <c r="L519" s="55"/>
      <c r="M519" s="55"/>
      <c r="O519" s="37"/>
      <c r="R519" s="55"/>
    </row>
    <row r="520" spans="6:18" ht="12.75" customHeight="1">
      <c r="F520" s="55"/>
      <c r="G520" s="55"/>
      <c r="H520" s="55"/>
      <c r="I520" s="55"/>
      <c r="J520" s="37"/>
      <c r="K520" s="55"/>
      <c r="L520" s="55"/>
      <c r="M520" s="55"/>
      <c r="O520" s="37"/>
      <c r="R520" s="55"/>
    </row>
    <row r="521" spans="6:18" ht="12.75" customHeight="1">
      <c r="F521" s="55"/>
      <c r="G521" s="55"/>
      <c r="H521" s="55"/>
      <c r="I521" s="55"/>
      <c r="J521" s="37"/>
      <c r="K521" s="55"/>
      <c r="L521" s="55"/>
      <c r="M521" s="55"/>
      <c r="O521" s="37"/>
      <c r="R521" s="55"/>
    </row>
    <row r="522" spans="6:18" ht="15" customHeight="1">
      <c r="F522" s="55"/>
      <c r="G522" s="55"/>
      <c r="H522" s="55"/>
      <c r="I522" s="55"/>
      <c r="J522" s="37"/>
      <c r="K522" s="55"/>
      <c r="L522" s="55"/>
      <c r="M522" s="55"/>
      <c r="O522" s="37"/>
      <c r="R522" s="55"/>
    </row>
  </sheetData>
  <autoFilter ref="R1:R345"/>
  <mergeCells count="46">
    <mergeCell ref="A128:A129"/>
    <mergeCell ref="B128:B129"/>
    <mergeCell ref="J128:J129"/>
    <mergeCell ref="M128:M129"/>
    <mergeCell ref="O128:O129"/>
    <mergeCell ref="A126:A127"/>
    <mergeCell ref="B126:B127"/>
    <mergeCell ref="J126:J127"/>
    <mergeCell ref="M126:M127"/>
    <mergeCell ref="O126:O127"/>
    <mergeCell ref="P120:P121"/>
    <mergeCell ref="A122:A123"/>
    <mergeCell ref="B122:B123"/>
    <mergeCell ref="M122:M123"/>
    <mergeCell ref="O122:O123"/>
    <mergeCell ref="P122:P123"/>
    <mergeCell ref="J122:J123"/>
    <mergeCell ref="A120:A121"/>
    <mergeCell ref="B120:B121"/>
    <mergeCell ref="J120:J121"/>
    <mergeCell ref="M120:M121"/>
    <mergeCell ref="O120:O121"/>
    <mergeCell ref="A118:A119"/>
    <mergeCell ref="B118:B119"/>
    <mergeCell ref="J118:J119"/>
    <mergeCell ref="O118:O119"/>
    <mergeCell ref="P118:P119"/>
    <mergeCell ref="M118:M119"/>
    <mergeCell ref="A116:A117"/>
    <mergeCell ref="B116:B117"/>
    <mergeCell ref="O116:O117"/>
    <mergeCell ref="P116:P117"/>
    <mergeCell ref="J116:J117"/>
    <mergeCell ref="M116:M117"/>
    <mergeCell ref="A112:A113"/>
    <mergeCell ref="B112:B113"/>
    <mergeCell ref="J112:J113"/>
    <mergeCell ref="O112:O113"/>
    <mergeCell ref="P112:P113"/>
    <mergeCell ref="M112:M113"/>
    <mergeCell ref="A114:A115"/>
    <mergeCell ref="B114:B115"/>
    <mergeCell ref="P114:P115"/>
    <mergeCell ref="O114:O115"/>
    <mergeCell ref="J114:J115"/>
    <mergeCell ref="M114:M115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M94 M97:M105 M107:M108 K116:L116 K112:L112 K113:L113 K114:L114 K115:L115 K117:L117 L21" formula="1"/>
    <ignoredError sqref="F86:F9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Windows User</cp:lastModifiedBy>
  <cp:lastPrinted>2023-07-25T18:59:36Z</cp:lastPrinted>
  <dcterms:created xsi:type="dcterms:W3CDTF">2015-06-08T02:34:00Z</dcterms:created>
  <dcterms:modified xsi:type="dcterms:W3CDTF">2023-09-27T17:45:09Z</dcterms:modified>
</cp:coreProperties>
</file>