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(Equity)'!$A$77:$B$288</definedName>
  </definedNames>
  <calcPr calcId="162913"/>
</workbook>
</file>

<file path=xl/calcChain.xml><?xml version="1.0" encoding="utf-8"?>
<calcChain xmlns="http://schemas.openxmlformats.org/spreadsheetml/2006/main">
  <c r="K31" i="7" l="1"/>
  <c r="M31" i="7" s="1"/>
  <c r="K30" i="7"/>
  <c r="M30" i="7" s="1"/>
  <c r="K29" i="7"/>
  <c r="K28" i="7"/>
  <c r="K27" i="7"/>
  <c r="M27" i="7" s="1"/>
  <c r="K26" i="7"/>
  <c r="M26" i="7" s="1"/>
  <c r="K25" i="7"/>
  <c r="K24" i="7"/>
  <c r="K23" i="7"/>
  <c r="M23" i="7" s="1"/>
  <c r="K22" i="7"/>
  <c r="M22" i="7" s="1"/>
  <c r="K21" i="7"/>
  <c r="M21" i="7" s="1"/>
  <c r="K13" i="7"/>
  <c r="M13" i="7" s="1"/>
  <c r="K12" i="7"/>
  <c r="M12" i="7" s="1"/>
  <c r="K11" i="7"/>
  <c r="M11" i="7" s="1"/>
  <c r="K10" i="7"/>
  <c r="M10" i="7" s="1"/>
  <c r="L39" i="6" l="1"/>
  <c r="K39" i="6"/>
  <c r="P43" i="6"/>
  <c r="P42" i="6"/>
  <c r="L34" i="6"/>
  <c r="K34" i="6"/>
  <c r="M34" i="6" s="1"/>
  <c r="L26" i="6"/>
  <c r="K26" i="6"/>
  <c r="M26" i="6" s="1"/>
  <c r="L23" i="6"/>
  <c r="K23" i="6"/>
  <c r="M23" i="6" s="1"/>
  <c r="P41" i="6"/>
  <c r="M39" i="6" l="1"/>
  <c r="P40" i="6"/>
  <c r="L33" i="6" l="1"/>
  <c r="K33" i="6"/>
  <c r="M33" i="6" l="1"/>
  <c r="L25" i="6"/>
  <c r="K25" i="6"/>
  <c r="M25" i="6" s="1"/>
  <c r="L70" i="6"/>
  <c r="K70" i="6"/>
  <c r="M70" i="6" s="1"/>
  <c r="L57" i="6" l="1"/>
  <c r="K57" i="6"/>
  <c r="L37" i="6"/>
  <c r="K37" i="6"/>
  <c r="M37" i="6" s="1"/>
  <c r="K282" i="6"/>
  <c r="L282" i="6" s="1"/>
  <c r="M57" i="6" l="1"/>
  <c r="L56" i="6"/>
  <c r="K56" i="6"/>
  <c r="M56" i="6" s="1"/>
  <c r="P38" i="6" l="1"/>
  <c r="L27" i="6" l="1"/>
  <c r="K27" i="6"/>
  <c r="M27" i="6" s="1"/>
  <c r="L18" i="6"/>
  <c r="K18" i="6"/>
  <c r="L28" i="6"/>
  <c r="K28" i="6"/>
  <c r="P36" i="6"/>
  <c r="P35" i="6"/>
  <c r="M18" i="6" l="1"/>
  <c r="M28" i="6"/>
  <c r="L31" i="6"/>
  <c r="K31" i="6"/>
  <c r="L32" i="6"/>
  <c r="K32" i="6"/>
  <c r="K272" i="6"/>
  <c r="L272" i="6" s="1"/>
  <c r="K290" i="6"/>
  <c r="L290" i="6" s="1"/>
  <c r="M32" i="6" l="1"/>
  <c r="M31" i="6"/>
  <c r="L15" i="6"/>
  <c r="K15" i="6"/>
  <c r="M15" i="6" s="1"/>
  <c r="L29" i="6"/>
  <c r="K29" i="6"/>
  <c r="M29" i="6" l="1"/>
  <c r="K281" i="6"/>
  <c r="L281" i="6" s="1"/>
  <c r="L22" i="6"/>
  <c r="K22" i="6"/>
  <c r="P30" i="6"/>
  <c r="M22" i="6" l="1"/>
  <c r="L13" i="6"/>
  <c r="K13" i="6"/>
  <c r="M13" i="6" s="1"/>
  <c r="L24" i="6"/>
  <c r="K24" i="6"/>
  <c r="M24" i="6" l="1"/>
  <c r="L20" i="6"/>
  <c r="K20" i="6"/>
  <c r="M20" i="6" s="1"/>
  <c r="L19" i="6"/>
  <c r="K19" i="6"/>
  <c r="M19" i="6" l="1"/>
  <c r="L12" i="6"/>
  <c r="K12" i="6"/>
  <c r="L10" i="6"/>
  <c r="K10" i="6"/>
  <c r="M10" i="6" l="1"/>
  <c r="M12" i="6"/>
  <c r="P14" i="6"/>
  <c r="L17" i="6" l="1"/>
  <c r="K17" i="6"/>
  <c r="L21" i="6"/>
  <c r="K21" i="6"/>
  <c r="M21" i="6" s="1"/>
  <c r="M17" i="6" l="1"/>
  <c r="L16" i="6"/>
  <c r="K16" i="6"/>
  <c r="M16" i="6" l="1"/>
  <c r="P69" i="6"/>
  <c r="K11" i="6"/>
  <c r="L11" i="6"/>
  <c r="M11" i="6" l="1"/>
  <c r="K293" i="6" l="1"/>
  <c r="L293" i="6" s="1"/>
  <c r="K291" i="6" l="1"/>
  <c r="L291" i="6" s="1"/>
  <c r="K277" i="6" l="1"/>
  <c r="L277" i="6" s="1"/>
  <c r="K292" i="6" l="1"/>
  <c r="L292" i="6" s="1"/>
  <c r="K289" i="6" l="1"/>
  <c r="L289" i="6" s="1"/>
  <c r="K266" i="6" l="1"/>
  <c r="L266" i="6" s="1"/>
  <c r="K287" i="6" l="1"/>
  <c r="L287" i="6" s="1"/>
  <c r="K288" i="6" l="1"/>
  <c r="L288" i="6" s="1"/>
  <c r="K254" i="6" l="1"/>
  <c r="L254" i="6" s="1"/>
  <c r="K273" i="6" l="1"/>
  <c r="L273" i="6" s="1"/>
  <c r="K279" i="6" l="1"/>
  <c r="L279" i="6" s="1"/>
  <c r="K285" i="6" l="1"/>
  <c r="L285" i="6" s="1"/>
  <c r="P68" i="6" l="1"/>
  <c r="K264" i="6" l="1"/>
  <c r="L264" i="6" s="1"/>
  <c r="K274" i="6" l="1"/>
  <c r="L274" i="6" s="1"/>
  <c r="K280" i="6" l="1"/>
  <c r="L280" i="6" s="1"/>
  <c r="K248" i="6" l="1"/>
  <c r="L248" i="6" s="1"/>
  <c r="K249" i="6" l="1"/>
  <c r="L249" i="6" s="1"/>
  <c r="K275" i="6" l="1"/>
  <c r="L275" i="6" s="1"/>
  <c r="K267" i="6" l="1"/>
  <c r="L267" i="6" s="1"/>
  <c r="K271" i="6" l="1"/>
  <c r="L271" i="6" s="1"/>
  <c r="K276" i="6" l="1"/>
  <c r="L276" i="6" s="1"/>
  <c r="K268" i="6" l="1"/>
  <c r="L268" i="6" s="1"/>
  <c r="K262" i="6"/>
  <c r="L262" i="6" s="1"/>
  <c r="K270" i="6" l="1"/>
  <c r="L270" i="6" s="1"/>
  <c r="K258" i="6" l="1"/>
  <c r="L258" i="6" s="1"/>
  <c r="K259" i="6" l="1"/>
  <c r="L259" i="6" s="1"/>
  <c r="K252" i="6"/>
  <c r="L252" i="6" s="1"/>
  <c r="K269" i="6" l="1"/>
  <c r="L269" i="6" s="1"/>
  <c r="K263" i="6"/>
  <c r="L263" i="6" s="1"/>
  <c r="K265" i="6" l="1"/>
  <c r="L265" i="6" s="1"/>
  <c r="L6" i="2" l="1"/>
  <c r="K6" i="3"/>
  <c r="D7" i="5" l="1"/>
  <c r="M7" i="6"/>
  <c r="K260" i="6" l="1"/>
  <c r="L260" i="6" s="1"/>
  <c r="K257" i="6" l="1"/>
  <c r="L257" i="6" s="1"/>
  <c r="K261" i="6" l="1"/>
  <c r="L261" i="6" s="1"/>
  <c r="K256" i="6"/>
  <c r="L256" i="6" s="1"/>
  <c r="K255" i="6"/>
  <c r="L255" i="6" s="1"/>
  <c r="K253" i="6"/>
  <c r="L253" i="6" s="1"/>
  <c r="H251" i="6"/>
  <c r="K251" i="6" s="1"/>
  <c r="L251" i="6" s="1"/>
  <c r="K250" i="6"/>
  <c r="L250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F219" i="6"/>
  <c r="K219" i="6" s="1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F212" i="6"/>
  <c r="K212" i="6" s="1"/>
  <c r="L212" i="6" s="1"/>
  <c r="K211" i="6"/>
  <c r="L211" i="6" s="1"/>
  <c r="F210" i="6"/>
  <c r="K210" i="6" s="1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2" i="6"/>
  <c r="L192" i="6" s="1"/>
  <c r="K191" i="6"/>
  <c r="L191" i="6" s="1"/>
  <c r="F190" i="6"/>
  <c r="K190" i="6" s="1"/>
  <c r="L190" i="6" s="1"/>
  <c r="K189" i="6"/>
  <c r="L189" i="6" s="1"/>
  <c r="K186" i="6"/>
  <c r="L186" i="6" s="1"/>
  <c r="K185" i="6"/>
  <c r="L185" i="6" s="1"/>
  <c r="K184" i="6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4" i="6"/>
  <c r="L164" i="6" s="1"/>
  <c r="K162" i="6"/>
  <c r="L162" i="6" s="1"/>
  <c r="K160" i="6"/>
  <c r="L160" i="6" s="1"/>
  <c r="K158" i="6"/>
  <c r="L158" i="6" s="1"/>
  <c r="K157" i="6"/>
  <c r="L157" i="6" s="1"/>
  <c r="K156" i="6"/>
  <c r="L156" i="6" s="1"/>
  <c r="K154" i="6"/>
  <c r="L154" i="6" s="1"/>
  <c r="K153" i="6"/>
  <c r="L153" i="6" s="1"/>
  <c r="K152" i="6"/>
  <c r="L152" i="6" s="1"/>
  <c r="K151" i="6"/>
  <c r="K150" i="6"/>
  <c r="L150" i="6" s="1"/>
  <c r="K149" i="6"/>
  <c r="L149" i="6" s="1"/>
  <c r="K147" i="6"/>
  <c r="L147" i="6" s="1"/>
  <c r="K146" i="6"/>
  <c r="L146" i="6" s="1"/>
  <c r="K145" i="6"/>
  <c r="L145" i="6" s="1"/>
  <c r="K144" i="6"/>
  <c r="L144" i="6" s="1"/>
  <c r="K143" i="6"/>
  <c r="L143" i="6" s="1"/>
  <c r="F142" i="6"/>
  <c r="K142" i="6" s="1"/>
  <c r="L142" i="6" s="1"/>
  <c r="H141" i="6"/>
  <c r="K141" i="6" s="1"/>
  <c r="L141" i="6" s="1"/>
  <c r="K138" i="6"/>
  <c r="L138" i="6" s="1"/>
  <c r="K137" i="6"/>
  <c r="L137" i="6" s="1"/>
  <c r="K136" i="6"/>
  <c r="L136" i="6" s="1"/>
  <c r="K135" i="6"/>
  <c r="L135" i="6" s="1"/>
  <c r="K134" i="6"/>
  <c r="L134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H107" i="6"/>
  <c r="K107" i="6" s="1"/>
  <c r="L107" i="6" s="1"/>
  <c r="F106" i="6"/>
  <c r="K106" i="6" s="1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6" i="4"/>
</calcChain>
</file>

<file path=xl/sharedStrings.xml><?xml version="1.0" encoding="utf-8"?>
<sst xmlns="http://schemas.openxmlformats.org/spreadsheetml/2006/main" count="3807" uniqueCount="1278">
  <si>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</si>
  <si>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</si>
  <si>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</si>
  <si>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</si>
  <si>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</si>
  <si>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</si>
  <si>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</si>
  <si>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</si>
  <si>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</si>
  <si>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</si>
  <si>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</si>
  <si>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</si>
  <si>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</si>
  <si>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</si>
  <si>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</si>
  <si>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</si>
  <si>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</si>
  <si>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</si>
  <si>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</si>
  <si>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</si>
  <si>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</si>
  <si>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</si>
  <si>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</si>
  <si>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</si>
  <si>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</si>
  <si>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</si>
  <si>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</si>
  <si>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</si>
  <si>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</si>
  <si>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</si>
  <si>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</si>
  <si>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</si>
  <si>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</si>
  <si>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</si>
  <si>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</si>
  <si>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</si>
  <si>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</si>
  <si>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</si>
  <si>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</si>
  <si>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</si>
  <si>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</si>
  <si>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</si>
  <si>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</si>
  <si>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</si>
  <si>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</si>
  <si>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</si>
  <si>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</si>
  <si>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</si>
  <si>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</si>
  <si>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</si>
  <si>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</si>
  <si>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</si>
  <si>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</si>
  <si>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</si>
  <si>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</si>
  <si>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</si>
  <si>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</si>
  <si>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</si>
  <si>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</si>
  <si>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</si>
  <si>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</si>
  <si>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</si>
  <si>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</si>
  <si>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</si>
  <si>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</si>
  <si>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</si>
  <si>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</si>
  <si>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</si>
  <si>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</si>
  <si>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</si>
  <si>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</si>
  <si>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</si>
  <si>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</si>
  <si>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</si>
  <si>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</si>
  <si>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</si>
  <si>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</si>
  <si>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</si>
  <si>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</si>
  <si>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</si>
  <si>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</si>
  <si>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</si>
  <si>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</si>
  <si>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</si>
  <si>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</si>
  <si>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</si>
  <si>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</si>
  <si>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</si>
  <si>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</si>
  <si>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</si>
  <si>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</si>
  <si>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</si>
  <si>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</si>
  <si>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</si>
  <si>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</si>
  <si>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</si>
  <si>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</si>
  <si>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</si>
  <si>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</si>
  <si>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</si>
  <si>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</si>
  <si>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</si>
  <si>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</si>
  <si>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</si>
  <si>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</si>
  <si>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</si>
  <si>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</si>
  <si>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</si>
  <si>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</si>
  <si>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</si>
  <si>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</si>
  <si>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</si>
  <si>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</si>
  <si>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</si>
  <si>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</si>
  <si>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</si>
  <si>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</si>
  <si>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</si>
  <si>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</si>
  <si>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</si>
  <si>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</si>
  <si>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</si>
  <si>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</si>
  <si>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</si>
  <si>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</si>
  <si>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</si>
  <si>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</si>
  <si>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</si>
  <si>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</si>
  <si>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</si>
  <si>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</si>
  <si>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</si>
  <si>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</si>
  <si>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</si>
  <si>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</si>
  <si>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</si>
  <si>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</si>
  <si>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</si>
  <si>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</si>
  <si>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</si>
  <si>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</si>
  <si>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</si>
  <si>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</si>
  <si>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</si>
  <si>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</si>
  <si>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</si>
  <si>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</si>
  <si>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</si>
  <si>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</si>
  <si>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</si>
  <si>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</si>
  <si>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</si>
  <si>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</si>
  <si>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</si>
  <si>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</si>
  <si>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</si>
  <si>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</si>
  <si>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</si>
  <si>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</si>
  <si>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</si>
  <si>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</si>
  <si>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</si>
  <si>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</si>
  <si>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</si>
  <si>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</si>
  <si>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</si>
  <si>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</si>
  <si>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</si>
  <si>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</si>
  <si>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</si>
  <si>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</si>
  <si>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</si>
  <si>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</si>
  <si>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</si>
  <si>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</si>
  <si>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</si>
  <si>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</si>
  <si>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</si>
  <si>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</si>
  <si>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</si>
  <si>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</si>
  <si>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</si>
  <si>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</si>
  <si>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</si>
  <si>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</si>
  <si>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</si>
  <si>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</si>
  <si>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</si>
  <si>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</si>
  <si>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</si>
  <si>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</si>
  <si>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</si>
  <si>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</si>
  <si>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</si>
  <si>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</si>
  <si>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</si>
  <si>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</si>
  <si>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</si>
  <si>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</si>
  <si>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</si>
  <si>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</si>
  <si>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</si>
  <si>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</si>
  <si>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</si>
  <si>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</si>
  <si>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</si>
  <si>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</si>
  <si>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</si>
  <si>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</si>
  <si>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</si>
  <si>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</si>
  <si>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</si>
  <si>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</si>
  <si>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</si>
  <si>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</si>
  <si>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</si>
  <si>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</si>
  <si>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</si>
  <si>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</si>
  <si>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</si>
  <si>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</si>
  <si>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</si>
  <si>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</si>
  <si>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</si>
  <si>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</si>
  <si>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</si>
  <si>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</si>
  <si>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</si>
  <si>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</si>
  <si>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</si>
  <si>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</si>
  <si>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</si>
  <si>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</si>
  <si>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</si>
  <si>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</si>
  <si>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</si>
  <si>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</si>
  <si>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</si>
  <si>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</si>
  <si>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</si>
  <si>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</si>
  <si>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</si>
  <si>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</si>
  <si>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</si>
  <si>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</si>
  <si>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</si>
  <si>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</si>
  <si>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</si>
  <si>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</si>
  <si>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</si>
  <si>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</si>
  <si>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</si>
  <si>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</si>
  <si>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</si>
  <si>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</si>
  <si>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</si>
  <si>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</si>
  <si>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</si>
  <si>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</si>
  <si>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</si>
  <si>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</si>
  <si>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</si>
  <si>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</si>
  <si>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</si>
  <si>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</si>
  <si>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</si>
  <si>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</si>
  <si>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</si>
  <si>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</si>
  <si>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</si>
  <si>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</si>
  <si>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</si>
  <si>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</si>
  <si>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</si>
  <si>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</si>
  <si>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</si>
  <si>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</si>
  <si>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</si>
  <si>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</si>
  <si>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</si>
  <si>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</si>
  <si>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</si>
  <si>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</si>
  <si>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</si>
  <si>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</si>
  <si>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</si>
  <si>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</si>
  <si>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</si>
  <si>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</si>
  <si>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</si>
  <si>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</si>
  <si>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</si>
  <si>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</si>
  <si>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</si>
  <si>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</si>
  <si>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</si>
  <si>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</si>
  <si>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</si>
  <si>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</si>
  <si>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</si>
  <si>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</si>
  <si>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</si>
  <si>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</si>
  <si>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</si>
  <si>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</si>
  <si>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</si>
  <si>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</si>
  <si>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</si>
  <si>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</si>
  <si>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</si>
  <si>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</si>
  <si>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</si>
  <si>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</si>
  <si>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</si>
  <si>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</si>
  <si>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</si>
  <si>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</si>
  <si>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</si>
  <si>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</si>
  <si>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</si>
  <si>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</si>
  <si>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</si>
  <si>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</si>
  <si>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</si>
  <si>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</si>
  <si>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</si>
  <si>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</si>
  <si>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</si>
  <si>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</si>
  <si>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</si>
  <si>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</si>
  <si>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</si>
  <si>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</si>
  <si>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</si>
  <si>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</si>
  <si>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</si>
  <si>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</si>
  <si>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</si>
  <si>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</si>
  <si>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</si>
  <si>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</si>
  <si>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</si>
  <si>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</si>
  <si>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</si>
  <si>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</si>
  <si>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</si>
  <si>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</si>
  <si>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</si>
  <si>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</si>
  <si>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</si>
  <si>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</si>
  <si>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</si>
  <si>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</si>
  <si>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</si>
  <si>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</si>
  <si>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</si>
  <si>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</si>
  <si>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</si>
  <si>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</si>
  <si>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</si>
  <si>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</si>
  <si>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</si>
  <si>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</si>
  <si>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</si>
  <si>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</si>
  <si>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</si>
  <si>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</si>
  <si>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</si>
  <si>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</si>
  <si>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</si>
  <si>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</si>
  <si>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</si>
  <si>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</si>
  <si>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</si>
  <si>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</si>
  <si>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</si>
  <si>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</si>
  <si>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</si>
  <si>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</si>
  <si>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</si>
  <si>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</si>
  <si>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</si>
  <si>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</si>
  <si>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</si>
  <si>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</si>
  <si>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</si>
  <si>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</si>
  <si>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</si>
  <si>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</si>
  <si>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</si>
  <si>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</si>
  <si>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</si>
  <si>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</si>
  <si>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</si>
  <si>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</si>
  <si>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</si>
  <si>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</si>
  <si>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</si>
  <si>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</si>
  <si>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</si>
  <si>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</si>
  <si>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</si>
  <si>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</si>
  <si>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</si>
  <si>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</si>
  <si>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</si>
  <si>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</si>
  <si>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</si>
  <si>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</si>
  <si>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</si>
  <si>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</si>
  <si>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</si>
  <si>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</si>
  <si>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</si>
  <si>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</si>
  <si>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</si>
  <si>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</si>
  <si>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</si>
  <si>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</si>
  <si>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</si>
  <si>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</si>
  <si>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</si>
  <si>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</si>
  <si>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</si>
  <si>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</si>
  <si>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</si>
  <si>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</si>
  <si>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</si>
  <si>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</si>
  <si>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</si>
  <si>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</si>
  <si>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</si>
  <si>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</si>
  <si>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</si>
  <si>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</si>
  <si>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</si>
  <si>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</si>
  <si>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</si>
  <si>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</si>
  <si>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</si>
  <si>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</si>
  <si>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</si>
  <si>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</si>
  <si>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</si>
  <si>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</si>
  <si>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</si>
  <si>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</si>
  <si>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</si>
  <si>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</si>
  <si>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</si>
  <si>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</si>
  <si>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</si>
  <si>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</si>
  <si>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</si>
  <si>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</si>
  <si>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</si>
  <si>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</si>
  <si>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</si>
  <si>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</si>
  <si>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</si>
  <si>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</si>
  <si>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</si>
  <si>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</si>
  <si>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</si>
  <si>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</si>
  <si>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</si>
  <si>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</si>
  <si>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</si>
  <si>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</si>
  <si>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</si>
  <si>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</si>
  <si>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</si>
  <si>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</si>
  <si>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</si>
  <si>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</si>
  <si>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</si>
  <si>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</si>
  <si>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</si>
  <si>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</si>
  <si>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</si>
  <si>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</si>
  <si>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</si>
  <si>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</si>
  <si>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</si>
  <si>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</si>
  <si>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</si>
  <si>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</si>
  <si>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</si>
  <si>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</si>
  <si>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</si>
  <si>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</si>
  <si>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</si>
  <si>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</si>
  <si>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</si>
  <si>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</si>
  <si>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</si>
  <si>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</si>
  <si>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</si>
  <si>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</si>
  <si>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</si>
  <si>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</si>
  <si>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</si>
  <si>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</si>
  <si>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</si>
  <si>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</si>
  <si>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</si>
  <si>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</si>
  <si>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</si>
  <si>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</si>
  <si>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</si>
  <si>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</si>
  <si>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</si>
  <si>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</si>
  <si>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</si>
  <si>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</si>
  <si>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</si>
  <si>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</si>
  <si>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</si>
  <si>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</si>
  <si>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</si>
  <si>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</si>
  <si>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</si>
  <si>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</si>
  <si>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</si>
  <si>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</si>
  <si>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</si>
  <si>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</si>
  <si>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</si>
  <si>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</si>
  <si>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</si>
  <si>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</si>
  <si>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</si>
  <si>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</si>
  <si>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</si>
  <si>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</si>
  <si>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</si>
  <si>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</si>
  <si>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</si>
  <si>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</si>
  <si>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</si>
  <si>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</si>
  <si>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</si>
  <si>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</si>
  <si>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</si>
  <si>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</si>
  <si>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</si>
  <si>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</si>
  <si>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</si>
  <si>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</si>
  <si>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</si>
  <si>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</si>
  <si>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</si>
  <si>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</si>
  <si>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</si>
  <si>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</si>
  <si>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</si>
  <si>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</si>
  <si>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</si>
  <si>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</si>
  <si>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</si>
  <si>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</si>
  <si>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</si>
  <si>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</si>
  <si>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</si>
  <si>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</si>
  <si>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</si>
  <si>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</si>
  <si>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</si>
  <si>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</si>
  <si>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</si>
  <si>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</si>
  <si>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</si>
  <si>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</si>
  <si>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</si>
  <si>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</si>
  <si>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</si>
  <si>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</si>
  <si>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</si>
  <si>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</si>
  <si>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</si>
  <si>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</si>
  <si>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</si>
  <si>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</si>
  <si>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</si>
  <si>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</si>
  <si>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</si>
  <si>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</si>
  <si>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</si>
  <si>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</si>
  <si>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</si>
  <si>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</si>
  <si>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</si>
  <si>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</si>
  <si>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</si>
  <si>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</si>
  <si>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</si>
  <si>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</si>
  <si>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</si>
  <si>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</si>
  <si>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</si>
  <si>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</si>
  <si>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</si>
  <si>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</si>
  <si>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</si>
  <si>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</si>
  <si>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</si>
  <si>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</si>
  <si>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</si>
  <si>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</si>
  <si>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</si>
  <si>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</si>
  <si>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</si>
  <si>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</si>
  <si>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</si>
  <si>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</si>
  <si>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</si>
  <si>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</si>
  <si>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</si>
  <si>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</si>
  <si>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</si>
  <si>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</si>
  <si>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</si>
  <si>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</si>
  <si>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</si>
  <si>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</si>
  <si>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</si>
  <si>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</si>
  <si>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</si>
  <si>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</si>
  <si>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</si>
  <si>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</si>
  <si>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</si>
  <si>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</si>
  <si>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</si>
  <si>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</si>
  <si>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</si>
  <si>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</si>
  <si>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</si>
  <si>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</si>
  <si>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</si>
  <si>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</si>
  <si>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</si>
  <si>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</si>
  <si>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</si>
  <si>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</si>
  <si>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</si>
  <si>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</si>
  <si>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</si>
  <si>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</si>
  <si>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</si>
  <si>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</si>
  <si>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</si>
  <si>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</si>
  <si>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</si>
  <si>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</si>
  <si>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</si>
  <si>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</si>
  <si>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</si>
  <si>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</si>
  <si>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</si>
  <si>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</si>
  <si>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</si>
  <si>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</si>
  <si>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</si>
  <si>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</si>
  <si>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</si>
  <si>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</si>
  <si>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</si>
  <si>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</si>
  <si>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</si>
  <si>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</si>
  <si>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</si>
  <si>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</si>
  <si>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</si>
  <si>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</si>
  <si>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</si>
  <si>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</si>
  <si>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</si>
  <si>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</si>
  <si>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</si>
  <si>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</si>
  <si>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</si>
  <si>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</si>
  <si>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</si>
  <si>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</si>
  <si>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</si>
  <si>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</si>
  <si>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</si>
  <si>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</si>
  <si>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</si>
  <si>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</si>
  <si>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</si>
  <si>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</si>
  <si>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</si>
  <si>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</si>
  <si>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</si>
  <si>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</si>
  <si>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</si>
  <si>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</si>
  <si>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</si>
  <si>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</si>
  <si>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</si>
  <si>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</si>
  <si>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</si>
  <si>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</si>
  <si>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</si>
  <si>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</si>
  <si>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</si>
  <si>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</si>
  <si>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</si>
  <si>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</si>
  <si>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</si>
  <si>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</si>
  <si>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</si>
  <si>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</si>
  <si>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</si>
  <si>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</si>
  <si>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</si>
  <si>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</si>
  <si>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</si>
  <si>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</si>
  <si>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</si>
  <si>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</si>
  <si>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</si>
  <si>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</si>
  <si>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</si>
  <si>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</si>
  <si>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</si>
  <si>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</si>
  <si>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</si>
  <si>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</si>
  <si>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</si>
  <si>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</si>
  <si>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</si>
  <si>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</si>
  <si>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</si>
  <si>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</si>
  <si>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</si>
  <si>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</si>
  <si>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</si>
  <si>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</si>
  <si>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</si>
  <si>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</si>
  <si>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</si>
  <si>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</si>
  <si>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</si>
  <si>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</si>
  <si>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</si>
  <si>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</si>
  <si>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</si>
  <si>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</si>
  <si>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</si>
  <si>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</si>
  <si>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</si>
  <si>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</si>
  <si>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</si>
  <si>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</si>
  <si>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</si>
  <si>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</si>
  <si>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</si>
  <si>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</si>
  <si>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</si>
  <si>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</si>
  <si>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</si>
  <si>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</si>
  <si>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</si>
  <si>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</si>
  <si>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</si>
  <si>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</si>
  <si>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</si>
  <si>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</si>
  <si>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</si>
  <si>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</si>
  <si>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</si>
  <si>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</si>
  <si>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</si>
  <si>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</si>
  <si>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</si>
  <si>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</si>
  <si>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</si>
  <si>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</si>
  <si>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</si>
  <si>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</si>
  <si>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</si>
  <si>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</si>
  <si>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</si>
  <si>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</si>
  <si>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</si>
  <si>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</si>
  <si>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</si>
  <si>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</si>
  <si>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</si>
  <si>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</si>
  <si>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</si>
  <si>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</si>
  <si>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</si>
  <si>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</si>
  <si>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</si>
  <si>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</si>
  <si>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</si>
  <si>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</si>
  <si>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</si>
  <si>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</si>
  <si>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</si>
  <si>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</si>
  <si>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</si>
  <si>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</si>
  <si>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</si>
  <si>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</si>
  <si>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</si>
  <si>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</si>
  <si>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</si>
  <si>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</si>
  <si>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</si>
  <si>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</si>
  <si>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</si>
  <si>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</si>
  <si>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</si>
  <si>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</si>
  <si>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</si>
  <si>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</si>
  <si>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</si>
  <si>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</si>
  <si>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</si>
  <si>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</si>
  <si>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</si>
  <si>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</si>
  <si>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</si>
  <si>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</si>
  <si>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</si>
  <si>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</si>
  <si>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</si>
  <si>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</si>
  <si>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</si>
  <si>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</si>
  <si>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</si>
  <si>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</si>
  <si>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</si>
  <si>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</si>
  <si>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</si>
  <si>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</si>
  <si>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</si>
  <si>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</si>
  <si>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</si>
  <si>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</si>
  <si>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</si>
  <si>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</si>
  <si>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</si>
  <si>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</si>
  <si>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</si>
  <si>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</si>
  <si>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</si>
  <si>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</si>
  <si>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</si>
  <si>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</si>
  <si>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</si>
  <si>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</si>
  <si>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</si>
  <si>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</si>
  <si>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</si>
  <si>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</si>
  <si>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</si>
  <si>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</si>
  <si>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</si>
  <si>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</si>
  <si>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</si>
  <si>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</si>
  <si>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</si>
  <si>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</si>
  <si>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</si>
  <si>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</si>
  <si>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</si>
  <si>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</si>
  <si>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</si>
  <si>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</si>
  <si>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</si>
  <si>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</si>
  <si>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</si>
  <si>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</si>
  <si>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</si>
  <si>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</si>
  <si>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</si>
  <si>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</si>
  <si>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</si>
  <si>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StockSplit ^</t>
  </si>
  <si>
    <t>PGEL ^</t>
  </si>
  <si>
    <t>195-210</t>
  </si>
  <si>
    <t>1720-1800</t>
  </si>
  <si>
    <t>GRAVITON RESEARCH CAPITAL LLP</t>
  </si>
  <si>
    <t>2390-2470</t>
  </si>
  <si>
    <t>2650-2800</t>
  </si>
  <si>
    <t>3825-4025</t>
  </si>
  <si>
    <t>4500-5000</t>
  </si>
  <si>
    <t>195-205</t>
  </si>
  <si>
    <t>1840-1940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</si>
  <si>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</si>
  <si>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</si>
  <si>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</si>
  <si>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</si>
  <si>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</si>
  <si>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</si>
  <si>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</si>
  <si>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</si>
  <si>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</si>
  <si>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</si>
  <si>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Loss of Rs.50/-</t>
  </si>
  <si>
    <t>Loss of Rs.175/-</t>
  </si>
  <si>
    <t>1120-1200</t>
  </si>
  <si>
    <t>3750-3900</t>
  </si>
  <si>
    <t>284-300</t>
  </si>
  <si>
    <t>320-340</t>
  </si>
  <si>
    <t>Loss of Rs.75/-</t>
  </si>
  <si>
    <t>Loss of Rs.10.5/-</t>
  </si>
  <si>
    <t>PVVINFRA</t>
  </si>
  <si>
    <t>1530-1600</t>
  </si>
  <si>
    <t>Profit of Rs.12.5/-</t>
  </si>
  <si>
    <t>262-277</t>
  </si>
  <si>
    <t>Loss of Rs.62/-</t>
  </si>
  <si>
    <t>400-430</t>
  </si>
  <si>
    <t>QE SECURITIES LLP</t>
  </si>
  <si>
    <t>BANKNIFTY 50800 CE 14 AUG</t>
  </si>
  <si>
    <t>280-290</t>
  </si>
  <si>
    <t>Loss of Rs.82.5/-</t>
  </si>
  <si>
    <t>2200-2350</t>
  </si>
  <si>
    <t>2650-2730</t>
  </si>
  <si>
    <t>3000-3290</t>
  </si>
  <si>
    <t>7350-7750</t>
  </si>
  <si>
    <t>BANKNIFTY 50200 PE 14 AUG</t>
  </si>
  <si>
    <t>Profit of Rs.90/-</t>
  </si>
  <si>
    <t>4800-5000</t>
  </si>
  <si>
    <t>Loss of Rs.10/-</t>
  </si>
  <si>
    <t>BANKNIFTY 49800 PE 14 AUG</t>
  </si>
  <si>
    <t>Loss of Rs.22.5/-</t>
  </si>
  <si>
    <t>BANKNIFTY 50200 CE 21 AUG</t>
  </si>
  <si>
    <t>Profit of Rs.45/-</t>
  </si>
  <si>
    <t>BANKNIFTY 50600 CE 21 AUG</t>
  </si>
  <si>
    <t>1500-1580</t>
  </si>
  <si>
    <t>AAKRAYA RESEARCH LLP</t>
  </si>
  <si>
    <t>520-550</t>
  </si>
  <si>
    <t>Profit of Rs.78/-</t>
  </si>
  <si>
    <t>UDS</t>
  </si>
  <si>
    <t>365-400</t>
  </si>
  <si>
    <t>Profit of Rs.350/-</t>
  </si>
  <si>
    <t>INNOVATUS</t>
  </si>
  <si>
    <t>MINIBOSS CONSULTANCY PRIVATE LIMITED</t>
  </si>
  <si>
    <t>MANSI SHARE AND STOCK ADVISORS PVT LTD</t>
  </si>
  <si>
    <t>2170-2300</t>
  </si>
  <si>
    <t>718-748</t>
  </si>
  <si>
    <t>800-850</t>
  </si>
  <si>
    <t>1143-1173</t>
  </si>
  <si>
    <t>1230-1300</t>
  </si>
  <si>
    <t>218-232</t>
  </si>
  <si>
    <t>6810-7010</t>
  </si>
  <si>
    <t>7370-7700</t>
  </si>
  <si>
    <t>Profit of Rs.18.5/-</t>
  </si>
  <si>
    <t>Profit of Rs.275/-</t>
  </si>
  <si>
    <t>Profit of Rs.13.5/-</t>
  </si>
  <si>
    <t>BANKNIFTY AUG FUT</t>
  </si>
  <si>
    <t>Sell</t>
  </si>
  <si>
    <t>51400-51800</t>
  </si>
  <si>
    <t>NIFTY 24800 CE 22 AUG</t>
  </si>
  <si>
    <t>Profit of Rs.20.5/-</t>
  </si>
  <si>
    <t>PADAMCO</t>
  </si>
  <si>
    <t>REKHA GUPTA .</t>
  </si>
  <si>
    <t>Retail Research Technical Calls &amp; Fundamental Performance Report for the month of August-2024</t>
  </si>
  <si>
    <t>Loss of Rs.330/-</t>
  </si>
  <si>
    <t>Profit of Rs.25.5/-</t>
  </si>
  <si>
    <t>SHRIRAMPPS</t>
  </si>
  <si>
    <t>132-145</t>
  </si>
  <si>
    <t>PARLEIND</t>
  </si>
  <si>
    <t>NK SECURITIES RESEARCH PRIVATE LIMITED</t>
  </si>
  <si>
    <t>KAUSHAL HITESHBHAI PARIKH</t>
  </si>
  <si>
    <t>OSWALSEEDS</t>
  </si>
  <si>
    <t>ShreeOswal S and Che Ltd</t>
  </si>
  <si>
    <t>F3 ADVISORS PRIVATE LIMITED</t>
  </si>
  <si>
    <t>Profit of Rs.16/-</t>
  </si>
  <si>
    <t>Profit of Rs.9.5/-</t>
  </si>
  <si>
    <t>15.60-16.10</t>
  </si>
  <si>
    <t>17.50-18.50</t>
  </si>
  <si>
    <t>PROTEAN</t>
  </si>
  <si>
    <t>1810-1960</t>
  </si>
  <si>
    <t>2300-2500</t>
  </si>
  <si>
    <t>NIFTY 24800 PE 22 AUG</t>
  </si>
  <si>
    <t>Loss of Rs.27.5/-</t>
  </si>
  <si>
    <t>BANKNIFTY 51300 CE 28 AUG</t>
  </si>
  <si>
    <t>BANKNIFTY 51600 CE 28 AUG</t>
  </si>
  <si>
    <t>Positional  Call (Timeframe- 1-3 Months)</t>
  </si>
  <si>
    <t>Smart Delivery Trade (Timeframe- 3-5 Months)</t>
  </si>
  <si>
    <t>Techno -Funda (Timeframe- 3-6 Months)</t>
  </si>
  <si>
    <t>Investment Idea (Timeframe- 2-3 Years)</t>
  </si>
  <si>
    <t>ARCFIN</t>
  </si>
  <si>
    <t>SKSE SECURITIES LIMITED CORP CM/TM PROP A/C</t>
  </si>
  <si>
    <t>CHEMOPH</t>
  </si>
  <si>
    <t>RAVAL NAMAN VIRENDRAKUMAR</t>
  </si>
  <si>
    <t>KKALPANAIND</t>
  </si>
  <si>
    <t>ALMOND POLYTRADERS PRIVATE LIMITED</t>
  </si>
  <si>
    <t>MARKOBENZ</t>
  </si>
  <si>
    <t>MINDTREE MACHINERY PRIVATE LIMITED</t>
  </si>
  <si>
    <t>PROFINC</t>
  </si>
  <si>
    <t>ROJL</t>
  </si>
  <si>
    <t>BHARAT RASIKLAL SHAH</t>
  </si>
  <si>
    <t>YARNSYN</t>
  </si>
  <si>
    <t>ASHOKBHAI MADHUBHAI KORAT</t>
  </si>
  <si>
    <t>SRESTHA FINVEST LIMITED</t>
  </si>
  <si>
    <t>JETFREIGHT</t>
  </si>
  <si>
    <t>Jet Freight Logistics Ltd</t>
  </si>
  <si>
    <t>ORIENTALTL</t>
  </si>
  <si>
    <t>Oriental Trimex Limited</t>
  </si>
  <si>
    <t>SERVICE</t>
  </si>
  <si>
    <t>Service Care Limited</t>
  </si>
  <si>
    <t>ANUP</t>
  </si>
  <si>
    <t>2000-2040</t>
  </si>
  <si>
    <t>Profit of Rs.19/-</t>
  </si>
  <si>
    <t>Loss of Rs.6/-</t>
  </si>
  <si>
    <t>555-565</t>
  </si>
  <si>
    <t>AZTEC</t>
  </si>
  <si>
    <t>MAHENDRABHAI GULABDAS PATEL</t>
  </si>
  <si>
    <t>KIZI</t>
  </si>
  <si>
    <t>LESHAIND</t>
  </si>
  <si>
    <t>JAI VINAYAK SECURITIES</t>
  </si>
  <si>
    <t>RAJNISH</t>
  </si>
  <si>
    <t>LEGENDS GLOBAL OPPORTUNITIES (SINGAPORE) PTE. LTD.</t>
  </si>
  <si>
    <t>SVS</t>
  </si>
  <si>
    <t>SONALI RAJEEV MAHESHWARI</t>
  </si>
  <si>
    <t>FELIX</t>
  </si>
  <si>
    <t>Felix Industries Ltd.</t>
  </si>
  <si>
    <t>SHARE INDIA SECURITIES LIMITED</t>
  </si>
  <si>
    <t>MASON</t>
  </si>
  <si>
    <t>Mason Infratech Limited</t>
  </si>
  <si>
    <t>AMIT KUMAR JAIN</t>
  </si>
  <si>
    <t>SANJANABEN SUKHABHAI KHANT</t>
  </si>
  <si>
    <t>YUGA STOCKS AND COMMODITIES PRIVATE LIMITED  .</t>
  </si>
  <si>
    <t>VETO</t>
  </si>
  <si>
    <t>Veto Switchgear Cable Ltd</t>
  </si>
  <si>
    <t>VLEGOV</t>
  </si>
  <si>
    <t>VL E Gov and IT Sol Ltd</t>
  </si>
  <si>
    <t>KABEELON SALES CORP</t>
  </si>
  <si>
    <t>Profit of Rs.28/-</t>
  </si>
  <si>
    <t>480-498</t>
  </si>
  <si>
    <t>530-565</t>
  </si>
  <si>
    <t>ICICIBANK AUG FUT</t>
  </si>
  <si>
    <t>RAMCOCEM AUG FUT</t>
  </si>
  <si>
    <t>JUBLFOOD SEP FUT</t>
  </si>
  <si>
    <t>NIFTY 25000 CE 29 AUG</t>
  </si>
  <si>
    <t>Profit of Rs.42.5/-</t>
  </si>
  <si>
    <t>NARESHKUMAR MOTILAL SHAH</t>
  </si>
  <si>
    <t>GANONPRO</t>
  </si>
  <si>
    <t>INTERARCH</t>
  </si>
  <si>
    <t>SHREYANS SHANTILAL SHAH</t>
  </si>
  <si>
    <t>IRAGE BROKING SERVICES LLP</t>
  </si>
  <si>
    <t>GLOBALWORTH SECURITIES LIMITED</t>
  </si>
  <si>
    <t>PRADHIN</t>
  </si>
  <si>
    <t>RASHMI PRATAP LODAYA</t>
  </si>
  <si>
    <t>ABHINAV COMMOSALES</t>
  </si>
  <si>
    <t>REPRO</t>
  </si>
  <si>
    <t>SAICOM</t>
  </si>
  <si>
    <t>SCL</t>
  </si>
  <si>
    <t>RUCHIRA GOYAL</t>
  </si>
  <si>
    <t>ADSL</t>
  </si>
  <si>
    <t>Allied Digital Services L</t>
  </si>
  <si>
    <t>ARIHANTACA</t>
  </si>
  <si>
    <t>Arihant Academy Limited</t>
  </si>
  <si>
    <t>PARTH INFIN BROKERS PVT LTD</t>
  </si>
  <si>
    <t>BRACEPORT</t>
  </si>
  <si>
    <t>Brace Port Logistics Ltd</t>
  </si>
  <si>
    <t>GIRIRAJ STOCK BROKING PRIVATE LIMITED</t>
  </si>
  <si>
    <t>Gujarat State Petronet Li</t>
  </si>
  <si>
    <t>Interarch Building Prod L</t>
  </si>
  <si>
    <t>JALAN</t>
  </si>
  <si>
    <t>Jalan Transolu. India Ltd</t>
  </si>
  <si>
    <t>PRIYATOSH GHOSH</t>
  </si>
  <si>
    <t>KAMOPAINTS</t>
  </si>
  <si>
    <t>Kamdhenu Ventures Limited</t>
  </si>
  <si>
    <t>SKSE SECURITIES LTD</t>
  </si>
  <si>
    <t>LAXMICOT</t>
  </si>
  <si>
    <t>Laxmi Cotspin Limited</t>
  </si>
  <si>
    <t>BRONZE SECURITIES PVT LTD</t>
  </si>
  <si>
    <t>ORTINLAB</t>
  </si>
  <si>
    <t>Ortin Laboratories Ltd</t>
  </si>
  <si>
    <t>SHIVAM OMAR</t>
  </si>
  <si>
    <t>PPSL</t>
  </si>
  <si>
    <t>Picturepost Studios Ltd</t>
  </si>
  <si>
    <t>SATECH</t>
  </si>
  <si>
    <t>S A Tech Software India L</t>
  </si>
  <si>
    <t>SOHAM FINCARE INDIA LLP</t>
  </si>
  <si>
    <t>SETU SECURITIES PVT LTD</t>
  </si>
  <si>
    <t>JAINAM BROKING LIMITED</t>
  </si>
  <si>
    <t>RAJ KUMAR AGRAWAL</t>
  </si>
  <si>
    <t>Repro India Limited</t>
  </si>
  <si>
    <t>321-331</t>
  </si>
  <si>
    <t>350-370</t>
  </si>
  <si>
    <t>Profit of Rs.64/-</t>
  </si>
  <si>
    <t>Profit of Rs.114/-</t>
  </si>
  <si>
    <t>430-445</t>
  </si>
  <si>
    <t>480-515</t>
  </si>
  <si>
    <t>141-148</t>
  </si>
  <si>
    <t>165-185</t>
  </si>
  <si>
    <t>Profit of Rs.82/-</t>
  </si>
  <si>
    <t>Profit of Rs.8.75/-</t>
  </si>
  <si>
    <t>GAIL SEP FUT</t>
  </si>
  <si>
    <t>BANKNIFTY 51500 CE 28 AUG</t>
  </si>
  <si>
    <t>AMANSA HOLDINGS PRIVATE LIMITED</t>
  </si>
  <si>
    <t>NIPPON INDIA MUTUAL FUND A/C - NIPPON INDIA MULTI CAP FUND</t>
  </si>
  <si>
    <t>VINEY EQUITY MARKET LLP</t>
  </si>
  <si>
    <t>BNL</t>
  </si>
  <si>
    <t>NIRAJ RAJNIKANT SHAH</t>
  </si>
  <si>
    <t>CAPRICORN</t>
  </si>
  <si>
    <t>RAJ KUMAR</t>
  </si>
  <si>
    <t>CHECKPOINT</t>
  </si>
  <si>
    <t>POOJA PANDAY</t>
  </si>
  <si>
    <t>CHOTHANI</t>
  </si>
  <si>
    <t>PRIYA KABRA</t>
  </si>
  <si>
    <t>CONTICON</t>
  </si>
  <si>
    <t>RAJESH DEVDAS VAGHELA</t>
  </si>
  <si>
    <t>CHANDAN CHAURASIYA</t>
  </si>
  <si>
    <t>CORNE</t>
  </si>
  <si>
    <t>RUCHI HIRJI GADA</t>
  </si>
  <si>
    <t>VANDANATIWARI</t>
  </si>
  <si>
    <t>SRINIVASREDDYCHALLA</t>
  </si>
  <si>
    <t>GENPHARMA</t>
  </si>
  <si>
    <t>ISHAAN TRADEFIN LLP</t>
  </si>
  <si>
    <t>STALLION WEALTH MANAGEMENT LLP</t>
  </si>
  <si>
    <t>GUJTLRM</t>
  </si>
  <si>
    <t>HINDUST</t>
  </si>
  <si>
    <t>STOCK VERTEX VENTURES</t>
  </si>
  <si>
    <t>IGCIL</t>
  </si>
  <si>
    <t>MURUGAN KANNAN</t>
  </si>
  <si>
    <t>KCDGROUP</t>
  </si>
  <si>
    <t>NISHI ABHISHEK GUPTA</t>
  </si>
  <si>
    <t>LIESHA CORPORATION PRIVATE LIMITED .</t>
  </si>
  <si>
    <t>CHANDAN GARG</t>
  </si>
  <si>
    <t>BONANZA PORTFOLIO LIMITED</t>
  </si>
  <si>
    <t>ARVINDKUMAR RATILAL PATEL HUF</t>
  </si>
  <si>
    <t>GAURANG MANUBHAI SHAH</t>
  </si>
  <si>
    <t>MANUBHAI AMRUTLAL SHAH</t>
  </si>
  <si>
    <t>MUKESHBHAI HIRABHAI PATEL</t>
  </si>
  <si>
    <t>MMLF</t>
  </si>
  <si>
    <t>JAINAM UDAY SHAH</t>
  </si>
  <si>
    <t>MANSI SHARE &amp; STOCK ADVISORS PRIVATE LIMITED</t>
  </si>
  <si>
    <t>LATIN MANHARLAL SECURITIES PVT LTD</t>
  </si>
  <si>
    <t>NEERJA SONI</t>
  </si>
  <si>
    <t>ABHISHEK GUPTA</t>
  </si>
  <si>
    <t>VIVEK GAUR</t>
  </si>
  <si>
    <t>PREETI BHAUKA</t>
  </si>
  <si>
    <t>NITIN VITTHALRAO THORAVE</t>
  </si>
  <si>
    <t>IRFAN FAKHRI KARIMI</t>
  </si>
  <si>
    <t>MILIND MADHANI SECURITIES PRIVATE LIMITED</t>
  </si>
  <si>
    <t>KALPANA MADHANI SECURITIES PRIVATE LIMITED</t>
  </si>
  <si>
    <t>PROFIN COMMODITIES PRIVATE LIMITED</t>
  </si>
  <si>
    <t>PULSRIN</t>
  </si>
  <si>
    <t>COMFORT ADVERTISING PVT LTD</t>
  </si>
  <si>
    <t>QLL</t>
  </si>
  <si>
    <t>VISHALINDLA</t>
  </si>
  <si>
    <t>GAURI NANDAN TRADERS</t>
  </si>
  <si>
    <t>DAMINI COMMOSALES LLP</t>
  </si>
  <si>
    <t>RELICAB</t>
  </si>
  <si>
    <t>SK GROWTH FUND PRIVATE LIMITED</t>
  </si>
  <si>
    <t>ROLEXRINGS</t>
  </si>
  <si>
    <t>FRANKLIN TEMPLETON MUTUAL FUND</t>
  </si>
  <si>
    <t>INDIA ACORN ICAV</t>
  </si>
  <si>
    <t>ICICI PRUDENTIAL MUTUAL FUND</t>
  </si>
  <si>
    <t>ASHOKKUMAR DAYASHANKAR MADEKA</t>
  </si>
  <si>
    <t>SANJAYKUMAR BHAGVANJI BOLE</t>
  </si>
  <si>
    <t>SBI MUTUAL FUND</t>
  </si>
  <si>
    <t>KOTAK MAHINDRA MUTUAL FUND</t>
  </si>
  <si>
    <t>NIMISH PANDE</t>
  </si>
  <si>
    <t>SAMTEX</t>
  </si>
  <si>
    <t>ANIL KUMAR GOEL</t>
  </si>
  <si>
    <t>SAMYAKINT</t>
  </si>
  <si>
    <t>RASHMI RANI PAHWA</t>
  </si>
  <si>
    <t>PRAVEEN JAIN HUF</t>
  </si>
  <si>
    <t>VICTORY SOFTWARE PRIVATE LIMITED</t>
  </si>
  <si>
    <t>SHYMINV</t>
  </si>
  <si>
    <t>ASHOK BHAGIRATHMAL JIWRAJKA</t>
  </si>
  <si>
    <t>SUDHIR KUMAR SHARMA</t>
  </si>
  <si>
    <t>SUUMAYA</t>
  </si>
  <si>
    <t>PRIYANKA GUPTA</t>
  </si>
  <si>
    <t>ALTAB USMANBHAI PATHAN</t>
  </si>
  <si>
    <t>SAHIL PATANI</t>
  </si>
  <si>
    <t>VASU PATANI</t>
  </si>
  <si>
    <t>SUNRISE GILTS AND SECURITIES PVT LTD</t>
  </si>
  <si>
    <t>SATYAMMISHRA</t>
  </si>
  <si>
    <t>JANAKI RAMAN SUNDAR VIGNESH</t>
  </si>
  <si>
    <t>ROHITBHAI MAHENDRABHAI DESAI</t>
  </si>
  <si>
    <t>VICKY RAJESH JHAVERI</t>
  </si>
  <si>
    <t>SAGAR RAJESHBHAI JHAVERI</t>
  </si>
  <si>
    <t>NIMIT JAYENDRA SHAH</t>
  </si>
  <si>
    <t>VIKRAM JAIN</t>
  </si>
  <si>
    <t>SHARADCHANDRA P SHAH AGENCY PVT LTD</t>
  </si>
  <si>
    <t>SWAGTAM</t>
  </si>
  <si>
    <t>MUSKAN AGARWAL</t>
  </si>
  <si>
    <t>GHISALLO MASTER FUND LP</t>
  </si>
  <si>
    <t>COPTHALL MAURITIUS INVESTMENT LIMITED</t>
  </si>
  <si>
    <t>TPG RISE CLIMATE SF PTE . LTD .</t>
  </si>
  <si>
    <t>SKYVEIL TRADE SOLUTIONS LLP</t>
  </si>
  <si>
    <t>VIRTUALG</t>
  </si>
  <si>
    <t>ANIL KANTIPRASAD PODDAR</t>
  </si>
  <si>
    <t>VISVEN</t>
  </si>
  <si>
    <t>RAJENDRA NANIWADEKAR</t>
  </si>
  <si>
    <t>KELLTON WEALTH MANAGEMENT LLP</t>
  </si>
  <si>
    <t>MANJU BHAGAVATI JAIN</t>
  </si>
  <si>
    <t>GULSHAN INVESTMENT COMPANY LIMITED</t>
  </si>
  <si>
    <t>GLASTONMARIOMENEZES</t>
  </si>
  <si>
    <t>AARTECH</t>
  </si>
  <si>
    <t>Aartech Solonics Limited</t>
  </si>
  <si>
    <t>KABRA  PRIYA</t>
  </si>
  <si>
    <t>AESTHETIK</t>
  </si>
  <si>
    <t>Aesthetik Engineers Ltd</t>
  </si>
  <si>
    <t>CINCO STOCK VISION LLP</t>
  </si>
  <si>
    <t>VIKRAMKUMAR RAMESHCHANDRA SHAH HUF</t>
  </si>
  <si>
    <t>AUTOIND</t>
  </si>
  <si>
    <t>Autoline Industries Limit</t>
  </si>
  <si>
    <t>BHAGERIA</t>
  </si>
  <si>
    <t>Bhageria Industries Ltd</t>
  </si>
  <si>
    <t>SUDH INVESTMENTS PVT. LTD</t>
  </si>
  <si>
    <t>GULFPETRO</t>
  </si>
  <si>
    <t>GP Petroleums Limited</t>
  </si>
  <si>
    <t>HILTON</t>
  </si>
  <si>
    <t>Hilton Metal Forging Limi</t>
  </si>
  <si>
    <t>NIDHI NARESH NANDU</t>
  </si>
  <si>
    <t>INVENTURE</t>
  </si>
  <si>
    <t>Inventure Gro &amp; Sec Ltd</t>
  </si>
  <si>
    <t>DHRUV GANJI</t>
  </si>
  <si>
    <t>AFTAB ALAM</t>
  </si>
  <si>
    <t>N J SHARES &amp; SECURITIES PVT.LTD.</t>
  </si>
  <si>
    <t>INDUS PORTFOLIO PVT. LTD.</t>
  </si>
  <si>
    <t>BIMAL KUMAR MONDAL</t>
  </si>
  <si>
    <t>Kfin Technologies Limited</t>
  </si>
  <si>
    <t>KHAICHEM</t>
  </si>
  <si>
    <t>Khaitan Chem &amp; Fert Ltd</t>
  </si>
  <si>
    <t>CHIMANSHU</t>
  </si>
  <si>
    <t>MEDIASSIST</t>
  </si>
  <si>
    <t>Medi Assist Health Ser L</t>
  </si>
  <si>
    <t>NIITLTD</t>
  </si>
  <si>
    <t>NIIT Limited</t>
  </si>
  <si>
    <t>NAMAN SECURITIES &amp; FINANCE PVT LTD</t>
  </si>
  <si>
    <t>MICROCURVES TRADING PRIVATE LIMITED</t>
  </si>
  <si>
    <t>SILVERLEAF CAPITAL SERVICES PRIVATE LIMITED</t>
  </si>
  <si>
    <t>TOWER RESEARCH CAPITAL MARKETS INDIA PRIVATE LIMITED</t>
  </si>
  <si>
    <t>FAKHRUDDIN GHULAMHUSEIN AMIJI</t>
  </si>
  <si>
    <t>ORIENTCER</t>
  </si>
  <si>
    <t>ORIENT CERATECH LIMITED</t>
  </si>
  <si>
    <t>PRITIKA</t>
  </si>
  <si>
    <t>Pritika Eng Compo Ltd</t>
  </si>
  <si>
    <t>GAYATRIBEN NISHANT SHAH</t>
  </si>
  <si>
    <t>PRITIKAUTO</t>
  </si>
  <si>
    <t>Pritika Auto Indus Ltd</t>
  </si>
  <si>
    <t>REPL</t>
  </si>
  <si>
    <t>Rudrabhishek Enterp Ltd</t>
  </si>
  <si>
    <t>ASHIBHADARSH VENTURES PRIVATE LIMITED</t>
  </si>
  <si>
    <t>SAKUMA</t>
  </si>
  <si>
    <t>Sakuma Exports Limited</t>
  </si>
  <si>
    <t>SARTELE</t>
  </si>
  <si>
    <t>Sar Televenture Limited</t>
  </si>
  <si>
    <t>AVNI ARJUN CHOWGULE</t>
  </si>
  <si>
    <t>SHIVAMILLS</t>
  </si>
  <si>
    <t>Shiva Mills Limited</t>
  </si>
  <si>
    <t>SPENCERS</t>
  </si>
  <si>
    <t>Spencer's Retail Limited</t>
  </si>
  <si>
    <t>Tata Elxsi Limited</t>
  </si>
  <si>
    <t>VIPULLTD</t>
  </si>
  <si>
    <t>Vipul Limited</t>
  </si>
  <si>
    <t>Zee Entertain. Enterp.Ltd</t>
  </si>
  <si>
    <t>FEDFINA</t>
  </si>
  <si>
    <t>Fedbank Financial Ser L</t>
  </si>
  <si>
    <t>ANIL KOTHURI</t>
  </si>
  <si>
    <t>NEXIA INTERNATIONAL PRIVATE LIMITED</t>
  </si>
  <si>
    <t>ISFT</t>
  </si>
  <si>
    <t>Intrasoft Tech. Ltd</t>
  </si>
  <si>
    <t>MANISH JHUNJHUNWALA</t>
  </si>
  <si>
    <t>DEEPALI RUPESH NERURKAR</t>
  </si>
  <si>
    <t>AJAY NATAVARLAL COMMODITIES PRIVATE LIMITED</t>
  </si>
  <si>
    <t>THE GREAT INTERNATIONAL TUSKER FUND</t>
  </si>
  <si>
    <t>SAPPHIRE  INTREX LIMITED</t>
  </si>
  <si>
    <t>PUNIT BERIWALA HUF</t>
  </si>
  <si>
    <t>VLINFRA</t>
  </si>
  <si>
    <t>V.L.Infraprojects Limited</t>
  </si>
  <si>
    <t>M7 GLOBAL FUND PCC-NOLANA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</si>
</sst>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3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0" fontId="37" fillId="42" borderId="28" xfId="0" applyFont="1" applyFill="1" applyBorder="1" applyAlignment="1">
      <alignment vertical="center"/>
    </xf>
    <xf numFmtId="0" fontId="38" fillId="42" borderId="28" xfId="0" applyFont="1" applyFill="1" applyBorder="1" applyAlignment="1">
      <alignment vertical="center"/>
    </xf>
    <xf numFmtId="2" fontId="4" fillId="2" borderId="41" xfId="0" applyNumberFormat="1" applyFont="1" applyFill="1" applyBorder="1" applyAlignment="1">
      <alignment horizontal="center" vertical="center"/>
    </xf>
    <xf numFmtId="0" fontId="61" fillId="0" borderId="22" xfId="0" applyFont="1" applyBorder="1"/>
    <xf numFmtId="1" fontId="4" fillId="2" borderId="7" xfId="0" applyNumberFormat="1" applyFont="1" applyFill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 wrapText="1"/>
    </xf>
    <xf numFmtId="0" fontId="16" fillId="0" borderId="5" xfId="0" applyFont="1" applyBorder="1"/>
    <xf numFmtId="167" fontId="4" fillId="2" borderId="7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167" fontId="4" fillId="2" borderId="28" xfId="0" applyNumberFormat="1" applyFont="1" applyFill="1" applyBorder="1" applyAlignment="1">
      <alignment horizontal="center" vertical="center"/>
    </xf>
    <xf numFmtId="15" fontId="7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4" fillId="2" borderId="44" xfId="0" applyFont="1" applyFill="1" applyBorder="1"/>
    <xf numFmtId="0" fontId="4" fillId="2" borderId="45" xfId="0" applyFont="1" applyFill="1" applyBorder="1"/>
    <xf numFmtId="0" fontId="4" fillId="2" borderId="42" xfId="0" applyFont="1" applyFill="1" applyBorder="1"/>
    <xf numFmtId="0" fontId="4" fillId="3" borderId="43" xfId="0" applyFont="1" applyFill="1" applyBorder="1"/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36" fillId="2" borderId="43" xfId="0" applyFont="1" applyFill="1" applyBorder="1" applyAlignment="1">
      <alignment horizontal="left"/>
    </xf>
    <xf numFmtId="0" fontId="4" fillId="2" borderId="48" xfId="0" applyFont="1" applyFill="1" applyBorder="1"/>
    <xf numFmtId="0" fontId="4" fillId="2" borderId="49" xfId="0" applyFont="1" applyFill="1" applyBorder="1"/>
    <xf numFmtId="0" fontId="4" fillId="3" borderId="45" xfId="0" applyFont="1" applyFill="1" applyBorder="1"/>
    <xf numFmtId="0" fontId="4" fillId="3" borderId="42" xfId="0" applyFont="1" applyFill="1" applyBorder="1"/>
    <xf numFmtId="0" fontId="0" fillId="0" borderId="46" xfId="0" applyBorder="1"/>
    <xf numFmtId="0" fontId="5" fillId="3" borderId="22" xfId="0" applyFont="1" applyFill="1" applyBorder="1"/>
    <xf numFmtId="0" fontId="6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4" fillId="3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vertical="center"/>
    </xf>
    <xf numFmtId="165" fontId="37" fillId="0" borderId="28" xfId="0" applyNumberFormat="1" applyFont="1" applyFill="1" applyBorder="1" applyAlignment="1">
      <alignment horizontal="center" vertical="center"/>
    </xf>
    <xf numFmtId="15" fontId="4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left"/>
    </xf>
    <xf numFmtId="43" fontId="37" fillId="0" borderId="28" xfId="0" applyNumberFormat="1" applyFont="1" applyFill="1" applyBorder="1" applyAlignment="1">
      <alignment horizontal="center" vertical="top"/>
    </xf>
    <xf numFmtId="0" fontId="37" fillId="42" borderId="40" xfId="0" applyFont="1" applyFill="1" applyBorder="1" applyAlignment="1">
      <alignment horizontal="center" vertical="center"/>
    </xf>
    <xf numFmtId="16" fontId="37" fillId="42" borderId="40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0" fontId="38" fillId="41" borderId="38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0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45532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45532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40.200000000000003">
      <c r="A10" s="365"/>
      <c r="B10" s="367"/>
      <c r="C10" s="367"/>
      <c r="D10" s="367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798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45533</v>
      </c>
      <c r="E11" s="197">
        <v>25017.7</v>
      </c>
      <c r="F11" s="197">
        <v>25030.933333333331</v>
      </c>
      <c r="G11" s="196">
        <v>24966.866666666661</v>
      </c>
      <c r="H11" s="196">
        <v>24916.033333333329</v>
      </c>
      <c r="I11" s="196">
        <v>24851.96666666666</v>
      </c>
      <c r="J11" s="196">
        <v>25081.766666666663</v>
      </c>
      <c r="K11" s="196">
        <v>25145.833333333336</v>
      </c>
      <c r="L11" s="196">
        <v>25196.666666666664</v>
      </c>
      <c r="M11" s="195">
        <v>25095</v>
      </c>
      <c r="N11" s="195">
        <v>24980.1</v>
      </c>
      <c r="O11" s="195">
        <v>14490300</v>
      </c>
      <c r="P11" s="198">
        <v>2.2138828832324032E-2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45532</v>
      </c>
      <c r="E12" s="197">
        <v>51256.2</v>
      </c>
      <c r="F12" s="197">
        <v>51192.083333333336</v>
      </c>
      <c r="G12" s="196">
        <v>50995.616666666669</v>
      </c>
      <c r="H12" s="196">
        <v>50735.033333333333</v>
      </c>
      <c r="I12" s="196">
        <v>50538.566666666666</v>
      </c>
      <c r="J12" s="196">
        <v>51452.666666666672</v>
      </c>
      <c r="K12" s="196">
        <v>51649.133333333331</v>
      </c>
      <c r="L12" s="196">
        <v>51909.716666666674</v>
      </c>
      <c r="M12" s="195">
        <v>51388.55</v>
      </c>
      <c r="N12" s="195">
        <v>50931.5</v>
      </c>
      <c r="O12" s="195">
        <v>3151545</v>
      </c>
      <c r="P12" s="198">
        <v>-5.9053513607925157E-2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23674.65</v>
      </c>
      <c r="F13" s="210">
        <v>23606.033333333336</v>
      </c>
      <c r="G13" s="212">
        <v>23492.166666666672</v>
      </c>
      <c r="H13" s="212">
        <v>23309.683333333334</v>
      </c>
      <c r="I13" s="212">
        <v>23195.816666666669</v>
      </c>
      <c r="J13" s="212">
        <v>23788.516666666674</v>
      </c>
      <c r="K13" s="212">
        <v>23902.383333333335</v>
      </c>
      <c r="L13" s="212">
        <v>24084.866666666676</v>
      </c>
      <c r="M13" s="213">
        <v>23719.9</v>
      </c>
      <c r="N13" s="213">
        <v>23423.55</v>
      </c>
      <c r="O13" s="213">
        <v>65725</v>
      </c>
      <c r="P13" s="214">
        <v>-0.23352769679300292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13122.3</v>
      </c>
      <c r="F14" s="210">
        <v>13125.25</v>
      </c>
      <c r="G14" s="212">
        <v>13077.05</v>
      </c>
      <c r="H14" s="212">
        <v>13031.8</v>
      </c>
      <c r="I14" s="212">
        <v>12983.599999999999</v>
      </c>
      <c r="J14" s="212">
        <v>13170.5</v>
      </c>
      <c r="K14" s="212">
        <v>13218.7</v>
      </c>
      <c r="L14" s="212">
        <v>13263.95</v>
      </c>
      <c r="M14" s="213">
        <v>13173.45</v>
      </c>
      <c r="N14" s="213">
        <v>13080</v>
      </c>
      <c r="O14" s="213">
        <v>1925900</v>
      </c>
      <c r="P14" s="214">
        <v>-0.35943190700304334</v>
      </c>
    </row>
    <row r="15" spans="1:16" ht="12.75" customHeight="1">
      <c r="A15" s="206">
        <v>5</v>
      </c>
      <c r="B15" s="269" t="s">
        <v>34</v>
      </c>
      <c r="C15" s="210" t="s">
        <v>843</v>
      </c>
      <c r="D15" s="211">
        <v>45534</v>
      </c>
      <c r="E15" s="210">
        <v>74883.350000000006</v>
      </c>
      <c r="F15" s="210">
        <v>74794.099999999991</v>
      </c>
      <c r="G15" s="212">
        <v>74669.299999999988</v>
      </c>
      <c r="H15" s="212">
        <v>74455.25</v>
      </c>
      <c r="I15" s="212">
        <v>74330.45</v>
      </c>
      <c r="J15" s="212">
        <v>75008.14999999998</v>
      </c>
      <c r="K15" s="212">
        <v>75132.95</v>
      </c>
      <c r="L15" s="212">
        <v>75346.999999999971</v>
      </c>
      <c r="M15" s="213">
        <v>74918.899999999994</v>
      </c>
      <c r="N15" s="213">
        <v>74580.05</v>
      </c>
      <c r="O15" s="213">
        <v>14870</v>
      </c>
      <c r="P15" s="214">
        <v>3.9860139860139858E-2</v>
      </c>
    </row>
    <row r="16" spans="1:16" ht="12.75" customHeight="1">
      <c r="A16" s="206">
        <v>6</v>
      </c>
      <c r="B16" s="218" t="s">
        <v>832</v>
      </c>
      <c r="C16" s="215" t="s">
        <v>39</v>
      </c>
      <c r="D16" s="211">
        <v>45533</v>
      </c>
      <c r="E16" s="210">
        <v>643.35</v>
      </c>
      <c r="F16" s="210">
        <v>640.25</v>
      </c>
      <c r="G16" s="212">
        <v>633.75</v>
      </c>
      <c r="H16" s="212">
        <v>624.15</v>
      </c>
      <c r="I16" s="212">
        <v>617.65</v>
      </c>
      <c r="J16" s="212">
        <v>649.85</v>
      </c>
      <c r="K16" s="212">
        <v>656.35</v>
      </c>
      <c r="L16" s="212">
        <v>665.95</v>
      </c>
      <c r="M16" s="213">
        <v>646.75</v>
      </c>
      <c r="N16" s="213">
        <v>630.65</v>
      </c>
      <c r="O16" s="213">
        <v>11888000</v>
      </c>
      <c r="P16" s="214">
        <v>-0.11461979593356669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45533</v>
      </c>
      <c r="E17" s="210">
        <v>7894.95</v>
      </c>
      <c r="F17" s="210">
        <v>7913.083333333333</v>
      </c>
      <c r="G17" s="212">
        <v>7796.2166666666662</v>
      </c>
      <c r="H17" s="212">
        <v>7697.4833333333336</v>
      </c>
      <c r="I17" s="212">
        <v>7580.6166666666668</v>
      </c>
      <c r="J17" s="212">
        <v>8011.8166666666657</v>
      </c>
      <c r="K17" s="212">
        <v>8128.6833333333325</v>
      </c>
      <c r="L17" s="212">
        <v>8227.4166666666642</v>
      </c>
      <c r="M17" s="213">
        <v>8029.95</v>
      </c>
      <c r="N17" s="213">
        <v>7814.35</v>
      </c>
      <c r="O17" s="213">
        <v>1801625</v>
      </c>
      <c r="P17" s="214">
        <v>5.4412277642134632E-3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45533</v>
      </c>
      <c r="E18" s="210">
        <v>29775.95</v>
      </c>
      <c r="F18" s="210">
        <v>29531.216666666671</v>
      </c>
      <c r="G18" s="212">
        <v>29189.03333333334</v>
      </c>
      <c r="H18" s="212">
        <v>28602.116666666669</v>
      </c>
      <c r="I18" s="212">
        <v>28259.933333333338</v>
      </c>
      <c r="J18" s="212">
        <v>30118.133333333342</v>
      </c>
      <c r="K18" s="212">
        <v>30460.316666666669</v>
      </c>
      <c r="L18" s="212">
        <v>31047.233333333344</v>
      </c>
      <c r="M18" s="213">
        <v>29873.4</v>
      </c>
      <c r="N18" s="213">
        <v>28944.3</v>
      </c>
      <c r="O18" s="213">
        <v>158060</v>
      </c>
      <c r="P18" s="214">
        <v>7.43610657966286E-2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45533</v>
      </c>
      <c r="E19" s="210">
        <v>223.09</v>
      </c>
      <c r="F19" s="210">
        <v>223.36333333333334</v>
      </c>
      <c r="G19" s="212">
        <v>220.86666666666667</v>
      </c>
      <c r="H19" s="212">
        <v>218.64333333333332</v>
      </c>
      <c r="I19" s="212">
        <v>216.14666666666665</v>
      </c>
      <c r="J19" s="212">
        <v>225.5866666666667</v>
      </c>
      <c r="K19" s="212">
        <v>228.08333333333337</v>
      </c>
      <c r="L19" s="212">
        <v>230.30666666666673</v>
      </c>
      <c r="M19" s="213">
        <v>225.86</v>
      </c>
      <c r="N19" s="213">
        <v>221.14</v>
      </c>
      <c r="O19" s="213">
        <v>73342800</v>
      </c>
      <c r="P19" s="214">
        <v>1.7225883762732173E-2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45533</v>
      </c>
      <c r="E20" s="210">
        <v>323.35000000000002</v>
      </c>
      <c r="F20" s="210">
        <v>323.25</v>
      </c>
      <c r="G20" s="212">
        <v>320.5</v>
      </c>
      <c r="H20" s="212">
        <v>317.64999999999998</v>
      </c>
      <c r="I20" s="212">
        <v>314.89999999999998</v>
      </c>
      <c r="J20" s="212">
        <v>326.10000000000002</v>
      </c>
      <c r="K20" s="212">
        <v>328.85</v>
      </c>
      <c r="L20" s="212">
        <v>331.70000000000005</v>
      </c>
      <c r="M20" s="213">
        <v>326</v>
      </c>
      <c r="N20" s="213">
        <v>320.39999999999998</v>
      </c>
      <c r="O20" s="213">
        <v>43841200</v>
      </c>
      <c r="P20" s="214">
        <v>-3.2975855938521537E-2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45533</v>
      </c>
      <c r="E21" s="210">
        <v>2345.4</v>
      </c>
      <c r="F21" s="210">
        <v>2347.2333333333336</v>
      </c>
      <c r="G21" s="212">
        <v>2334.5666666666671</v>
      </c>
      <c r="H21" s="212">
        <v>2323.7333333333336</v>
      </c>
      <c r="I21" s="212">
        <v>2311.0666666666671</v>
      </c>
      <c r="J21" s="212">
        <v>2358.0666666666671</v>
      </c>
      <c r="K21" s="212">
        <v>2370.7333333333331</v>
      </c>
      <c r="L21" s="212">
        <v>2381.5666666666671</v>
      </c>
      <c r="M21" s="213">
        <v>2359.9</v>
      </c>
      <c r="N21" s="213">
        <v>2336.4</v>
      </c>
      <c r="O21" s="213">
        <v>5602800</v>
      </c>
      <c r="P21" s="214">
        <v>1.071007818357074E-4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45533</v>
      </c>
      <c r="E22" s="210">
        <v>3065</v>
      </c>
      <c r="F22" s="210">
        <v>3075.0833333333335</v>
      </c>
      <c r="G22" s="212">
        <v>3051.0666666666671</v>
      </c>
      <c r="H22" s="212">
        <v>3037.1333333333337</v>
      </c>
      <c r="I22" s="212">
        <v>3013.1166666666672</v>
      </c>
      <c r="J22" s="212">
        <v>3089.0166666666669</v>
      </c>
      <c r="K22" s="212">
        <v>3113.0333333333333</v>
      </c>
      <c r="L22" s="212">
        <v>3126.9666666666667</v>
      </c>
      <c r="M22" s="213">
        <v>3099.1</v>
      </c>
      <c r="N22" s="213">
        <v>3061.15</v>
      </c>
      <c r="O22" s="213">
        <v>22209000</v>
      </c>
      <c r="P22" s="214">
        <v>4.4094701851977482E-3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45533</v>
      </c>
      <c r="E23" s="210">
        <v>1477</v>
      </c>
      <c r="F23" s="210">
        <v>1482.8333333333333</v>
      </c>
      <c r="G23" s="212">
        <v>1470.0666666666666</v>
      </c>
      <c r="H23" s="212">
        <v>1463.1333333333334</v>
      </c>
      <c r="I23" s="212">
        <v>1450.3666666666668</v>
      </c>
      <c r="J23" s="212">
        <v>1489.7666666666664</v>
      </c>
      <c r="K23" s="212">
        <v>1502.5333333333333</v>
      </c>
      <c r="L23" s="212">
        <v>1509.4666666666662</v>
      </c>
      <c r="M23" s="213">
        <v>1495.6</v>
      </c>
      <c r="N23" s="213">
        <v>1475.9</v>
      </c>
      <c r="O23" s="213">
        <v>30276800</v>
      </c>
      <c r="P23" s="214">
        <v>1.0452682588207024E-2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45533</v>
      </c>
      <c r="E24" s="210">
        <v>5891.3</v>
      </c>
      <c r="F24" s="210">
        <v>5905.1333333333341</v>
      </c>
      <c r="G24" s="212">
        <v>5811.1666666666679</v>
      </c>
      <c r="H24" s="212">
        <v>5731.0333333333338</v>
      </c>
      <c r="I24" s="212">
        <v>5637.0666666666675</v>
      </c>
      <c r="J24" s="212">
        <v>5985.2666666666682</v>
      </c>
      <c r="K24" s="212">
        <v>6079.2333333333336</v>
      </c>
      <c r="L24" s="212">
        <v>6159.3666666666686</v>
      </c>
      <c r="M24" s="213">
        <v>5999.1</v>
      </c>
      <c r="N24" s="213">
        <v>5825</v>
      </c>
      <c r="O24" s="213">
        <v>2392900</v>
      </c>
      <c r="P24" s="214">
        <v>2.5557231439584382E-3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45533</v>
      </c>
      <c r="E25" s="210">
        <v>624.95000000000005</v>
      </c>
      <c r="F25" s="210">
        <v>626.36666666666667</v>
      </c>
      <c r="G25" s="212">
        <v>621.63333333333333</v>
      </c>
      <c r="H25" s="212">
        <v>618.31666666666661</v>
      </c>
      <c r="I25" s="212">
        <v>613.58333333333326</v>
      </c>
      <c r="J25" s="212">
        <v>629.68333333333339</v>
      </c>
      <c r="K25" s="212">
        <v>634.41666666666674</v>
      </c>
      <c r="L25" s="212">
        <v>637.73333333333346</v>
      </c>
      <c r="M25" s="213">
        <v>631.1</v>
      </c>
      <c r="N25" s="213">
        <v>623.04999999999995</v>
      </c>
      <c r="O25" s="213">
        <v>42341400</v>
      </c>
      <c r="P25" s="214">
        <v>2.9182709135456772E-2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45533</v>
      </c>
      <c r="E26" s="210">
        <v>6762.95</v>
      </c>
      <c r="F26" s="210">
        <v>6776.6166666666659</v>
      </c>
      <c r="G26" s="212">
        <v>6710.3333333333321</v>
      </c>
      <c r="H26" s="212">
        <v>6657.7166666666662</v>
      </c>
      <c r="I26" s="212">
        <v>6591.4333333333325</v>
      </c>
      <c r="J26" s="212">
        <v>6829.2333333333318</v>
      </c>
      <c r="K26" s="212">
        <v>6895.5166666666664</v>
      </c>
      <c r="L26" s="212">
        <v>6948.1333333333314</v>
      </c>
      <c r="M26" s="213">
        <v>6842.9</v>
      </c>
      <c r="N26" s="213">
        <v>6724</v>
      </c>
      <c r="O26" s="213">
        <v>1785000</v>
      </c>
      <c r="P26" s="214">
        <v>4.7535211267605633E-2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45533</v>
      </c>
      <c r="E27" s="210">
        <v>505.95</v>
      </c>
      <c r="F27" s="210">
        <v>506.91666666666669</v>
      </c>
      <c r="G27" s="212">
        <v>501.83333333333337</v>
      </c>
      <c r="H27" s="212">
        <v>497.7166666666667</v>
      </c>
      <c r="I27" s="212">
        <v>492.63333333333338</v>
      </c>
      <c r="J27" s="212">
        <v>511.03333333333336</v>
      </c>
      <c r="K27" s="212">
        <v>516.11666666666679</v>
      </c>
      <c r="L27" s="212">
        <v>520.23333333333335</v>
      </c>
      <c r="M27" s="213">
        <v>512</v>
      </c>
      <c r="N27" s="213">
        <v>502.8</v>
      </c>
      <c r="O27" s="213">
        <v>16816400</v>
      </c>
      <c r="P27" s="214">
        <v>-1.7156120698355031E-3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45533</v>
      </c>
      <c r="E28" s="210">
        <v>261.64999999999998</v>
      </c>
      <c r="F28" s="210">
        <v>261.61666666666662</v>
      </c>
      <c r="G28" s="212">
        <v>259.08333333333326</v>
      </c>
      <c r="H28" s="212">
        <v>256.51666666666665</v>
      </c>
      <c r="I28" s="212">
        <v>253.98333333333329</v>
      </c>
      <c r="J28" s="212">
        <v>264.18333333333322</v>
      </c>
      <c r="K28" s="212">
        <v>266.71666666666664</v>
      </c>
      <c r="L28" s="212">
        <v>269.28333333333319</v>
      </c>
      <c r="M28" s="213">
        <v>264.14999999999998</v>
      </c>
      <c r="N28" s="213">
        <v>259.05</v>
      </c>
      <c r="O28" s="213">
        <v>66630000</v>
      </c>
      <c r="P28" s="214">
        <v>2.7685663607619343E-2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45533</v>
      </c>
      <c r="E29" s="210">
        <v>3163.75</v>
      </c>
      <c r="F29" s="210">
        <v>3170.2166666666667</v>
      </c>
      <c r="G29" s="212">
        <v>3142.1833333333334</v>
      </c>
      <c r="H29" s="212">
        <v>3120.6166666666668</v>
      </c>
      <c r="I29" s="212">
        <v>3092.5833333333335</v>
      </c>
      <c r="J29" s="212">
        <v>3191.7833333333333</v>
      </c>
      <c r="K29" s="212">
        <v>3219.8166666666671</v>
      </c>
      <c r="L29" s="212">
        <v>3241.3833333333332</v>
      </c>
      <c r="M29" s="213">
        <v>3198.25</v>
      </c>
      <c r="N29" s="213">
        <v>3148.65</v>
      </c>
      <c r="O29" s="213">
        <v>11102800</v>
      </c>
      <c r="P29" s="214">
        <v>-4.1043358092934877E-2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45533</v>
      </c>
      <c r="E30" s="210">
        <v>1951.2</v>
      </c>
      <c r="F30" s="210">
        <v>1957.6166666666668</v>
      </c>
      <c r="G30" s="212">
        <v>1940.5833333333335</v>
      </c>
      <c r="H30" s="212">
        <v>1929.9666666666667</v>
      </c>
      <c r="I30" s="212">
        <v>1912.9333333333334</v>
      </c>
      <c r="J30" s="212">
        <v>1968.2333333333336</v>
      </c>
      <c r="K30" s="212">
        <v>1985.2666666666669</v>
      </c>
      <c r="L30" s="212">
        <v>1995.8833333333337</v>
      </c>
      <c r="M30" s="213">
        <v>1974.65</v>
      </c>
      <c r="N30" s="213">
        <v>1947</v>
      </c>
      <c r="O30" s="213">
        <v>5583171</v>
      </c>
      <c r="P30" s="214">
        <v>-5.4975773387998507E-2</v>
      </c>
    </row>
    <row r="31" spans="1:16" ht="12.75" customHeight="1">
      <c r="A31" s="206">
        <v>21</v>
      </c>
      <c r="B31" s="218" t="s">
        <v>832</v>
      </c>
      <c r="C31" s="210" t="s">
        <v>60</v>
      </c>
      <c r="D31" s="211">
        <v>45533</v>
      </c>
      <c r="E31" s="210">
        <v>7905.3</v>
      </c>
      <c r="F31" s="210">
        <v>7914.8</v>
      </c>
      <c r="G31" s="212">
        <v>7829.6</v>
      </c>
      <c r="H31" s="212">
        <v>7753.9000000000005</v>
      </c>
      <c r="I31" s="212">
        <v>7668.7000000000007</v>
      </c>
      <c r="J31" s="212">
        <v>7990.5</v>
      </c>
      <c r="K31" s="212">
        <v>8075.6999999999989</v>
      </c>
      <c r="L31" s="212">
        <v>8151.4</v>
      </c>
      <c r="M31" s="213">
        <v>8000</v>
      </c>
      <c r="N31" s="213">
        <v>7839.1</v>
      </c>
      <c r="O31" s="213">
        <v>885900</v>
      </c>
      <c r="P31" s="214">
        <v>-1.7195473707566009E-2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45533</v>
      </c>
      <c r="E32" s="210">
        <v>635.54999999999995</v>
      </c>
      <c r="F32" s="210">
        <v>635.7166666666667</v>
      </c>
      <c r="G32" s="212">
        <v>632.08333333333337</v>
      </c>
      <c r="H32" s="212">
        <v>628.61666666666667</v>
      </c>
      <c r="I32" s="212">
        <v>624.98333333333335</v>
      </c>
      <c r="J32" s="212">
        <v>639.18333333333339</v>
      </c>
      <c r="K32" s="212">
        <v>642.81666666666661</v>
      </c>
      <c r="L32" s="212">
        <v>646.28333333333342</v>
      </c>
      <c r="M32" s="213">
        <v>639.35</v>
      </c>
      <c r="N32" s="213">
        <v>632.25</v>
      </c>
      <c r="O32" s="213">
        <v>22292000</v>
      </c>
      <c r="P32" s="214">
        <v>-9.7725657427149958E-3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45533</v>
      </c>
      <c r="E33" s="210">
        <v>1551.25</v>
      </c>
      <c r="F33" s="210">
        <v>1548.8166666666666</v>
      </c>
      <c r="G33" s="212">
        <v>1540.7833333333333</v>
      </c>
      <c r="H33" s="212">
        <v>1530.3166666666666</v>
      </c>
      <c r="I33" s="212">
        <v>1522.2833333333333</v>
      </c>
      <c r="J33" s="212">
        <v>1559.2833333333333</v>
      </c>
      <c r="K33" s="212">
        <v>1567.3166666666666</v>
      </c>
      <c r="L33" s="212">
        <v>1577.7833333333333</v>
      </c>
      <c r="M33" s="213">
        <v>1556.85</v>
      </c>
      <c r="N33" s="213">
        <v>1538.35</v>
      </c>
      <c r="O33" s="213">
        <v>11702900</v>
      </c>
      <c r="P33" s="214">
        <v>-2.9288321167883213E-2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45533</v>
      </c>
      <c r="E34" s="210">
        <v>1181.1500000000001</v>
      </c>
      <c r="F34" s="210">
        <v>1176.9833333333333</v>
      </c>
      <c r="G34" s="212">
        <v>1167.8166666666666</v>
      </c>
      <c r="H34" s="212">
        <v>1154.4833333333333</v>
      </c>
      <c r="I34" s="212">
        <v>1145.3166666666666</v>
      </c>
      <c r="J34" s="212">
        <v>1190.3166666666666</v>
      </c>
      <c r="K34" s="212">
        <v>1199.4833333333331</v>
      </c>
      <c r="L34" s="212">
        <v>1212.8166666666666</v>
      </c>
      <c r="M34" s="213">
        <v>1186.1500000000001</v>
      </c>
      <c r="N34" s="213">
        <v>1163.6500000000001</v>
      </c>
      <c r="O34" s="213">
        <v>57824375</v>
      </c>
      <c r="P34" s="214">
        <v>-6.1054447658192519E-2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45533</v>
      </c>
      <c r="E35" s="210">
        <v>10493.1</v>
      </c>
      <c r="F35" s="210">
        <v>10467.699999999999</v>
      </c>
      <c r="G35" s="212">
        <v>10385.399999999998</v>
      </c>
      <c r="H35" s="212">
        <v>10277.699999999999</v>
      </c>
      <c r="I35" s="212">
        <v>10195.399999999998</v>
      </c>
      <c r="J35" s="212">
        <v>10575.399999999998</v>
      </c>
      <c r="K35" s="212">
        <v>10657.699999999997</v>
      </c>
      <c r="L35" s="212">
        <v>10765.399999999998</v>
      </c>
      <c r="M35" s="213">
        <v>10550</v>
      </c>
      <c r="N35" s="213">
        <v>10360</v>
      </c>
      <c r="O35" s="213">
        <v>1731900</v>
      </c>
      <c r="P35" s="214">
        <v>4.6552099195127259E-3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45533</v>
      </c>
      <c r="E36" s="210">
        <v>1720.15</v>
      </c>
      <c r="F36" s="210">
        <v>1699.7666666666667</v>
      </c>
      <c r="G36" s="212">
        <v>1669.5833333333333</v>
      </c>
      <c r="H36" s="212">
        <v>1619.0166666666667</v>
      </c>
      <c r="I36" s="212">
        <v>1588.8333333333333</v>
      </c>
      <c r="J36" s="212">
        <v>1750.3333333333333</v>
      </c>
      <c r="K36" s="212">
        <v>1780.5166666666667</v>
      </c>
      <c r="L36" s="212">
        <v>1831.0833333333333</v>
      </c>
      <c r="M36" s="213">
        <v>1729.95</v>
      </c>
      <c r="N36" s="213">
        <v>1649.2</v>
      </c>
      <c r="O36" s="213">
        <v>14693000</v>
      </c>
      <c r="P36" s="214">
        <v>4.8638618277843201E-2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45533</v>
      </c>
      <c r="E37" s="210">
        <v>6868.5</v>
      </c>
      <c r="F37" s="210">
        <v>6822.8</v>
      </c>
      <c r="G37" s="212">
        <v>6768.6</v>
      </c>
      <c r="H37" s="212">
        <v>6668.7</v>
      </c>
      <c r="I37" s="212">
        <v>6614.5</v>
      </c>
      <c r="J37" s="212">
        <v>6922.7000000000007</v>
      </c>
      <c r="K37" s="212">
        <v>6976.9</v>
      </c>
      <c r="L37" s="212">
        <v>7076.8000000000011</v>
      </c>
      <c r="M37" s="213">
        <v>6877</v>
      </c>
      <c r="N37" s="213">
        <v>6722.9</v>
      </c>
      <c r="O37" s="213">
        <v>10236000</v>
      </c>
      <c r="P37" s="214">
        <v>-4.1931860726319728E-2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45533</v>
      </c>
      <c r="E38" s="210">
        <v>2823.45</v>
      </c>
      <c r="F38" s="210">
        <v>2832.9666666666667</v>
      </c>
      <c r="G38" s="212">
        <v>2801.9333333333334</v>
      </c>
      <c r="H38" s="212">
        <v>2780.4166666666665</v>
      </c>
      <c r="I38" s="212">
        <v>2749.3833333333332</v>
      </c>
      <c r="J38" s="212">
        <v>2854.4833333333336</v>
      </c>
      <c r="K38" s="212">
        <v>2885.5166666666673</v>
      </c>
      <c r="L38" s="212">
        <v>2907.0333333333338</v>
      </c>
      <c r="M38" s="213">
        <v>2864</v>
      </c>
      <c r="N38" s="213">
        <v>2811.45</v>
      </c>
      <c r="O38" s="213">
        <v>2140200</v>
      </c>
      <c r="P38" s="214">
        <v>6.2397617274758004E-2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45533</v>
      </c>
      <c r="E39" s="210">
        <v>572.25</v>
      </c>
      <c r="F39" s="210">
        <v>569.36666666666667</v>
      </c>
      <c r="G39" s="212">
        <v>561.73333333333335</v>
      </c>
      <c r="H39" s="212">
        <v>551.2166666666667</v>
      </c>
      <c r="I39" s="212">
        <v>543.58333333333337</v>
      </c>
      <c r="J39" s="212">
        <v>579.88333333333333</v>
      </c>
      <c r="K39" s="212">
        <v>587.51666666666677</v>
      </c>
      <c r="L39" s="212">
        <v>598.0333333333333</v>
      </c>
      <c r="M39" s="213">
        <v>577</v>
      </c>
      <c r="N39" s="213">
        <v>558.85</v>
      </c>
      <c r="O39" s="213">
        <v>7252800</v>
      </c>
      <c r="P39" s="214">
        <v>-0.12608444187391557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45533</v>
      </c>
      <c r="E40" s="210">
        <v>200.92</v>
      </c>
      <c r="F40" s="210">
        <v>200.46333333333334</v>
      </c>
      <c r="G40" s="212">
        <v>198.97666666666669</v>
      </c>
      <c r="H40" s="212">
        <v>197.03333333333336</v>
      </c>
      <c r="I40" s="212">
        <v>195.54666666666671</v>
      </c>
      <c r="J40" s="212">
        <v>202.40666666666667</v>
      </c>
      <c r="K40" s="212">
        <v>203.89333333333329</v>
      </c>
      <c r="L40" s="212">
        <v>205.83666666666664</v>
      </c>
      <c r="M40" s="213">
        <v>201.95</v>
      </c>
      <c r="N40" s="213">
        <v>198.52</v>
      </c>
      <c r="O40" s="213">
        <v>108791200</v>
      </c>
      <c r="P40" s="214">
        <v>-1.9265842944848313E-3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45533</v>
      </c>
      <c r="E41" s="210">
        <v>250.85</v>
      </c>
      <c r="F41" s="210">
        <v>251.26666666666665</v>
      </c>
      <c r="G41" s="212">
        <v>249.73333333333329</v>
      </c>
      <c r="H41" s="212">
        <v>248.61666666666665</v>
      </c>
      <c r="I41" s="212">
        <v>247.08333333333329</v>
      </c>
      <c r="J41" s="212">
        <v>252.3833333333333</v>
      </c>
      <c r="K41" s="212">
        <v>253.91666666666666</v>
      </c>
      <c r="L41" s="212">
        <v>255.0333333333333</v>
      </c>
      <c r="M41" s="213">
        <v>252.8</v>
      </c>
      <c r="N41" s="213">
        <v>250.15</v>
      </c>
      <c r="O41" s="213">
        <v>192611250</v>
      </c>
      <c r="P41" s="214">
        <v>-1.3882025248214205E-2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45533</v>
      </c>
      <c r="E42" s="210">
        <v>1453.05</v>
      </c>
      <c r="F42" s="210">
        <v>1455.2166666666665</v>
      </c>
      <c r="G42" s="212">
        <v>1445.4333333333329</v>
      </c>
      <c r="H42" s="212">
        <v>1437.8166666666664</v>
      </c>
      <c r="I42" s="212">
        <v>1428.0333333333328</v>
      </c>
      <c r="J42" s="212">
        <v>1462.833333333333</v>
      </c>
      <c r="K42" s="212">
        <v>1472.6166666666663</v>
      </c>
      <c r="L42" s="212">
        <v>1480.2333333333331</v>
      </c>
      <c r="M42" s="213">
        <v>1465</v>
      </c>
      <c r="N42" s="213">
        <v>1447.6</v>
      </c>
      <c r="O42" s="213">
        <v>3461625</v>
      </c>
      <c r="P42" s="214">
        <v>-8.8206242591860926E-2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45533</v>
      </c>
      <c r="E43" s="210">
        <v>300.89999999999998</v>
      </c>
      <c r="F43" s="210">
        <v>302.66666666666669</v>
      </c>
      <c r="G43" s="212">
        <v>298.03333333333336</v>
      </c>
      <c r="H43" s="212">
        <v>295.16666666666669</v>
      </c>
      <c r="I43" s="212">
        <v>290.53333333333336</v>
      </c>
      <c r="J43" s="212">
        <v>305.53333333333336</v>
      </c>
      <c r="K43" s="212">
        <v>310.16666666666669</v>
      </c>
      <c r="L43" s="212">
        <v>313.03333333333336</v>
      </c>
      <c r="M43" s="213">
        <v>307.3</v>
      </c>
      <c r="N43" s="213">
        <v>299.8</v>
      </c>
      <c r="O43" s="213">
        <v>164701500</v>
      </c>
      <c r="P43" s="214">
        <v>-6.8569660932478651E-3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45533</v>
      </c>
      <c r="E44" s="210">
        <v>583.29999999999995</v>
      </c>
      <c r="F44" s="210">
        <v>579.43333333333328</v>
      </c>
      <c r="G44" s="212">
        <v>573.21666666666658</v>
      </c>
      <c r="H44" s="212">
        <v>563.13333333333333</v>
      </c>
      <c r="I44" s="212">
        <v>556.91666666666663</v>
      </c>
      <c r="J44" s="212">
        <v>589.51666666666654</v>
      </c>
      <c r="K44" s="212">
        <v>595.73333333333323</v>
      </c>
      <c r="L44" s="212">
        <v>605.81666666666649</v>
      </c>
      <c r="M44" s="213">
        <v>585.65</v>
      </c>
      <c r="N44" s="213">
        <v>569.35</v>
      </c>
      <c r="O44" s="213">
        <v>14418360</v>
      </c>
      <c r="P44" s="214">
        <v>-0.10342280226545186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45533</v>
      </c>
      <c r="E45" s="210">
        <v>1604.2</v>
      </c>
      <c r="F45" s="210">
        <v>1615.3500000000001</v>
      </c>
      <c r="G45" s="212">
        <v>1589.8500000000004</v>
      </c>
      <c r="H45" s="212">
        <v>1575.5000000000002</v>
      </c>
      <c r="I45" s="212">
        <v>1550.0000000000005</v>
      </c>
      <c r="J45" s="212">
        <v>1629.7000000000003</v>
      </c>
      <c r="K45" s="212">
        <v>1655.1999999999998</v>
      </c>
      <c r="L45" s="212">
        <v>1669.5500000000002</v>
      </c>
      <c r="M45" s="213">
        <v>1640.85</v>
      </c>
      <c r="N45" s="213">
        <v>1601</v>
      </c>
      <c r="O45" s="213">
        <v>7855500</v>
      </c>
      <c r="P45" s="214">
        <v>3.7053599948891586E-3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45533</v>
      </c>
      <c r="E46" s="210">
        <v>1517.6</v>
      </c>
      <c r="F46" s="210">
        <v>1513.75</v>
      </c>
      <c r="G46" s="212">
        <v>1505.5</v>
      </c>
      <c r="H46" s="212">
        <v>1493.4</v>
      </c>
      <c r="I46" s="212">
        <v>1485.15</v>
      </c>
      <c r="J46" s="212">
        <v>1525.85</v>
      </c>
      <c r="K46" s="212">
        <v>1534.1</v>
      </c>
      <c r="L46" s="212">
        <v>1546.1999999999998</v>
      </c>
      <c r="M46" s="213">
        <v>1522</v>
      </c>
      <c r="N46" s="213">
        <v>1501.65</v>
      </c>
      <c r="O46" s="213">
        <v>43902350</v>
      </c>
      <c r="P46" s="214">
        <v>-2.3423248383579978E-3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45533</v>
      </c>
      <c r="E47" s="210">
        <v>297.7</v>
      </c>
      <c r="F47" s="210">
        <v>298.11666666666667</v>
      </c>
      <c r="G47" s="212">
        <v>296.48333333333335</v>
      </c>
      <c r="H47" s="212">
        <v>295.26666666666665</v>
      </c>
      <c r="I47" s="212">
        <v>293.63333333333333</v>
      </c>
      <c r="J47" s="212">
        <v>299.33333333333337</v>
      </c>
      <c r="K47" s="212">
        <v>300.9666666666667</v>
      </c>
      <c r="L47" s="212">
        <v>302.18333333333339</v>
      </c>
      <c r="M47" s="213">
        <v>299.75</v>
      </c>
      <c r="N47" s="213">
        <v>296.89999999999998</v>
      </c>
      <c r="O47" s="213">
        <v>84254625</v>
      </c>
      <c r="P47" s="214">
        <v>-8.1273176761433863E-3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45533</v>
      </c>
      <c r="E48" s="210">
        <v>353.05</v>
      </c>
      <c r="F48" s="210">
        <v>353.93333333333334</v>
      </c>
      <c r="G48" s="212">
        <v>351.36666666666667</v>
      </c>
      <c r="H48" s="212">
        <v>349.68333333333334</v>
      </c>
      <c r="I48" s="212">
        <v>347.11666666666667</v>
      </c>
      <c r="J48" s="212">
        <v>355.61666666666667</v>
      </c>
      <c r="K48" s="212">
        <v>358.18333333333339</v>
      </c>
      <c r="L48" s="212">
        <v>359.86666666666667</v>
      </c>
      <c r="M48" s="213">
        <v>356.5</v>
      </c>
      <c r="N48" s="213">
        <v>352.25</v>
      </c>
      <c r="O48" s="213">
        <v>44452500</v>
      </c>
      <c r="P48" s="214">
        <v>-2.5164473684210525E-2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45533</v>
      </c>
      <c r="E49" s="210">
        <v>32356.7</v>
      </c>
      <c r="F49" s="210">
        <v>32494.333333333332</v>
      </c>
      <c r="G49" s="212">
        <v>32168.666666666664</v>
      </c>
      <c r="H49" s="212">
        <v>31980.633333333331</v>
      </c>
      <c r="I49" s="212">
        <v>31654.966666666664</v>
      </c>
      <c r="J49" s="212">
        <v>32682.366666666665</v>
      </c>
      <c r="K49" s="212">
        <v>33008.033333333326</v>
      </c>
      <c r="L49" s="212">
        <v>33196.066666666666</v>
      </c>
      <c r="M49" s="213">
        <v>32820</v>
      </c>
      <c r="N49" s="213">
        <v>32306.3</v>
      </c>
      <c r="O49" s="213">
        <v>333000</v>
      </c>
      <c r="P49" s="214">
        <v>-3.624918602127198E-2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45533</v>
      </c>
      <c r="E50" s="210">
        <v>349.15</v>
      </c>
      <c r="F50" s="210">
        <v>347.7</v>
      </c>
      <c r="G50" s="212">
        <v>344.7</v>
      </c>
      <c r="H50" s="212">
        <v>340.25</v>
      </c>
      <c r="I50" s="212">
        <v>337.25</v>
      </c>
      <c r="J50" s="212">
        <v>352.15</v>
      </c>
      <c r="K50" s="212">
        <v>355.15</v>
      </c>
      <c r="L50" s="212">
        <v>359.59999999999997</v>
      </c>
      <c r="M50" s="213">
        <v>350.7</v>
      </c>
      <c r="N50" s="213">
        <v>343.25</v>
      </c>
      <c r="O50" s="213">
        <v>65633400</v>
      </c>
      <c r="P50" s="214">
        <v>-2.442744006849315E-2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45533</v>
      </c>
      <c r="E51" s="210">
        <v>5749.95</v>
      </c>
      <c r="F51" s="210">
        <v>5768.583333333333</v>
      </c>
      <c r="G51" s="212">
        <v>5707.0166666666664</v>
      </c>
      <c r="H51" s="212">
        <v>5664.083333333333</v>
      </c>
      <c r="I51" s="212">
        <v>5602.5166666666664</v>
      </c>
      <c r="J51" s="212">
        <v>5811.5166666666664</v>
      </c>
      <c r="K51" s="212">
        <v>5873.0833333333339</v>
      </c>
      <c r="L51" s="212">
        <v>5916.0166666666664</v>
      </c>
      <c r="M51" s="213">
        <v>5830.15</v>
      </c>
      <c r="N51" s="213">
        <v>5725.65</v>
      </c>
      <c r="O51" s="213">
        <v>2491000</v>
      </c>
      <c r="P51" s="214">
        <v>-2.2430505487462948E-3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45533</v>
      </c>
      <c r="E52" s="210">
        <v>646.6</v>
      </c>
      <c r="F52" s="210">
        <v>639.21666666666658</v>
      </c>
      <c r="G52" s="212">
        <v>630.43333333333317</v>
      </c>
      <c r="H52" s="212">
        <v>614.26666666666654</v>
      </c>
      <c r="I52" s="212">
        <v>605.48333333333312</v>
      </c>
      <c r="J52" s="212">
        <v>655.38333333333321</v>
      </c>
      <c r="K52" s="212">
        <v>664.16666666666674</v>
      </c>
      <c r="L52" s="212">
        <v>680.33333333333326</v>
      </c>
      <c r="M52" s="213">
        <v>648</v>
      </c>
      <c r="N52" s="213">
        <v>623.04999999999995</v>
      </c>
      <c r="O52" s="213">
        <v>12422000</v>
      </c>
      <c r="P52" s="214">
        <v>-6.8745783042207062E-2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45533</v>
      </c>
      <c r="E53" s="210">
        <v>110.85</v>
      </c>
      <c r="F53" s="210">
        <v>111.19333333333333</v>
      </c>
      <c r="G53" s="212">
        <v>110.16666666666666</v>
      </c>
      <c r="H53" s="212">
        <v>109.48333333333333</v>
      </c>
      <c r="I53" s="212">
        <v>108.45666666666666</v>
      </c>
      <c r="J53" s="212">
        <v>111.87666666666665</v>
      </c>
      <c r="K53" s="212">
        <v>112.90333333333332</v>
      </c>
      <c r="L53" s="212">
        <v>113.58666666666664</v>
      </c>
      <c r="M53" s="213">
        <v>112.22</v>
      </c>
      <c r="N53" s="213">
        <v>110.51</v>
      </c>
      <c r="O53" s="213">
        <v>303142500</v>
      </c>
      <c r="P53" s="214">
        <v>-1.5520189398921478E-2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45533</v>
      </c>
      <c r="E54" s="210">
        <v>860.55</v>
      </c>
      <c r="F54" s="210">
        <v>858.93333333333339</v>
      </c>
      <c r="G54" s="212">
        <v>849.36666666666679</v>
      </c>
      <c r="H54" s="212">
        <v>838.18333333333339</v>
      </c>
      <c r="I54" s="212">
        <v>828.61666666666679</v>
      </c>
      <c r="J54" s="212">
        <v>870.11666666666679</v>
      </c>
      <c r="K54" s="212">
        <v>879.68333333333339</v>
      </c>
      <c r="L54" s="212">
        <v>890.86666666666679</v>
      </c>
      <c r="M54" s="213">
        <v>868.5</v>
      </c>
      <c r="N54" s="213">
        <v>847.75</v>
      </c>
      <c r="O54" s="213">
        <v>6225375</v>
      </c>
      <c r="P54" s="214">
        <v>5.415222057123989E-2</v>
      </c>
    </row>
    <row r="55" spans="1:16" ht="12.75" customHeight="1">
      <c r="A55" s="206">
        <v>45</v>
      </c>
      <c r="B55" s="218" t="s">
        <v>832</v>
      </c>
      <c r="C55" s="210" t="s">
        <v>89</v>
      </c>
      <c r="D55" s="211">
        <v>45533</v>
      </c>
      <c r="E55" s="210">
        <v>517.15</v>
      </c>
      <c r="F55" s="210">
        <v>514.66666666666663</v>
      </c>
      <c r="G55" s="212">
        <v>509.83333333333326</v>
      </c>
      <c r="H55" s="212">
        <v>502.51666666666665</v>
      </c>
      <c r="I55" s="212">
        <v>497.68333333333328</v>
      </c>
      <c r="J55" s="212">
        <v>521.98333333333323</v>
      </c>
      <c r="K55" s="212">
        <v>526.81666666666649</v>
      </c>
      <c r="L55" s="212">
        <v>534.13333333333321</v>
      </c>
      <c r="M55" s="213">
        <v>519.5</v>
      </c>
      <c r="N55" s="213">
        <v>507.35</v>
      </c>
      <c r="O55" s="213">
        <v>12547600</v>
      </c>
      <c r="P55" s="214">
        <v>-6.9072455596278545E-2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45533</v>
      </c>
      <c r="E56" s="210">
        <v>1445.95</v>
      </c>
      <c r="F56" s="210">
        <v>1425.8500000000001</v>
      </c>
      <c r="G56" s="212">
        <v>1400.8000000000002</v>
      </c>
      <c r="H56" s="212">
        <v>1355.65</v>
      </c>
      <c r="I56" s="212">
        <v>1330.6000000000001</v>
      </c>
      <c r="J56" s="212">
        <v>1471.0000000000002</v>
      </c>
      <c r="K56" s="212">
        <v>1496.05</v>
      </c>
      <c r="L56" s="212">
        <v>1541.2000000000003</v>
      </c>
      <c r="M56" s="213">
        <v>1450.9</v>
      </c>
      <c r="N56" s="213">
        <v>1380.7</v>
      </c>
      <c r="O56" s="213">
        <v>12265625</v>
      </c>
      <c r="P56" s="214">
        <v>4.9521364778865179E-2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45533</v>
      </c>
      <c r="E57" s="210">
        <v>1596</v>
      </c>
      <c r="F57" s="210">
        <v>1601.6833333333334</v>
      </c>
      <c r="G57" s="212">
        <v>1584.6166666666668</v>
      </c>
      <c r="H57" s="212">
        <v>1573.2333333333333</v>
      </c>
      <c r="I57" s="212">
        <v>1556.1666666666667</v>
      </c>
      <c r="J57" s="212">
        <v>1613.0666666666668</v>
      </c>
      <c r="K57" s="212">
        <v>1630.1333333333334</v>
      </c>
      <c r="L57" s="212">
        <v>1641.5166666666669</v>
      </c>
      <c r="M57" s="213">
        <v>1618.75</v>
      </c>
      <c r="N57" s="213">
        <v>1590.3</v>
      </c>
      <c r="O57" s="213">
        <v>10923250</v>
      </c>
      <c r="P57" s="214">
        <v>4.8739390913629554E-2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45533</v>
      </c>
      <c r="E58" s="210">
        <v>531.95000000000005</v>
      </c>
      <c r="F58" s="210">
        <v>534.31666666666672</v>
      </c>
      <c r="G58" s="212">
        <v>528.58333333333348</v>
      </c>
      <c r="H58" s="212">
        <v>525.21666666666681</v>
      </c>
      <c r="I58" s="212">
        <v>519.48333333333358</v>
      </c>
      <c r="J58" s="212">
        <v>537.68333333333339</v>
      </c>
      <c r="K58" s="212">
        <v>543.41666666666674</v>
      </c>
      <c r="L58" s="212">
        <v>546.7833333333333</v>
      </c>
      <c r="M58" s="213">
        <v>540.04999999999995</v>
      </c>
      <c r="N58" s="213">
        <v>530.95000000000005</v>
      </c>
      <c r="O58" s="213">
        <v>52380300</v>
      </c>
      <c r="P58" s="214">
        <v>-1.0669522449627161E-2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45533</v>
      </c>
      <c r="E59" s="210">
        <v>6083.2</v>
      </c>
      <c r="F59" s="210">
        <v>6084.8833333333323</v>
      </c>
      <c r="G59" s="212">
        <v>6033.366666666665</v>
      </c>
      <c r="H59" s="212">
        <v>5983.5333333333328</v>
      </c>
      <c r="I59" s="212">
        <v>5932.0166666666655</v>
      </c>
      <c r="J59" s="212">
        <v>6134.7166666666644</v>
      </c>
      <c r="K59" s="212">
        <v>6186.2333333333327</v>
      </c>
      <c r="L59" s="212">
        <v>6236.0666666666639</v>
      </c>
      <c r="M59" s="213">
        <v>6136.4</v>
      </c>
      <c r="N59" s="213">
        <v>6035.05</v>
      </c>
      <c r="O59" s="213">
        <v>2385300</v>
      </c>
      <c r="P59" s="214">
        <v>-3.3077952085613524E-2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45533</v>
      </c>
      <c r="E60" s="210">
        <v>3549.05</v>
      </c>
      <c r="F60" s="210">
        <v>3568.8166666666671</v>
      </c>
      <c r="G60" s="212">
        <v>3520.233333333334</v>
      </c>
      <c r="H60" s="212">
        <v>3491.416666666667</v>
      </c>
      <c r="I60" s="212">
        <v>3442.8333333333339</v>
      </c>
      <c r="J60" s="212">
        <v>3597.6333333333341</v>
      </c>
      <c r="K60" s="212">
        <v>3646.2166666666672</v>
      </c>
      <c r="L60" s="212">
        <v>3675.0333333333342</v>
      </c>
      <c r="M60" s="213">
        <v>3617.4</v>
      </c>
      <c r="N60" s="213">
        <v>3540</v>
      </c>
      <c r="O60" s="213">
        <v>3286150</v>
      </c>
      <c r="P60" s="214">
        <v>3.2054706699433701E-3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45533</v>
      </c>
      <c r="E61" s="210">
        <v>986.25</v>
      </c>
      <c r="F61" s="210">
        <v>988.73333333333323</v>
      </c>
      <c r="G61" s="212">
        <v>981.86666666666645</v>
      </c>
      <c r="H61" s="212">
        <v>977.48333333333323</v>
      </c>
      <c r="I61" s="212">
        <v>970.61666666666645</v>
      </c>
      <c r="J61" s="212">
        <v>993.11666666666645</v>
      </c>
      <c r="K61" s="212">
        <v>999.98333333333323</v>
      </c>
      <c r="L61" s="212">
        <v>1004.3666666666664</v>
      </c>
      <c r="M61" s="213">
        <v>995.6</v>
      </c>
      <c r="N61" s="213">
        <v>984.35</v>
      </c>
      <c r="O61" s="213">
        <v>22944000</v>
      </c>
      <c r="P61" s="214">
        <v>1.3529437437262688E-3</v>
      </c>
    </row>
    <row r="62" spans="1:16" ht="12.75" customHeight="1">
      <c r="A62" s="206">
        <v>52</v>
      </c>
      <c r="B62" s="218" t="s">
        <v>832</v>
      </c>
      <c r="C62" s="215" t="s">
        <v>96</v>
      </c>
      <c r="D62" s="211">
        <v>45533</v>
      </c>
      <c r="E62" s="210">
        <v>1747.2</v>
      </c>
      <c r="F62" s="210">
        <v>1755.0166666666667</v>
      </c>
      <c r="G62" s="212">
        <v>1736.3833333333332</v>
      </c>
      <c r="H62" s="212">
        <v>1725.5666666666666</v>
      </c>
      <c r="I62" s="212">
        <v>1706.9333333333332</v>
      </c>
      <c r="J62" s="212">
        <v>1765.8333333333333</v>
      </c>
      <c r="K62" s="212">
        <v>1784.4666666666669</v>
      </c>
      <c r="L62" s="212">
        <v>1795.2833333333333</v>
      </c>
      <c r="M62" s="213">
        <v>1773.65</v>
      </c>
      <c r="N62" s="213">
        <v>1744.2</v>
      </c>
      <c r="O62" s="213">
        <v>4379900</v>
      </c>
      <c r="P62" s="214">
        <v>-7.8226281673541551E-2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45533</v>
      </c>
      <c r="E63" s="210">
        <v>469.7</v>
      </c>
      <c r="F63" s="210">
        <v>468.41666666666669</v>
      </c>
      <c r="G63" s="212">
        <v>465.93333333333339</v>
      </c>
      <c r="H63" s="212">
        <v>462.16666666666669</v>
      </c>
      <c r="I63" s="212">
        <v>459.68333333333339</v>
      </c>
      <c r="J63" s="212">
        <v>472.18333333333339</v>
      </c>
      <c r="K63" s="212">
        <v>474.66666666666663</v>
      </c>
      <c r="L63" s="212">
        <v>478.43333333333339</v>
      </c>
      <c r="M63" s="213">
        <v>470.9</v>
      </c>
      <c r="N63" s="213">
        <v>464.65</v>
      </c>
      <c r="O63" s="213">
        <v>14054400</v>
      </c>
      <c r="P63" s="214">
        <v>-1.1520445626028612E-2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45533</v>
      </c>
      <c r="E64" s="210">
        <v>169.78</v>
      </c>
      <c r="F64" s="210">
        <v>169.20666666666668</v>
      </c>
      <c r="G64" s="212">
        <v>167.81333333333336</v>
      </c>
      <c r="H64" s="212">
        <v>165.84666666666669</v>
      </c>
      <c r="I64" s="212">
        <v>164.45333333333338</v>
      </c>
      <c r="J64" s="212">
        <v>171.17333333333335</v>
      </c>
      <c r="K64" s="212">
        <v>172.56666666666666</v>
      </c>
      <c r="L64" s="212">
        <v>174.53333333333333</v>
      </c>
      <c r="M64" s="213">
        <v>170.6</v>
      </c>
      <c r="N64" s="213">
        <v>167.24</v>
      </c>
      <c r="O64" s="213">
        <v>29780000</v>
      </c>
      <c r="P64" s="214">
        <v>-1.5699884316641877E-2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45533</v>
      </c>
      <c r="E65" s="210">
        <v>3759</v>
      </c>
      <c r="F65" s="210">
        <v>3784.6333333333332</v>
      </c>
      <c r="G65" s="212">
        <v>3718.5166666666664</v>
      </c>
      <c r="H65" s="212">
        <v>3678.0333333333333</v>
      </c>
      <c r="I65" s="212">
        <v>3611.9166666666665</v>
      </c>
      <c r="J65" s="212">
        <v>3825.1166666666663</v>
      </c>
      <c r="K65" s="212">
        <v>3891.2333333333331</v>
      </c>
      <c r="L65" s="212">
        <v>3931.7166666666662</v>
      </c>
      <c r="M65" s="213">
        <v>3850.75</v>
      </c>
      <c r="N65" s="213">
        <v>3744.15</v>
      </c>
      <c r="O65" s="213">
        <v>4711800</v>
      </c>
      <c r="P65" s="214">
        <v>3.1999474341283925E-2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45533</v>
      </c>
      <c r="E66" s="210">
        <v>642.29999999999995</v>
      </c>
      <c r="F66" s="210">
        <v>645.26666666666654</v>
      </c>
      <c r="G66" s="212">
        <v>637.3833333333331</v>
      </c>
      <c r="H66" s="212">
        <v>632.46666666666658</v>
      </c>
      <c r="I66" s="212">
        <v>624.58333333333314</v>
      </c>
      <c r="J66" s="212">
        <v>650.18333333333305</v>
      </c>
      <c r="K66" s="212">
        <v>658.06666666666649</v>
      </c>
      <c r="L66" s="212">
        <v>662.98333333333301</v>
      </c>
      <c r="M66" s="213">
        <v>653.15</v>
      </c>
      <c r="N66" s="213">
        <v>640.35</v>
      </c>
      <c r="O66" s="213">
        <v>14216250</v>
      </c>
      <c r="P66" s="214">
        <v>-3.4959694526941025E-2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45533</v>
      </c>
      <c r="E67" s="210">
        <v>1822.55</v>
      </c>
      <c r="F67" s="210">
        <v>1821.6666666666667</v>
      </c>
      <c r="G67" s="212">
        <v>1810.1333333333334</v>
      </c>
      <c r="H67" s="212">
        <v>1797.7166666666667</v>
      </c>
      <c r="I67" s="212">
        <v>1786.1833333333334</v>
      </c>
      <c r="J67" s="212">
        <v>1834.0833333333335</v>
      </c>
      <c r="K67" s="212">
        <v>1845.6166666666668</v>
      </c>
      <c r="L67" s="212">
        <v>1858.0333333333335</v>
      </c>
      <c r="M67" s="213">
        <v>1833.2</v>
      </c>
      <c r="N67" s="213">
        <v>1809.25</v>
      </c>
      <c r="O67" s="213">
        <v>4625775</v>
      </c>
      <c r="P67" s="214">
        <v>-4.5183629448827839E-2</v>
      </c>
    </row>
    <row r="68" spans="1:16" ht="12.75" customHeight="1">
      <c r="A68" s="206">
        <v>58</v>
      </c>
      <c r="B68" s="218" t="s">
        <v>832</v>
      </c>
      <c r="C68" s="215" t="s">
        <v>102</v>
      </c>
      <c r="D68" s="211">
        <v>45533</v>
      </c>
      <c r="E68" s="210">
        <v>2876.7</v>
      </c>
      <c r="F68" s="210">
        <v>2870.1833333333329</v>
      </c>
      <c r="G68" s="212">
        <v>2833.016666666666</v>
      </c>
      <c r="H68" s="212">
        <v>2789.333333333333</v>
      </c>
      <c r="I68" s="212">
        <v>2752.1666666666661</v>
      </c>
      <c r="J68" s="212">
        <v>2913.8666666666659</v>
      </c>
      <c r="K68" s="212">
        <v>2951.0333333333328</v>
      </c>
      <c r="L68" s="212">
        <v>2994.7166666666658</v>
      </c>
      <c r="M68" s="213">
        <v>2907.35</v>
      </c>
      <c r="N68" s="213">
        <v>2826.5</v>
      </c>
      <c r="O68" s="213">
        <v>3332100</v>
      </c>
      <c r="P68" s="214">
        <v>8.7003327461342733E-2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45533</v>
      </c>
      <c r="E69" s="210">
        <v>4895.8999999999996</v>
      </c>
      <c r="F69" s="210">
        <v>4918.55</v>
      </c>
      <c r="G69" s="212">
        <v>4861.3500000000004</v>
      </c>
      <c r="H69" s="212">
        <v>4826.8</v>
      </c>
      <c r="I69" s="212">
        <v>4769.6000000000004</v>
      </c>
      <c r="J69" s="212">
        <v>4953.1000000000004</v>
      </c>
      <c r="K69" s="212">
        <v>5010.2999999999993</v>
      </c>
      <c r="L69" s="212">
        <v>5044.8500000000004</v>
      </c>
      <c r="M69" s="213">
        <v>4975.75</v>
      </c>
      <c r="N69" s="213">
        <v>4884</v>
      </c>
      <c r="O69" s="213">
        <v>3203200</v>
      </c>
      <c r="P69" s="214">
        <v>-5.7114477278370993E-3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45533</v>
      </c>
      <c r="E70" s="210">
        <v>13206.35</v>
      </c>
      <c r="F70" s="210">
        <v>13275.449999999999</v>
      </c>
      <c r="G70" s="212">
        <v>13110.899999999998</v>
      </c>
      <c r="H70" s="212">
        <v>13015.449999999999</v>
      </c>
      <c r="I70" s="212">
        <v>12850.899999999998</v>
      </c>
      <c r="J70" s="212">
        <v>13370.899999999998</v>
      </c>
      <c r="K70" s="212">
        <v>13535.449999999997</v>
      </c>
      <c r="L70" s="212">
        <v>13630.899999999998</v>
      </c>
      <c r="M70" s="213">
        <v>13440</v>
      </c>
      <c r="N70" s="213">
        <v>13180</v>
      </c>
      <c r="O70" s="213">
        <v>2112200</v>
      </c>
      <c r="P70" s="214">
        <v>-1.7672774625616221E-2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45533</v>
      </c>
      <c r="E71" s="210">
        <v>847.65</v>
      </c>
      <c r="F71" s="210">
        <v>850.2166666666667</v>
      </c>
      <c r="G71" s="212">
        <v>841.43333333333339</v>
      </c>
      <c r="H71" s="212">
        <v>835.2166666666667</v>
      </c>
      <c r="I71" s="212">
        <v>826.43333333333339</v>
      </c>
      <c r="J71" s="212">
        <v>856.43333333333339</v>
      </c>
      <c r="K71" s="212">
        <v>865.2166666666667</v>
      </c>
      <c r="L71" s="212">
        <v>871.43333333333339</v>
      </c>
      <c r="M71" s="213">
        <v>859</v>
      </c>
      <c r="N71" s="213">
        <v>844</v>
      </c>
      <c r="O71" s="213">
        <v>38645475</v>
      </c>
      <c r="P71" s="214">
        <v>2.087828266317969E-2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45533</v>
      </c>
      <c r="E72" s="210">
        <v>6974.6</v>
      </c>
      <c r="F72" s="210">
        <v>6971.2333333333336</v>
      </c>
      <c r="G72" s="212">
        <v>6929.4666666666672</v>
      </c>
      <c r="H72" s="212">
        <v>6884.3333333333339</v>
      </c>
      <c r="I72" s="212">
        <v>6842.5666666666675</v>
      </c>
      <c r="J72" s="212">
        <v>7016.3666666666668</v>
      </c>
      <c r="K72" s="212">
        <v>7058.1333333333332</v>
      </c>
      <c r="L72" s="212">
        <v>7103.2666666666664</v>
      </c>
      <c r="M72" s="213">
        <v>7013</v>
      </c>
      <c r="N72" s="213">
        <v>6926.1</v>
      </c>
      <c r="O72" s="213">
        <v>2520250</v>
      </c>
      <c r="P72" s="214">
        <v>-2.0786789703739681E-2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45533</v>
      </c>
      <c r="E73" s="210">
        <v>4857.6499999999996</v>
      </c>
      <c r="F73" s="210">
        <v>4865.333333333333</v>
      </c>
      <c r="G73" s="212">
        <v>4832.7666666666664</v>
      </c>
      <c r="H73" s="212">
        <v>4807.8833333333332</v>
      </c>
      <c r="I73" s="212">
        <v>4775.3166666666666</v>
      </c>
      <c r="J73" s="212">
        <v>4890.2166666666662</v>
      </c>
      <c r="K73" s="212">
        <v>4922.7833333333338</v>
      </c>
      <c r="L73" s="212">
        <v>4947.6666666666661</v>
      </c>
      <c r="M73" s="213">
        <v>4897.8999999999996</v>
      </c>
      <c r="N73" s="213">
        <v>4840.45</v>
      </c>
      <c r="O73" s="213">
        <v>3932950</v>
      </c>
      <c r="P73" s="214">
        <v>-2.2198543775528326E-3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45533</v>
      </c>
      <c r="E74" s="210">
        <v>3858.85</v>
      </c>
      <c r="F74" s="210">
        <v>3869.3833333333332</v>
      </c>
      <c r="G74" s="212">
        <v>3835.3166666666666</v>
      </c>
      <c r="H74" s="212">
        <v>3811.7833333333333</v>
      </c>
      <c r="I74" s="212">
        <v>3777.7166666666667</v>
      </c>
      <c r="J74" s="212">
        <v>3892.9166666666665</v>
      </c>
      <c r="K74" s="212">
        <v>3926.9833333333331</v>
      </c>
      <c r="L74" s="212">
        <v>3950.5166666666664</v>
      </c>
      <c r="M74" s="213">
        <v>3903.45</v>
      </c>
      <c r="N74" s="213">
        <v>3845.85</v>
      </c>
      <c r="O74" s="213">
        <v>2110075</v>
      </c>
      <c r="P74" s="214">
        <v>-1.552476263792661E-2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45533</v>
      </c>
      <c r="E75" s="210">
        <v>499.55</v>
      </c>
      <c r="F75" s="210">
        <v>501.51666666666671</v>
      </c>
      <c r="G75" s="212">
        <v>496.43333333333339</v>
      </c>
      <c r="H75" s="212">
        <v>493.31666666666666</v>
      </c>
      <c r="I75" s="212">
        <v>488.23333333333335</v>
      </c>
      <c r="J75" s="212">
        <v>504.63333333333344</v>
      </c>
      <c r="K75" s="212">
        <v>509.71666666666681</v>
      </c>
      <c r="L75" s="212">
        <v>512.83333333333348</v>
      </c>
      <c r="M75" s="213">
        <v>506.6</v>
      </c>
      <c r="N75" s="213">
        <v>498.4</v>
      </c>
      <c r="O75" s="213">
        <v>35877600</v>
      </c>
      <c r="P75" s="214">
        <v>5.1376727502901148E-2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45533</v>
      </c>
      <c r="E76" s="210">
        <v>196.7</v>
      </c>
      <c r="F76" s="210">
        <v>197.45333333333335</v>
      </c>
      <c r="G76" s="212">
        <v>195.72666666666669</v>
      </c>
      <c r="H76" s="212">
        <v>194.75333333333333</v>
      </c>
      <c r="I76" s="212">
        <v>193.02666666666667</v>
      </c>
      <c r="J76" s="212">
        <v>198.4266666666667</v>
      </c>
      <c r="K76" s="212">
        <v>200.15333333333334</v>
      </c>
      <c r="L76" s="212">
        <v>201.12666666666672</v>
      </c>
      <c r="M76" s="213">
        <v>199.18</v>
      </c>
      <c r="N76" s="213">
        <v>196.48</v>
      </c>
      <c r="O76" s="213">
        <v>104990000</v>
      </c>
      <c r="P76" s="214">
        <v>2.3992977665073637E-2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45533</v>
      </c>
      <c r="E77" s="210">
        <v>236.01</v>
      </c>
      <c r="F77" s="210">
        <v>235.9433333333333</v>
      </c>
      <c r="G77" s="212">
        <v>234.3866666666666</v>
      </c>
      <c r="H77" s="212">
        <v>232.76333333333329</v>
      </c>
      <c r="I77" s="212">
        <v>231.20666666666659</v>
      </c>
      <c r="J77" s="212">
        <v>237.56666666666661</v>
      </c>
      <c r="K77" s="212">
        <v>239.12333333333328</v>
      </c>
      <c r="L77" s="212">
        <v>240.74666666666661</v>
      </c>
      <c r="M77" s="213">
        <v>237.5</v>
      </c>
      <c r="N77" s="213">
        <v>234.32</v>
      </c>
      <c r="O77" s="213">
        <v>111382950</v>
      </c>
      <c r="P77" s="214">
        <v>-3.7022387469345781E-2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45533</v>
      </c>
      <c r="E78" s="210">
        <v>1707.65</v>
      </c>
      <c r="F78" s="210">
        <v>1700.7</v>
      </c>
      <c r="G78" s="212">
        <v>1686.5</v>
      </c>
      <c r="H78" s="212">
        <v>1665.35</v>
      </c>
      <c r="I78" s="212">
        <v>1651.1499999999999</v>
      </c>
      <c r="J78" s="212">
        <v>1721.8500000000001</v>
      </c>
      <c r="K78" s="212">
        <v>1736.0500000000004</v>
      </c>
      <c r="L78" s="212">
        <v>1757.2000000000003</v>
      </c>
      <c r="M78" s="213">
        <v>1714.9</v>
      </c>
      <c r="N78" s="213">
        <v>1679.55</v>
      </c>
      <c r="O78" s="213">
        <v>6544575</v>
      </c>
      <c r="P78" s="214">
        <v>6.727358713643887E-2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45533</v>
      </c>
      <c r="E79" s="210">
        <v>95.66</v>
      </c>
      <c r="F79" s="210">
        <v>95.953333333333333</v>
      </c>
      <c r="G79" s="212">
        <v>94.896666666666661</v>
      </c>
      <c r="H79" s="212">
        <v>94.133333333333326</v>
      </c>
      <c r="I79" s="212">
        <v>93.076666666666654</v>
      </c>
      <c r="J79" s="212">
        <v>96.716666666666669</v>
      </c>
      <c r="K79" s="212">
        <v>97.773333333333341</v>
      </c>
      <c r="L79" s="212">
        <v>98.536666666666676</v>
      </c>
      <c r="M79" s="213">
        <v>97.01</v>
      </c>
      <c r="N79" s="213">
        <v>95.19</v>
      </c>
      <c r="O79" s="213">
        <v>287235000</v>
      </c>
      <c r="P79" s="214">
        <v>2.1934037784181876E-2</v>
      </c>
    </row>
    <row r="80" spans="1:16" ht="12.75" customHeight="1">
      <c r="A80" s="206">
        <v>70</v>
      </c>
      <c r="B80" s="218" t="s">
        <v>832</v>
      </c>
      <c r="C80" s="216" t="s">
        <v>116</v>
      </c>
      <c r="D80" s="211">
        <v>45533</v>
      </c>
      <c r="E80" s="210">
        <v>680.8</v>
      </c>
      <c r="F80" s="210">
        <v>682.69999999999993</v>
      </c>
      <c r="G80" s="212">
        <v>672.59999999999991</v>
      </c>
      <c r="H80" s="212">
        <v>664.4</v>
      </c>
      <c r="I80" s="212">
        <v>654.29999999999995</v>
      </c>
      <c r="J80" s="212">
        <v>690.89999999999986</v>
      </c>
      <c r="K80" s="212">
        <v>701</v>
      </c>
      <c r="L80" s="212">
        <v>709.19999999999982</v>
      </c>
      <c r="M80" s="213">
        <v>692.8</v>
      </c>
      <c r="N80" s="213">
        <v>674.5</v>
      </c>
      <c r="O80" s="213">
        <v>7238400</v>
      </c>
      <c r="P80" s="214">
        <v>1.9794853338132084E-3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45533</v>
      </c>
      <c r="E81" s="210">
        <v>1454.15</v>
      </c>
      <c r="F81" s="210">
        <v>1450.6166666666668</v>
      </c>
      <c r="G81" s="212">
        <v>1441.2333333333336</v>
      </c>
      <c r="H81" s="212">
        <v>1428.3166666666668</v>
      </c>
      <c r="I81" s="212">
        <v>1418.9333333333336</v>
      </c>
      <c r="J81" s="212">
        <v>1463.5333333333335</v>
      </c>
      <c r="K81" s="212">
        <v>1472.9166666666667</v>
      </c>
      <c r="L81" s="212">
        <v>1485.8333333333335</v>
      </c>
      <c r="M81" s="213">
        <v>1460</v>
      </c>
      <c r="N81" s="213">
        <v>1437.7</v>
      </c>
      <c r="O81" s="213">
        <v>9720000</v>
      </c>
      <c r="P81" s="214">
        <v>-7.3022519532247353E-3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45533</v>
      </c>
      <c r="E82" s="210">
        <v>2898.5</v>
      </c>
      <c r="F82" s="210">
        <v>2898.8833333333332</v>
      </c>
      <c r="G82" s="212">
        <v>2866.7666666666664</v>
      </c>
      <c r="H82" s="212">
        <v>2835.0333333333333</v>
      </c>
      <c r="I82" s="212">
        <v>2802.9166666666665</v>
      </c>
      <c r="J82" s="212">
        <v>2930.6166666666663</v>
      </c>
      <c r="K82" s="212">
        <v>2962.7333333333331</v>
      </c>
      <c r="L82" s="212">
        <v>2994.4666666666662</v>
      </c>
      <c r="M82" s="213">
        <v>2931</v>
      </c>
      <c r="N82" s="213">
        <v>2867.15</v>
      </c>
      <c r="O82" s="213">
        <v>5906925</v>
      </c>
      <c r="P82" s="214">
        <v>4.7456848712158902E-3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45533</v>
      </c>
      <c r="E83" s="210">
        <v>673.55</v>
      </c>
      <c r="F83" s="210">
        <v>674.78333333333342</v>
      </c>
      <c r="G83" s="212">
        <v>663.21666666666681</v>
      </c>
      <c r="H83" s="212">
        <v>652.88333333333344</v>
      </c>
      <c r="I83" s="212">
        <v>641.31666666666683</v>
      </c>
      <c r="J83" s="212">
        <v>685.11666666666679</v>
      </c>
      <c r="K83" s="212">
        <v>696.68333333333339</v>
      </c>
      <c r="L83" s="212">
        <v>707.01666666666677</v>
      </c>
      <c r="M83" s="213">
        <v>686.35</v>
      </c>
      <c r="N83" s="213">
        <v>664.45</v>
      </c>
      <c r="O83" s="213">
        <v>7946000</v>
      </c>
      <c r="P83" s="214">
        <v>-5.2468399713808726E-2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45533</v>
      </c>
      <c r="E84" s="210">
        <v>2704.3</v>
      </c>
      <c r="F84" s="210">
        <v>2715.5</v>
      </c>
      <c r="G84" s="212">
        <v>2688.8</v>
      </c>
      <c r="H84" s="212">
        <v>2673.3</v>
      </c>
      <c r="I84" s="212">
        <v>2646.6000000000004</v>
      </c>
      <c r="J84" s="212">
        <v>2731</v>
      </c>
      <c r="K84" s="212">
        <v>2757.7</v>
      </c>
      <c r="L84" s="212">
        <v>2773.2</v>
      </c>
      <c r="M84" s="213">
        <v>2742.2</v>
      </c>
      <c r="N84" s="213">
        <v>2700</v>
      </c>
      <c r="O84" s="213">
        <v>8119250</v>
      </c>
      <c r="P84" s="214">
        <v>2.752554813807068E-2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45533</v>
      </c>
      <c r="E85" s="210">
        <v>601.45000000000005</v>
      </c>
      <c r="F85" s="210">
        <v>602.5</v>
      </c>
      <c r="G85" s="212">
        <v>597.25</v>
      </c>
      <c r="H85" s="212">
        <v>593.04999999999995</v>
      </c>
      <c r="I85" s="212">
        <v>587.79999999999995</v>
      </c>
      <c r="J85" s="212">
        <v>606.70000000000005</v>
      </c>
      <c r="K85" s="212">
        <v>611.95000000000005</v>
      </c>
      <c r="L85" s="212">
        <v>616.15000000000009</v>
      </c>
      <c r="M85" s="213">
        <v>607.75</v>
      </c>
      <c r="N85" s="213">
        <v>598.29999999999995</v>
      </c>
      <c r="O85" s="213">
        <v>12171250</v>
      </c>
      <c r="P85" s="214">
        <v>-0.10571271124173402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45533</v>
      </c>
      <c r="E86" s="210">
        <v>4725.3999999999996</v>
      </c>
      <c r="F86" s="210">
        <v>4745.95</v>
      </c>
      <c r="G86" s="212">
        <v>4699.45</v>
      </c>
      <c r="H86" s="212">
        <v>4673.5</v>
      </c>
      <c r="I86" s="212">
        <v>4627</v>
      </c>
      <c r="J86" s="212">
        <v>4771.8999999999996</v>
      </c>
      <c r="K86" s="212">
        <v>4818.3999999999996</v>
      </c>
      <c r="L86" s="212">
        <v>4844.3499999999995</v>
      </c>
      <c r="M86" s="213">
        <v>4792.45</v>
      </c>
      <c r="N86" s="213">
        <v>4720</v>
      </c>
      <c r="O86" s="213">
        <v>13236600</v>
      </c>
      <c r="P86" s="214">
        <v>1.6425165288304268E-2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45533</v>
      </c>
      <c r="E87" s="210">
        <v>1893.2</v>
      </c>
      <c r="F87" s="210">
        <v>1912.3500000000001</v>
      </c>
      <c r="G87" s="212">
        <v>1870.8500000000004</v>
      </c>
      <c r="H87" s="212">
        <v>1848.5000000000002</v>
      </c>
      <c r="I87" s="212">
        <v>1807.0000000000005</v>
      </c>
      <c r="J87" s="212">
        <v>1934.7000000000003</v>
      </c>
      <c r="K87" s="212">
        <v>1976.1999999999998</v>
      </c>
      <c r="L87" s="212">
        <v>1998.5500000000002</v>
      </c>
      <c r="M87" s="213">
        <v>1953.85</v>
      </c>
      <c r="N87" s="213">
        <v>1890</v>
      </c>
      <c r="O87" s="213">
        <v>8968000</v>
      </c>
      <c r="P87" s="214">
        <v>2.2518670543298556E-2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45533</v>
      </c>
      <c r="E88" s="210">
        <v>1708.4</v>
      </c>
      <c r="F88" s="210">
        <v>1720.3333333333333</v>
      </c>
      <c r="G88" s="212">
        <v>1691.3666666666666</v>
      </c>
      <c r="H88" s="212">
        <v>1674.3333333333333</v>
      </c>
      <c r="I88" s="212">
        <v>1645.3666666666666</v>
      </c>
      <c r="J88" s="212">
        <v>1737.3666666666666</v>
      </c>
      <c r="K88" s="212">
        <v>1766.3333333333333</v>
      </c>
      <c r="L88" s="212">
        <v>1783.3666666666666</v>
      </c>
      <c r="M88" s="213">
        <v>1749.3</v>
      </c>
      <c r="N88" s="213">
        <v>1703.3</v>
      </c>
      <c r="O88" s="213">
        <v>16612400</v>
      </c>
      <c r="P88" s="214">
        <v>1.4361429304154556E-2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45533</v>
      </c>
      <c r="E89" s="210">
        <v>4504.05</v>
      </c>
      <c r="F89" s="210">
        <v>4468.0166666666664</v>
      </c>
      <c r="G89" s="212">
        <v>4416.0333333333328</v>
      </c>
      <c r="H89" s="212">
        <v>4328.0166666666664</v>
      </c>
      <c r="I89" s="212">
        <v>4276.0333333333328</v>
      </c>
      <c r="J89" s="212">
        <v>4556.0333333333328</v>
      </c>
      <c r="K89" s="212">
        <v>4608.0166666666664</v>
      </c>
      <c r="L89" s="212">
        <v>4696.0333333333328</v>
      </c>
      <c r="M89" s="213">
        <v>4520</v>
      </c>
      <c r="N89" s="213">
        <v>4380</v>
      </c>
      <c r="O89" s="213">
        <v>3048750</v>
      </c>
      <c r="P89" s="214">
        <v>4.199604743083004E-3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45533</v>
      </c>
      <c r="E90" s="210">
        <v>1636.05</v>
      </c>
      <c r="F90" s="210">
        <v>1637.3666666666668</v>
      </c>
      <c r="G90" s="212">
        <v>1629.7333333333336</v>
      </c>
      <c r="H90" s="212">
        <v>1623.4166666666667</v>
      </c>
      <c r="I90" s="212">
        <v>1615.7833333333335</v>
      </c>
      <c r="J90" s="212">
        <v>1643.6833333333336</v>
      </c>
      <c r="K90" s="212">
        <v>1651.3166666666668</v>
      </c>
      <c r="L90" s="212">
        <v>1657.6333333333337</v>
      </c>
      <c r="M90" s="213">
        <v>1645</v>
      </c>
      <c r="N90" s="213">
        <v>1631.05</v>
      </c>
      <c r="O90" s="213">
        <v>182886000</v>
      </c>
      <c r="P90" s="214">
        <v>-2.6087567767048299E-2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45533</v>
      </c>
      <c r="E91" s="210">
        <v>738</v>
      </c>
      <c r="F91" s="210">
        <v>733.2166666666667</v>
      </c>
      <c r="G91" s="212">
        <v>724.78333333333342</v>
      </c>
      <c r="H91" s="212">
        <v>711.56666666666672</v>
      </c>
      <c r="I91" s="212">
        <v>703.13333333333344</v>
      </c>
      <c r="J91" s="212">
        <v>746.43333333333339</v>
      </c>
      <c r="K91" s="212">
        <v>754.86666666666679</v>
      </c>
      <c r="L91" s="212">
        <v>768.08333333333337</v>
      </c>
      <c r="M91" s="213">
        <v>741.65</v>
      </c>
      <c r="N91" s="213">
        <v>720</v>
      </c>
      <c r="O91" s="213">
        <v>27250300</v>
      </c>
      <c r="P91" s="214">
        <v>8.1176624623576138E-2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45533</v>
      </c>
      <c r="E92" s="210">
        <v>5347.7</v>
      </c>
      <c r="F92" s="210">
        <v>5352.9333333333334</v>
      </c>
      <c r="G92" s="212">
        <v>5319.8666666666668</v>
      </c>
      <c r="H92" s="212">
        <v>5292.0333333333338</v>
      </c>
      <c r="I92" s="212">
        <v>5258.9666666666672</v>
      </c>
      <c r="J92" s="212">
        <v>5380.7666666666664</v>
      </c>
      <c r="K92" s="212">
        <v>5413.8333333333339</v>
      </c>
      <c r="L92" s="212">
        <v>5441.6666666666661</v>
      </c>
      <c r="M92" s="213">
        <v>5386</v>
      </c>
      <c r="N92" s="213">
        <v>5325.1</v>
      </c>
      <c r="O92" s="213">
        <v>4467450</v>
      </c>
      <c r="P92" s="214">
        <v>-4.0712468193384227E-2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45533</v>
      </c>
      <c r="E93" s="210">
        <v>704.05</v>
      </c>
      <c r="F93" s="210">
        <v>706.38333333333333</v>
      </c>
      <c r="G93" s="212">
        <v>701.01666666666665</v>
      </c>
      <c r="H93" s="212">
        <v>697.98333333333335</v>
      </c>
      <c r="I93" s="212">
        <v>692.61666666666667</v>
      </c>
      <c r="J93" s="212">
        <v>709.41666666666663</v>
      </c>
      <c r="K93" s="212">
        <v>714.78333333333319</v>
      </c>
      <c r="L93" s="212">
        <v>717.81666666666661</v>
      </c>
      <c r="M93" s="213">
        <v>711.75</v>
      </c>
      <c r="N93" s="213">
        <v>703.35</v>
      </c>
      <c r="O93" s="213">
        <v>41685000</v>
      </c>
      <c r="P93" s="214">
        <v>-2.6796181544129962E-3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45533</v>
      </c>
      <c r="E94" s="210">
        <v>330.5</v>
      </c>
      <c r="F94" s="210">
        <v>332.53333333333336</v>
      </c>
      <c r="G94" s="212">
        <v>327.61666666666673</v>
      </c>
      <c r="H94" s="212">
        <v>324.73333333333335</v>
      </c>
      <c r="I94" s="212">
        <v>319.81666666666672</v>
      </c>
      <c r="J94" s="212">
        <v>335.41666666666674</v>
      </c>
      <c r="K94" s="212">
        <v>340.33333333333337</v>
      </c>
      <c r="L94" s="212">
        <v>343.21666666666675</v>
      </c>
      <c r="M94" s="213">
        <v>337.45</v>
      </c>
      <c r="N94" s="213">
        <v>329.65</v>
      </c>
      <c r="O94" s="213">
        <v>40807350</v>
      </c>
      <c r="P94" s="214">
        <v>0.21510297482837529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45533</v>
      </c>
      <c r="E95" s="210">
        <v>404.6</v>
      </c>
      <c r="F95" s="210">
        <v>403.88333333333338</v>
      </c>
      <c r="G95" s="212">
        <v>397.11666666666679</v>
      </c>
      <c r="H95" s="212">
        <v>389.63333333333338</v>
      </c>
      <c r="I95" s="212">
        <v>382.86666666666679</v>
      </c>
      <c r="J95" s="212">
        <v>411.36666666666679</v>
      </c>
      <c r="K95" s="212">
        <v>418.13333333333333</v>
      </c>
      <c r="L95" s="212">
        <v>425.61666666666679</v>
      </c>
      <c r="M95" s="213">
        <v>410.65</v>
      </c>
      <c r="N95" s="213">
        <v>396.4</v>
      </c>
      <c r="O95" s="213">
        <v>65113875</v>
      </c>
      <c r="P95" s="214">
        <v>1.333039203327871E-2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45533</v>
      </c>
      <c r="E96" s="210">
        <v>2770.7</v>
      </c>
      <c r="F96" s="210">
        <v>2784.3833333333337</v>
      </c>
      <c r="G96" s="212">
        <v>2749.3666666666672</v>
      </c>
      <c r="H96" s="212">
        <v>2728.0333333333338</v>
      </c>
      <c r="I96" s="212">
        <v>2693.0166666666673</v>
      </c>
      <c r="J96" s="212">
        <v>2805.7166666666672</v>
      </c>
      <c r="K96" s="212">
        <v>2840.7333333333336</v>
      </c>
      <c r="L96" s="212">
        <v>2862.0666666666671</v>
      </c>
      <c r="M96" s="213">
        <v>2819.4</v>
      </c>
      <c r="N96" s="213">
        <v>2763.05</v>
      </c>
      <c r="O96" s="213">
        <v>14807400</v>
      </c>
      <c r="P96" s="214">
        <v>-8.1784386617100371E-3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45533</v>
      </c>
      <c r="E97" s="210">
        <v>1224.6500000000001</v>
      </c>
      <c r="F97" s="210">
        <v>1220.8166666666666</v>
      </c>
      <c r="G97" s="212">
        <v>1211.2833333333333</v>
      </c>
      <c r="H97" s="212">
        <v>1197.9166666666667</v>
      </c>
      <c r="I97" s="212">
        <v>1188.3833333333334</v>
      </c>
      <c r="J97" s="212">
        <v>1234.1833333333332</v>
      </c>
      <c r="K97" s="212">
        <v>1243.7166666666665</v>
      </c>
      <c r="L97" s="212">
        <v>1257.083333333333</v>
      </c>
      <c r="M97" s="213">
        <v>1230.3499999999999</v>
      </c>
      <c r="N97" s="213">
        <v>1207.45</v>
      </c>
      <c r="O97" s="213">
        <v>86337300</v>
      </c>
      <c r="P97" s="214">
        <v>-9.8866816199194865E-2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45533</v>
      </c>
      <c r="E98" s="210">
        <v>2147.65</v>
      </c>
      <c r="F98" s="210">
        <v>2133.2166666666667</v>
      </c>
      <c r="G98" s="212">
        <v>2108.5833333333335</v>
      </c>
      <c r="H98" s="212">
        <v>2069.5166666666669</v>
      </c>
      <c r="I98" s="212">
        <v>2044.8833333333337</v>
      </c>
      <c r="J98" s="212">
        <v>2172.2833333333333</v>
      </c>
      <c r="K98" s="212">
        <v>2196.9166666666665</v>
      </c>
      <c r="L98" s="212">
        <v>2235.9833333333331</v>
      </c>
      <c r="M98" s="213">
        <v>2157.85</v>
      </c>
      <c r="N98" s="213">
        <v>2094.15</v>
      </c>
      <c r="O98" s="213">
        <v>5436000</v>
      </c>
      <c r="P98" s="214">
        <v>4.09804672539257E-2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45533</v>
      </c>
      <c r="E99" s="210">
        <v>745.8</v>
      </c>
      <c r="F99" s="210">
        <v>738.73333333333323</v>
      </c>
      <c r="G99" s="212">
        <v>729.46666666666647</v>
      </c>
      <c r="H99" s="212">
        <v>713.13333333333321</v>
      </c>
      <c r="I99" s="212">
        <v>703.86666666666645</v>
      </c>
      <c r="J99" s="212">
        <v>755.06666666666649</v>
      </c>
      <c r="K99" s="212">
        <v>764.33333333333314</v>
      </c>
      <c r="L99" s="212">
        <v>780.66666666666652</v>
      </c>
      <c r="M99" s="213">
        <v>748</v>
      </c>
      <c r="N99" s="213">
        <v>722.4</v>
      </c>
      <c r="O99" s="213">
        <v>13576500</v>
      </c>
      <c r="P99" s="214">
        <v>2.8172214017948425E-2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45533</v>
      </c>
      <c r="E100" s="210">
        <v>16.02</v>
      </c>
      <c r="F100" s="210">
        <v>15.956666666666665</v>
      </c>
      <c r="G100" s="212">
        <v>15.713333333333331</v>
      </c>
      <c r="H100" s="212">
        <v>15.406666666666666</v>
      </c>
      <c r="I100" s="212">
        <v>15.163333333333332</v>
      </c>
      <c r="J100" s="212">
        <v>16.263333333333328</v>
      </c>
      <c r="K100" s="212">
        <v>16.506666666666668</v>
      </c>
      <c r="L100" s="212">
        <v>16.813333333333329</v>
      </c>
      <c r="M100" s="213">
        <v>16.2</v>
      </c>
      <c r="N100" s="213">
        <v>15.65</v>
      </c>
      <c r="O100" s="213">
        <v>4608120000</v>
      </c>
      <c r="P100" s="214">
        <v>5.2442365752779184E-3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45533</v>
      </c>
      <c r="E101" s="210">
        <v>112.73</v>
      </c>
      <c r="F101" s="210">
        <v>112.31666666666666</v>
      </c>
      <c r="G101" s="212">
        <v>111.62333333333332</v>
      </c>
      <c r="H101" s="212">
        <v>110.51666666666665</v>
      </c>
      <c r="I101" s="212">
        <v>109.82333333333331</v>
      </c>
      <c r="J101" s="212">
        <v>113.42333333333333</v>
      </c>
      <c r="K101" s="212">
        <v>114.11666666666666</v>
      </c>
      <c r="L101" s="212">
        <v>115.22333333333334</v>
      </c>
      <c r="M101" s="213">
        <v>113.01</v>
      </c>
      <c r="N101" s="213">
        <v>111.21</v>
      </c>
      <c r="O101" s="213">
        <v>120425000</v>
      </c>
      <c r="P101" s="214">
        <v>-4.53824811732065E-2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45533</v>
      </c>
      <c r="E102" s="210">
        <v>74.73</v>
      </c>
      <c r="F102" s="210">
        <v>74.476666666666674</v>
      </c>
      <c r="G102" s="212">
        <v>74.063333333333347</v>
      </c>
      <c r="H102" s="212">
        <v>73.396666666666675</v>
      </c>
      <c r="I102" s="212">
        <v>72.983333333333348</v>
      </c>
      <c r="J102" s="212">
        <v>75.143333333333345</v>
      </c>
      <c r="K102" s="212">
        <v>75.556666666666672</v>
      </c>
      <c r="L102" s="212">
        <v>76.223333333333343</v>
      </c>
      <c r="M102" s="213">
        <v>74.89</v>
      </c>
      <c r="N102" s="213">
        <v>73.81</v>
      </c>
      <c r="O102" s="213">
        <v>492855000</v>
      </c>
      <c r="P102" s="214">
        <v>-2.1355811044260438E-2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45533</v>
      </c>
      <c r="E103" s="210">
        <v>195.47</v>
      </c>
      <c r="F103" s="210">
        <v>193.35666666666665</v>
      </c>
      <c r="G103" s="212">
        <v>190.62333333333331</v>
      </c>
      <c r="H103" s="212">
        <v>185.77666666666664</v>
      </c>
      <c r="I103" s="212">
        <v>183.04333333333329</v>
      </c>
      <c r="J103" s="212">
        <v>198.20333333333332</v>
      </c>
      <c r="K103" s="212">
        <v>200.93666666666667</v>
      </c>
      <c r="L103" s="212">
        <v>205.78333333333333</v>
      </c>
      <c r="M103" s="213">
        <v>196.09</v>
      </c>
      <c r="N103" s="213">
        <v>188.51</v>
      </c>
      <c r="O103" s="213">
        <v>62426250</v>
      </c>
      <c r="P103" s="214">
        <v>-9.0973625293507346E-2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45533</v>
      </c>
      <c r="E104" s="210">
        <v>533.25</v>
      </c>
      <c r="F104" s="210">
        <v>531.11666666666667</v>
      </c>
      <c r="G104" s="212">
        <v>527.83333333333337</v>
      </c>
      <c r="H104" s="212">
        <v>522.41666666666674</v>
      </c>
      <c r="I104" s="212">
        <v>519.13333333333344</v>
      </c>
      <c r="J104" s="212">
        <v>536.5333333333333</v>
      </c>
      <c r="K104" s="212">
        <v>539.81666666666661</v>
      </c>
      <c r="L104" s="212">
        <v>545.23333333333323</v>
      </c>
      <c r="M104" s="213">
        <v>534.4</v>
      </c>
      <c r="N104" s="213">
        <v>525.70000000000005</v>
      </c>
      <c r="O104" s="213">
        <v>13660625</v>
      </c>
      <c r="P104" s="214">
        <v>-5.4349895297924992E-2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45533</v>
      </c>
      <c r="E105" s="210">
        <v>664.45</v>
      </c>
      <c r="F105" s="210">
        <v>664.6</v>
      </c>
      <c r="G105" s="212">
        <v>660.65000000000009</v>
      </c>
      <c r="H105" s="212">
        <v>656.85</v>
      </c>
      <c r="I105" s="212">
        <v>652.90000000000009</v>
      </c>
      <c r="J105" s="212">
        <v>668.40000000000009</v>
      </c>
      <c r="K105" s="212">
        <v>672.35000000000014</v>
      </c>
      <c r="L105" s="212">
        <v>676.15000000000009</v>
      </c>
      <c r="M105" s="213">
        <v>668.55</v>
      </c>
      <c r="N105" s="213">
        <v>660.8</v>
      </c>
      <c r="O105" s="213">
        <v>19017000</v>
      </c>
      <c r="P105" s="214">
        <v>-2.7561873593781958E-2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>
        <v>45533</v>
      </c>
      <c r="E106" s="210">
        <v>368</v>
      </c>
      <c r="F106" s="210">
        <v>368.23333333333335</v>
      </c>
      <c r="G106" s="212">
        <v>366.56666666666672</v>
      </c>
      <c r="H106" s="212">
        <v>365.13333333333338</v>
      </c>
      <c r="I106" s="212">
        <v>363.46666666666675</v>
      </c>
      <c r="J106" s="212">
        <v>369.66666666666669</v>
      </c>
      <c r="K106" s="212">
        <v>371.33333333333331</v>
      </c>
      <c r="L106" s="212">
        <v>372.76666666666665</v>
      </c>
      <c r="M106" s="213">
        <v>369.9</v>
      </c>
      <c r="N106" s="213">
        <v>366.8</v>
      </c>
      <c r="O106" s="213">
        <v>17168000</v>
      </c>
      <c r="P106" s="214">
        <v>-6.7422810333963454E-2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45533</v>
      </c>
      <c r="E107" s="210">
        <v>3002.55</v>
      </c>
      <c r="F107" s="210">
        <v>2997.3166666666671</v>
      </c>
      <c r="G107" s="212">
        <v>2978.233333333334</v>
      </c>
      <c r="H107" s="212">
        <v>2953.916666666667</v>
      </c>
      <c r="I107" s="212">
        <v>2934.8333333333339</v>
      </c>
      <c r="J107" s="212">
        <v>3021.6333333333341</v>
      </c>
      <c r="K107" s="212">
        <v>3040.7166666666672</v>
      </c>
      <c r="L107" s="212">
        <v>3065.0333333333342</v>
      </c>
      <c r="M107" s="213">
        <v>3016.4</v>
      </c>
      <c r="N107" s="213">
        <v>2973</v>
      </c>
      <c r="O107" s="213">
        <v>1355700</v>
      </c>
      <c r="P107" s="214">
        <v>-4.9232063959604458E-2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45533</v>
      </c>
      <c r="E108" s="210">
        <v>4748.45</v>
      </c>
      <c r="F108" s="210">
        <v>4723.7</v>
      </c>
      <c r="G108" s="212">
        <v>4689.8499999999995</v>
      </c>
      <c r="H108" s="212">
        <v>4631.25</v>
      </c>
      <c r="I108" s="212">
        <v>4597.3999999999996</v>
      </c>
      <c r="J108" s="212">
        <v>4782.2999999999993</v>
      </c>
      <c r="K108" s="212">
        <v>4816.1499999999996</v>
      </c>
      <c r="L108" s="212">
        <v>4874.7499999999991</v>
      </c>
      <c r="M108" s="213">
        <v>4757.55</v>
      </c>
      <c r="N108" s="213">
        <v>4665.1000000000004</v>
      </c>
      <c r="O108" s="213">
        <v>7654800</v>
      </c>
      <c r="P108" s="214">
        <v>-7.7386739257242852E-3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45533</v>
      </c>
      <c r="E109" s="210">
        <v>1381.4</v>
      </c>
      <c r="F109" s="210">
        <v>1381.3666666666668</v>
      </c>
      <c r="G109" s="212">
        <v>1376.0333333333335</v>
      </c>
      <c r="H109" s="212">
        <v>1370.6666666666667</v>
      </c>
      <c r="I109" s="212">
        <v>1365.3333333333335</v>
      </c>
      <c r="J109" s="212">
        <v>1386.7333333333336</v>
      </c>
      <c r="K109" s="212">
        <v>1392.0666666666666</v>
      </c>
      <c r="L109" s="212">
        <v>1397.4333333333336</v>
      </c>
      <c r="M109" s="213">
        <v>1386.7</v>
      </c>
      <c r="N109" s="213">
        <v>1376</v>
      </c>
      <c r="O109" s="213">
        <v>37374500</v>
      </c>
      <c r="P109" s="214">
        <v>-4.9652565160671971E-3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45533</v>
      </c>
      <c r="E110" s="210">
        <v>437</v>
      </c>
      <c r="F110" s="210">
        <v>435.76666666666665</v>
      </c>
      <c r="G110" s="212">
        <v>431.7833333333333</v>
      </c>
      <c r="H110" s="212">
        <v>426.56666666666666</v>
      </c>
      <c r="I110" s="212">
        <v>422.58333333333331</v>
      </c>
      <c r="J110" s="212">
        <v>440.98333333333329</v>
      </c>
      <c r="K110" s="212">
        <v>444.96666666666664</v>
      </c>
      <c r="L110" s="212">
        <v>450.18333333333328</v>
      </c>
      <c r="M110" s="213">
        <v>439.75</v>
      </c>
      <c r="N110" s="213">
        <v>430.55</v>
      </c>
      <c r="O110" s="213">
        <v>82164400</v>
      </c>
      <c r="P110" s="214">
        <v>-2.0389963111597551E-2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45533</v>
      </c>
      <c r="E111" s="210">
        <v>1898.55</v>
      </c>
      <c r="F111" s="210">
        <v>1890.75</v>
      </c>
      <c r="G111" s="212">
        <v>1880.85</v>
      </c>
      <c r="H111" s="212">
        <v>1863.1499999999999</v>
      </c>
      <c r="I111" s="212">
        <v>1853.2499999999998</v>
      </c>
      <c r="J111" s="212">
        <v>1908.45</v>
      </c>
      <c r="K111" s="212">
        <v>1918.3500000000001</v>
      </c>
      <c r="L111" s="212">
        <v>1936.0500000000002</v>
      </c>
      <c r="M111" s="213">
        <v>1900.65</v>
      </c>
      <c r="N111" s="213">
        <v>1873.05</v>
      </c>
      <c r="O111" s="213">
        <v>44340400</v>
      </c>
      <c r="P111" s="214">
        <v>3.3296358094314825E-2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45533</v>
      </c>
      <c r="E112" s="210">
        <v>172.97</v>
      </c>
      <c r="F112" s="210">
        <v>172.94333333333336</v>
      </c>
      <c r="G112" s="212">
        <v>171.5266666666667</v>
      </c>
      <c r="H112" s="212">
        <v>170.08333333333334</v>
      </c>
      <c r="I112" s="212">
        <v>168.66666666666669</v>
      </c>
      <c r="J112" s="212">
        <v>174.38666666666671</v>
      </c>
      <c r="K112" s="212">
        <v>175.8033333333334</v>
      </c>
      <c r="L112" s="212">
        <v>177.24666666666673</v>
      </c>
      <c r="M112" s="213">
        <v>174.36</v>
      </c>
      <c r="N112" s="213">
        <v>171.5</v>
      </c>
      <c r="O112" s="213">
        <v>194507625</v>
      </c>
      <c r="P112" s="214">
        <v>-5.0372808658138198E-3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45533</v>
      </c>
      <c r="E113" s="210">
        <v>1393.45</v>
      </c>
      <c r="F113" s="210">
        <v>1396.05</v>
      </c>
      <c r="G113" s="212">
        <v>1385.3999999999999</v>
      </c>
      <c r="H113" s="212">
        <v>1377.35</v>
      </c>
      <c r="I113" s="212">
        <v>1366.6999999999998</v>
      </c>
      <c r="J113" s="212">
        <v>1404.1</v>
      </c>
      <c r="K113" s="212">
        <v>1414.75</v>
      </c>
      <c r="L113" s="212">
        <v>1422.8</v>
      </c>
      <c r="M113" s="213">
        <v>1406.7</v>
      </c>
      <c r="N113" s="213">
        <v>1388</v>
      </c>
      <c r="O113" s="213">
        <v>3731650</v>
      </c>
      <c r="P113" s="214">
        <v>6.8490601153917738E-2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45533</v>
      </c>
      <c r="E114" s="210">
        <v>929.8</v>
      </c>
      <c r="F114" s="210">
        <v>929.98333333333323</v>
      </c>
      <c r="G114" s="212">
        <v>924.56666666666649</v>
      </c>
      <c r="H114" s="212">
        <v>919.33333333333326</v>
      </c>
      <c r="I114" s="212">
        <v>913.91666666666652</v>
      </c>
      <c r="J114" s="212">
        <v>935.21666666666647</v>
      </c>
      <c r="K114" s="212">
        <v>940.63333333333321</v>
      </c>
      <c r="L114" s="212">
        <v>945.86666666666645</v>
      </c>
      <c r="M114" s="213">
        <v>935.4</v>
      </c>
      <c r="N114" s="213">
        <v>924.75</v>
      </c>
      <c r="O114" s="213">
        <v>23395750</v>
      </c>
      <c r="P114" s="214">
        <v>-2.8415697674418604E-2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45533</v>
      </c>
      <c r="E115" s="210">
        <v>501.1</v>
      </c>
      <c r="F115" s="210">
        <v>503.06666666666666</v>
      </c>
      <c r="G115" s="212">
        <v>498.63333333333333</v>
      </c>
      <c r="H115" s="212">
        <v>496.16666666666669</v>
      </c>
      <c r="I115" s="212">
        <v>491.73333333333335</v>
      </c>
      <c r="J115" s="212">
        <v>505.5333333333333</v>
      </c>
      <c r="K115" s="212">
        <v>509.96666666666658</v>
      </c>
      <c r="L115" s="212">
        <v>512.43333333333328</v>
      </c>
      <c r="M115" s="213">
        <v>507.5</v>
      </c>
      <c r="N115" s="213">
        <v>500.6</v>
      </c>
      <c r="O115" s="213">
        <v>117988800</v>
      </c>
      <c r="P115" s="214">
        <v>2.5932469845156444E-2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45533</v>
      </c>
      <c r="E116" s="210">
        <v>966.95</v>
      </c>
      <c r="F116" s="210">
        <v>973.2833333333333</v>
      </c>
      <c r="G116" s="212">
        <v>959.66666666666663</v>
      </c>
      <c r="H116" s="212">
        <v>952.38333333333333</v>
      </c>
      <c r="I116" s="212">
        <v>938.76666666666665</v>
      </c>
      <c r="J116" s="212">
        <v>980.56666666666661</v>
      </c>
      <c r="K116" s="212">
        <v>994.18333333333339</v>
      </c>
      <c r="L116" s="212">
        <v>1001.4666666666666</v>
      </c>
      <c r="M116" s="213">
        <v>986.9</v>
      </c>
      <c r="N116" s="213">
        <v>966</v>
      </c>
      <c r="O116" s="213">
        <v>15430625</v>
      </c>
      <c r="P116" s="214">
        <v>-1.1095089321477208E-2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45533</v>
      </c>
      <c r="E117" s="210">
        <v>4510.6000000000004</v>
      </c>
      <c r="F117" s="210">
        <v>4491.8166666666666</v>
      </c>
      <c r="G117" s="212">
        <v>4456.333333333333</v>
      </c>
      <c r="H117" s="212">
        <v>4402.0666666666666</v>
      </c>
      <c r="I117" s="212">
        <v>4366.583333333333</v>
      </c>
      <c r="J117" s="212">
        <v>4546.083333333333</v>
      </c>
      <c r="K117" s="212">
        <v>4581.5666666666666</v>
      </c>
      <c r="L117" s="212">
        <v>4635.833333333333</v>
      </c>
      <c r="M117" s="213">
        <v>4527.3</v>
      </c>
      <c r="N117" s="213">
        <v>4437.55</v>
      </c>
      <c r="O117" s="213">
        <v>863625</v>
      </c>
      <c r="P117" s="214">
        <v>-4.3207312006647278E-2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45533</v>
      </c>
      <c r="E118" s="210">
        <v>946.45</v>
      </c>
      <c r="F118" s="210">
        <v>953.4666666666667</v>
      </c>
      <c r="G118" s="212">
        <v>938.33333333333337</v>
      </c>
      <c r="H118" s="212">
        <v>930.2166666666667</v>
      </c>
      <c r="I118" s="212">
        <v>915.08333333333337</v>
      </c>
      <c r="J118" s="212">
        <v>961.58333333333337</v>
      </c>
      <c r="K118" s="212">
        <v>976.71666666666658</v>
      </c>
      <c r="L118" s="212">
        <v>984.83333333333337</v>
      </c>
      <c r="M118" s="213">
        <v>968.6</v>
      </c>
      <c r="N118" s="213">
        <v>945.35</v>
      </c>
      <c r="O118" s="213">
        <v>20964150</v>
      </c>
      <c r="P118" s="214">
        <v>7.3300467047223662E-3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45533</v>
      </c>
      <c r="E119" s="210">
        <v>661.4</v>
      </c>
      <c r="F119" s="210">
        <v>661.23333333333335</v>
      </c>
      <c r="G119" s="212">
        <v>656.86666666666667</v>
      </c>
      <c r="H119" s="212">
        <v>652.33333333333337</v>
      </c>
      <c r="I119" s="212">
        <v>647.9666666666667</v>
      </c>
      <c r="J119" s="212">
        <v>665.76666666666665</v>
      </c>
      <c r="K119" s="212">
        <v>670.13333333333344</v>
      </c>
      <c r="L119" s="212">
        <v>674.66666666666663</v>
      </c>
      <c r="M119" s="213">
        <v>665.6</v>
      </c>
      <c r="N119" s="213">
        <v>656.7</v>
      </c>
      <c r="O119" s="213">
        <v>20105000</v>
      </c>
      <c r="P119" s="214">
        <v>-9.119674539495988E-2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45533</v>
      </c>
      <c r="E120" s="210">
        <v>1805.3</v>
      </c>
      <c r="F120" s="210">
        <v>1804.6166666666666</v>
      </c>
      <c r="G120" s="212">
        <v>1794.3833333333332</v>
      </c>
      <c r="H120" s="212">
        <v>1783.4666666666667</v>
      </c>
      <c r="I120" s="212">
        <v>1773.2333333333333</v>
      </c>
      <c r="J120" s="212">
        <v>1815.5333333333331</v>
      </c>
      <c r="K120" s="212">
        <v>1825.7666666666662</v>
      </c>
      <c r="L120" s="212">
        <v>1836.6833333333329</v>
      </c>
      <c r="M120" s="213">
        <v>1814.85</v>
      </c>
      <c r="N120" s="213">
        <v>1793.7</v>
      </c>
      <c r="O120" s="213">
        <v>34499600</v>
      </c>
      <c r="P120" s="214">
        <v>-4.8345410070614299E-3</v>
      </c>
    </row>
    <row r="121" spans="1:16" ht="12.75" customHeight="1">
      <c r="A121" s="206">
        <v>111</v>
      </c>
      <c r="B121" s="218" t="s">
        <v>66</v>
      </c>
      <c r="C121" s="210" t="s">
        <v>834</v>
      </c>
      <c r="D121" s="211">
        <v>45533</v>
      </c>
      <c r="E121" s="210">
        <v>171.25</v>
      </c>
      <c r="F121" s="210">
        <v>170.79999999999998</v>
      </c>
      <c r="G121" s="212">
        <v>169.29999999999995</v>
      </c>
      <c r="H121" s="212">
        <v>167.34999999999997</v>
      </c>
      <c r="I121" s="212">
        <v>165.84999999999994</v>
      </c>
      <c r="J121" s="212">
        <v>172.74999999999997</v>
      </c>
      <c r="K121" s="212">
        <v>174.25000000000003</v>
      </c>
      <c r="L121" s="212">
        <v>176.2</v>
      </c>
      <c r="M121" s="213">
        <v>172.3</v>
      </c>
      <c r="N121" s="213">
        <v>168.85</v>
      </c>
      <c r="O121" s="213">
        <v>86803748</v>
      </c>
      <c r="P121" s="214">
        <v>5.946532912766948E-3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45533</v>
      </c>
      <c r="E122" s="210">
        <v>3351.35</v>
      </c>
      <c r="F122" s="210">
        <v>3348.0166666666664</v>
      </c>
      <c r="G122" s="212">
        <v>3321.0333333333328</v>
      </c>
      <c r="H122" s="212">
        <v>3290.7166666666662</v>
      </c>
      <c r="I122" s="212">
        <v>3263.7333333333327</v>
      </c>
      <c r="J122" s="212">
        <v>3378.333333333333</v>
      </c>
      <c r="K122" s="212">
        <v>3405.3166666666666</v>
      </c>
      <c r="L122" s="212">
        <v>3435.6333333333332</v>
      </c>
      <c r="M122" s="213">
        <v>3375</v>
      </c>
      <c r="N122" s="213">
        <v>3317.7</v>
      </c>
      <c r="O122" s="213">
        <v>1881600</v>
      </c>
      <c r="P122" s="214">
        <v>-7.6424679723163011E-2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45533</v>
      </c>
      <c r="E123" s="210">
        <v>453.75</v>
      </c>
      <c r="F123" s="210">
        <v>453.16666666666669</v>
      </c>
      <c r="G123" s="212">
        <v>447.98333333333335</v>
      </c>
      <c r="H123" s="212">
        <v>442.21666666666664</v>
      </c>
      <c r="I123" s="212">
        <v>437.0333333333333</v>
      </c>
      <c r="J123" s="212">
        <v>458.93333333333339</v>
      </c>
      <c r="K123" s="212">
        <v>464.11666666666667</v>
      </c>
      <c r="L123" s="212">
        <v>469.88333333333344</v>
      </c>
      <c r="M123" s="213">
        <v>458.35</v>
      </c>
      <c r="N123" s="213">
        <v>447.4</v>
      </c>
      <c r="O123" s="213">
        <v>27732100</v>
      </c>
      <c r="P123" s="214">
        <v>2.2117097745284757E-3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45533</v>
      </c>
      <c r="E124" s="210">
        <v>682.5</v>
      </c>
      <c r="F124" s="210">
        <v>677.13333333333333</v>
      </c>
      <c r="G124" s="212">
        <v>668.4666666666667</v>
      </c>
      <c r="H124" s="212">
        <v>654.43333333333339</v>
      </c>
      <c r="I124" s="212">
        <v>645.76666666666677</v>
      </c>
      <c r="J124" s="212">
        <v>691.16666666666663</v>
      </c>
      <c r="K124" s="212">
        <v>699.83333333333337</v>
      </c>
      <c r="L124" s="212">
        <v>713.86666666666656</v>
      </c>
      <c r="M124" s="213">
        <v>685.8</v>
      </c>
      <c r="N124" s="213">
        <v>663.1</v>
      </c>
      <c r="O124" s="213">
        <v>30467000</v>
      </c>
      <c r="P124" s="214">
        <v>5.7771028654430212E-3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45533</v>
      </c>
      <c r="E125" s="210">
        <v>3700.15</v>
      </c>
      <c r="F125" s="210">
        <v>3693.4166666666665</v>
      </c>
      <c r="G125" s="212">
        <v>3645.833333333333</v>
      </c>
      <c r="H125" s="212">
        <v>3591.5166666666664</v>
      </c>
      <c r="I125" s="212">
        <v>3543.9333333333329</v>
      </c>
      <c r="J125" s="212">
        <v>3747.7333333333331</v>
      </c>
      <c r="K125" s="212">
        <v>3795.3166666666662</v>
      </c>
      <c r="L125" s="212">
        <v>3849.6333333333332</v>
      </c>
      <c r="M125" s="213">
        <v>3741</v>
      </c>
      <c r="N125" s="213">
        <v>3639.1</v>
      </c>
      <c r="O125" s="213">
        <v>19016550</v>
      </c>
      <c r="P125" s="214">
        <v>4.7648560874631235E-2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45533</v>
      </c>
      <c r="E126" s="210">
        <v>5748.3</v>
      </c>
      <c r="F126" s="210">
        <v>5750.2666666666664</v>
      </c>
      <c r="G126" s="212">
        <v>5698.0333333333328</v>
      </c>
      <c r="H126" s="212">
        <v>5647.7666666666664</v>
      </c>
      <c r="I126" s="212">
        <v>5595.5333333333328</v>
      </c>
      <c r="J126" s="212">
        <v>5800.5333333333328</v>
      </c>
      <c r="K126" s="212">
        <v>5852.7666666666664</v>
      </c>
      <c r="L126" s="212">
        <v>5903.0333333333328</v>
      </c>
      <c r="M126" s="213">
        <v>5802.5</v>
      </c>
      <c r="N126" s="213">
        <v>5700</v>
      </c>
      <c r="O126" s="213">
        <v>3427200</v>
      </c>
      <c r="P126" s="214">
        <v>2.5079635694737316E-2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45533</v>
      </c>
      <c r="E127" s="210">
        <v>5488.9</v>
      </c>
      <c r="F127" s="210">
        <v>5493.3833333333323</v>
      </c>
      <c r="G127" s="212">
        <v>5458.0666666666648</v>
      </c>
      <c r="H127" s="212">
        <v>5427.2333333333327</v>
      </c>
      <c r="I127" s="212">
        <v>5391.9166666666652</v>
      </c>
      <c r="J127" s="212">
        <v>5524.2166666666644</v>
      </c>
      <c r="K127" s="212">
        <v>5559.5333333333319</v>
      </c>
      <c r="L127" s="212">
        <v>5590.3666666666641</v>
      </c>
      <c r="M127" s="213">
        <v>5528.7</v>
      </c>
      <c r="N127" s="213">
        <v>5462.55</v>
      </c>
      <c r="O127" s="213">
        <v>1571400</v>
      </c>
      <c r="P127" s="214">
        <v>-5.5081178592904387E-2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45533</v>
      </c>
      <c r="E128" s="210">
        <v>2166.1999999999998</v>
      </c>
      <c r="F128" s="210">
        <v>2153.2000000000003</v>
      </c>
      <c r="G128" s="212">
        <v>2134.0000000000005</v>
      </c>
      <c r="H128" s="212">
        <v>2101.8000000000002</v>
      </c>
      <c r="I128" s="212">
        <v>2082.6000000000004</v>
      </c>
      <c r="J128" s="212">
        <v>2185.4000000000005</v>
      </c>
      <c r="K128" s="212">
        <v>2204.6000000000004</v>
      </c>
      <c r="L128" s="212">
        <v>2236.8000000000006</v>
      </c>
      <c r="M128" s="213">
        <v>2172.4</v>
      </c>
      <c r="N128" s="213">
        <v>2121</v>
      </c>
      <c r="O128" s="213">
        <v>14756850</v>
      </c>
      <c r="P128" s="214">
        <v>6.9422200320315389E-2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45533</v>
      </c>
      <c r="E129" s="210">
        <v>2782.8</v>
      </c>
      <c r="F129" s="210">
        <v>2789.2000000000003</v>
      </c>
      <c r="G129" s="212">
        <v>2770.6000000000004</v>
      </c>
      <c r="H129" s="212">
        <v>2758.4</v>
      </c>
      <c r="I129" s="212">
        <v>2739.8</v>
      </c>
      <c r="J129" s="212">
        <v>2801.4000000000005</v>
      </c>
      <c r="K129" s="212">
        <v>2820</v>
      </c>
      <c r="L129" s="212">
        <v>2832.2000000000007</v>
      </c>
      <c r="M129" s="213">
        <v>2807.8</v>
      </c>
      <c r="N129" s="213">
        <v>2777</v>
      </c>
      <c r="O129" s="213">
        <v>14192850</v>
      </c>
      <c r="P129" s="214">
        <v>-1.1084835944428022E-3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45533</v>
      </c>
      <c r="E130" s="210">
        <v>320.10000000000002</v>
      </c>
      <c r="F130" s="210">
        <v>318.9666666666667</v>
      </c>
      <c r="G130" s="212">
        <v>314.18333333333339</v>
      </c>
      <c r="H130" s="212">
        <v>308.26666666666671</v>
      </c>
      <c r="I130" s="212">
        <v>303.48333333333341</v>
      </c>
      <c r="J130" s="212">
        <v>324.88333333333338</v>
      </c>
      <c r="K130" s="212">
        <v>329.66666666666669</v>
      </c>
      <c r="L130" s="212">
        <v>335.58333333333337</v>
      </c>
      <c r="M130" s="213">
        <v>323.75</v>
      </c>
      <c r="N130" s="213">
        <v>313.05</v>
      </c>
      <c r="O130" s="213">
        <v>46770000</v>
      </c>
      <c r="P130" s="214">
        <v>-5.1510849726221865E-2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45533</v>
      </c>
      <c r="E131" s="210">
        <v>217.48</v>
      </c>
      <c r="F131" s="210">
        <v>216.61666666666667</v>
      </c>
      <c r="G131" s="212">
        <v>212.98333333333335</v>
      </c>
      <c r="H131" s="212">
        <v>208.48666666666668</v>
      </c>
      <c r="I131" s="212">
        <v>204.85333333333335</v>
      </c>
      <c r="J131" s="212">
        <v>221.11333333333334</v>
      </c>
      <c r="K131" s="212">
        <v>224.74666666666667</v>
      </c>
      <c r="L131" s="212">
        <v>229.24333333333334</v>
      </c>
      <c r="M131" s="213">
        <v>220.25</v>
      </c>
      <c r="N131" s="213">
        <v>212.12</v>
      </c>
      <c r="O131" s="213">
        <v>69351000</v>
      </c>
      <c r="P131" s="214">
        <v>2.405422167094888E-2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45533</v>
      </c>
      <c r="E132" s="210">
        <v>672.3</v>
      </c>
      <c r="F132" s="210">
        <v>676.63333333333333</v>
      </c>
      <c r="G132" s="212">
        <v>666.26666666666665</v>
      </c>
      <c r="H132" s="212">
        <v>660.23333333333335</v>
      </c>
      <c r="I132" s="212">
        <v>649.86666666666667</v>
      </c>
      <c r="J132" s="212">
        <v>682.66666666666663</v>
      </c>
      <c r="K132" s="212">
        <v>693.03333333333319</v>
      </c>
      <c r="L132" s="212">
        <v>699.06666666666661</v>
      </c>
      <c r="M132" s="213">
        <v>687</v>
      </c>
      <c r="N132" s="213">
        <v>670.6</v>
      </c>
      <c r="O132" s="213">
        <v>18676800</v>
      </c>
      <c r="P132" s="214">
        <v>8.4372605030307246E-2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45533</v>
      </c>
      <c r="E133" s="210">
        <v>12465.35</v>
      </c>
      <c r="F133" s="210">
        <v>12394.800000000001</v>
      </c>
      <c r="G133" s="212">
        <v>12285.700000000003</v>
      </c>
      <c r="H133" s="212">
        <v>12106.050000000001</v>
      </c>
      <c r="I133" s="212">
        <v>11996.950000000003</v>
      </c>
      <c r="J133" s="212">
        <v>12574.450000000003</v>
      </c>
      <c r="K133" s="212">
        <v>12683.550000000001</v>
      </c>
      <c r="L133" s="212">
        <v>12863.200000000003</v>
      </c>
      <c r="M133" s="213">
        <v>12503.9</v>
      </c>
      <c r="N133" s="213">
        <v>12215.15</v>
      </c>
      <c r="O133" s="213">
        <v>3779950</v>
      </c>
      <c r="P133" s="214">
        <v>-2.248201438848921E-4</v>
      </c>
    </row>
    <row r="134" spans="1:16" ht="12.75" customHeight="1">
      <c r="A134" s="206">
        <v>124</v>
      </c>
      <c r="B134" s="218" t="s">
        <v>57</v>
      </c>
      <c r="C134" s="210" t="s">
        <v>877</v>
      </c>
      <c r="D134" s="211">
        <v>45533</v>
      </c>
      <c r="E134" s="210">
        <v>1428.5</v>
      </c>
      <c r="F134" s="210">
        <v>1437.9666666666665</v>
      </c>
      <c r="G134" s="212">
        <v>1413.9333333333329</v>
      </c>
      <c r="H134" s="212">
        <v>1399.3666666666666</v>
      </c>
      <c r="I134" s="212">
        <v>1375.333333333333</v>
      </c>
      <c r="J134" s="212">
        <v>1452.5333333333328</v>
      </c>
      <c r="K134" s="212">
        <v>1476.5666666666662</v>
      </c>
      <c r="L134" s="212">
        <v>1491.1333333333328</v>
      </c>
      <c r="M134" s="213">
        <v>1462</v>
      </c>
      <c r="N134" s="213">
        <v>1423.4</v>
      </c>
      <c r="O134" s="213">
        <v>10145100</v>
      </c>
      <c r="P134" s="214">
        <v>2.1137180300147961E-2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45533</v>
      </c>
      <c r="E135" s="210">
        <v>4855.8500000000004</v>
      </c>
      <c r="F135" s="210">
        <v>4866.9333333333334</v>
      </c>
      <c r="G135" s="212">
        <v>4829.166666666667</v>
      </c>
      <c r="H135" s="212">
        <v>4802.4833333333336</v>
      </c>
      <c r="I135" s="212">
        <v>4764.7166666666672</v>
      </c>
      <c r="J135" s="212">
        <v>4893.6166666666668</v>
      </c>
      <c r="K135" s="212">
        <v>4931.3833333333332</v>
      </c>
      <c r="L135" s="212">
        <v>4958.0666666666666</v>
      </c>
      <c r="M135" s="213">
        <v>4904.7</v>
      </c>
      <c r="N135" s="213">
        <v>4840.25</v>
      </c>
      <c r="O135" s="213">
        <v>2396800</v>
      </c>
      <c r="P135" s="214">
        <v>-7.5362318840579709E-3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45533</v>
      </c>
      <c r="E136" s="210">
        <v>2078.35</v>
      </c>
      <c r="F136" s="210">
        <v>2093.25</v>
      </c>
      <c r="G136" s="212">
        <v>2060.85</v>
      </c>
      <c r="H136" s="212">
        <v>2043.35</v>
      </c>
      <c r="I136" s="212">
        <v>2010.9499999999998</v>
      </c>
      <c r="J136" s="212">
        <v>2110.75</v>
      </c>
      <c r="K136" s="212">
        <v>2143.1499999999996</v>
      </c>
      <c r="L136" s="212">
        <v>2160.65</v>
      </c>
      <c r="M136" s="213">
        <v>2125.65</v>
      </c>
      <c r="N136" s="213">
        <v>2075.75</v>
      </c>
      <c r="O136" s="213">
        <v>1654400</v>
      </c>
      <c r="P136" s="214">
        <v>-4.3256997455470736E-2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45533</v>
      </c>
      <c r="E137" s="210">
        <v>1086.1500000000001</v>
      </c>
      <c r="F137" s="210">
        <v>1083.5000000000002</v>
      </c>
      <c r="G137" s="212">
        <v>1074.0500000000004</v>
      </c>
      <c r="H137" s="212">
        <v>1061.9500000000003</v>
      </c>
      <c r="I137" s="212">
        <v>1052.5000000000005</v>
      </c>
      <c r="J137" s="212">
        <v>1095.6000000000004</v>
      </c>
      <c r="K137" s="212">
        <v>1105.0500000000002</v>
      </c>
      <c r="L137" s="212">
        <v>1117.1500000000003</v>
      </c>
      <c r="M137" s="213">
        <v>1092.95</v>
      </c>
      <c r="N137" s="213">
        <v>1071.4000000000001</v>
      </c>
      <c r="O137" s="213">
        <v>5127200</v>
      </c>
      <c r="P137" s="214">
        <v>-1.1719352351580571E-2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45533</v>
      </c>
      <c r="E138" s="210">
        <v>1775.6</v>
      </c>
      <c r="F138" s="210">
        <v>1777.3666666666668</v>
      </c>
      <c r="G138" s="212">
        <v>1763.0833333333335</v>
      </c>
      <c r="H138" s="212">
        <v>1750.5666666666666</v>
      </c>
      <c r="I138" s="212">
        <v>1736.2833333333333</v>
      </c>
      <c r="J138" s="212">
        <v>1789.8833333333337</v>
      </c>
      <c r="K138" s="212">
        <v>1804.166666666667</v>
      </c>
      <c r="L138" s="212">
        <v>1816.6833333333338</v>
      </c>
      <c r="M138" s="213">
        <v>1791.65</v>
      </c>
      <c r="N138" s="213">
        <v>1764.85</v>
      </c>
      <c r="O138" s="213">
        <v>1977600</v>
      </c>
      <c r="P138" s="214">
        <v>-1.1990407673860911E-2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45533</v>
      </c>
      <c r="E139" s="210">
        <v>199.5</v>
      </c>
      <c r="F139" s="210">
        <v>199.11666666666667</v>
      </c>
      <c r="G139" s="212">
        <v>197.59333333333336</v>
      </c>
      <c r="H139" s="212">
        <v>195.6866666666667</v>
      </c>
      <c r="I139" s="212">
        <v>194.16333333333338</v>
      </c>
      <c r="J139" s="212">
        <v>201.02333333333334</v>
      </c>
      <c r="K139" s="212">
        <v>202.54666666666665</v>
      </c>
      <c r="L139" s="212">
        <v>204.45333333333332</v>
      </c>
      <c r="M139" s="213">
        <v>200.64</v>
      </c>
      <c r="N139" s="213">
        <v>197.21</v>
      </c>
      <c r="O139" s="213">
        <v>127303000</v>
      </c>
      <c r="P139" s="214">
        <v>-1.7259618061355158E-3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45533</v>
      </c>
      <c r="E140" s="210">
        <v>3039</v>
      </c>
      <c r="F140" s="210">
        <v>3027.9166666666665</v>
      </c>
      <c r="G140" s="212">
        <v>2990.9333333333329</v>
      </c>
      <c r="H140" s="212">
        <v>2942.8666666666663</v>
      </c>
      <c r="I140" s="212">
        <v>2905.8833333333328</v>
      </c>
      <c r="J140" s="212">
        <v>3075.9833333333331</v>
      </c>
      <c r="K140" s="212">
        <v>3112.9666666666667</v>
      </c>
      <c r="L140" s="212">
        <v>3161.0333333333333</v>
      </c>
      <c r="M140" s="213">
        <v>3064.9</v>
      </c>
      <c r="N140" s="213">
        <v>2979.85</v>
      </c>
      <c r="O140" s="213">
        <v>5247825</v>
      </c>
      <c r="P140" s="214">
        <v>-6.404248672289909E-3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45533</v>
      </c>
      <c r="E141" s="210">
        <v>138992.15</v>
      </c>
      <c r="F141" s="210">
        <v>139085.66666666666</v>
      </c>
      <c r="G141" s="212">
        <v>138206.48333333331</v>
      </c>
      <c r="H141" s="212">
        <v>137420.81666666665</v>
      </c>
      <c r="I141" s="212">
        <v>136541.6333333333</v>
      </c>
      <c r="J141" s="212">
        <v>139871.33333333331</v>
      </c>
      <c r="K141" s="212">
        <v>140750.51666666666</v>
      </c>
      <c r="L141" s="212">
        <v>141536.18333333332</v>
      </c>
      <c r="M141" s="213">
        <v>139964.85</v>
      </c>
      <c r="N141" s="213">
        <v>138300</v>
      </c>
      <c r="O141" s="213">
        <v>65540</v>
      </c>
      <c r="P141" s="214">
        <v>-2.1206690561529271E-2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45533</v>
      </c>
      <c r="E142" s="210">
        <v>1983.85</v>
      </c>
      <c r="F142" s="210">
        <v>1967.6166666666668</v>
      </c>
      <c r="G142" s="212">
        <v>1937.2333333333336</v>
      </c>
      <c r="H142" s="212">
        <v>1890.6166666666668</v>
      </c>
      <c r="I142" s="212">
        <v>1860.2333333333336</v>
      </c>
      <c r="J142" s="212">
        <v>2014.2333333333336</v>
      </c>
      <c r="K142" s="212">
        <v>2044.6166666666668</v>
      </c>
      <c r="L142" s="212">
        <v>2091.2333333333336</v>
      </c>
      <c r="M142" s="213">
        <v>1998</v>
      </c>
      <c r="N142" s="213">
        <v>1921</v>
      </c>
      <c r="O142" s="213">
        <v>4447850</v>
      </c>
      <c r="P142" s="214">
        <v>-1.2335124572545188E-2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45533</v>
      </c>
      <c r="E143" s="210">
        <v>185.65</v>
      </c>
      <c r="F143" s="210">
        <v>184.77666666666667</v>
      </c>
      <c r="G143" s="212">
        <v>182.49333333333334</v>
      </c>
      <c r="H143" s="212">
        <v>179.33666666666667</v>
      </c>
      <c r="I143" s="212">
        <v>177.05333333333334</v>
      </c>
      <c r="J143" s="212">
        <v>187.93333333333334</v>
      </c>
      <c r="K143" s="212">
        <v>190.2166666666667</v>
      </c>
      <c r="L143" s="212">
        <v>193.37333333333333</v>
      </c>
      <c r="M143" s="213">
        <v>187.06</v>
      </c>
      <c r="N143" s="213">
        <v>181.62</v>
      </c>
      <c r="O143" s="213">
        <v>77388750</v>
      </c>
      <c r="P143" s="214">
        <v>6.0156169731840133E-2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45533</v>
      </c>
      <c r="E144" s="210">
        <v>7505</v>
      </c>
      <c r="F144" s="210">
        <v>7501.8666666666659</v>
      </c>
      <c r="G144" s="212">
        <v>7463.2833333333319</v>
      </c>
      <c r="H144" s="212">
        <v>7421.5666666666657</v>
      </c>
      <c r="I144" s="212">
        <v>7382.9833333333318</v>
      </c>
      <c r="J144" s="212">
        <v>7543.5833333333321</v>
      </c>
      <c r="K144" s="212">
        <v>7582.1666666666661</v>
      </c>
      <c r="L144" s="212">
        <v>7623.8833333333323</v>
      </c>
      <c r="M144" s="213">
        <v>7540.45</v>
      </c>
      <c r="N144" s="213">
        <v>7460.15</v>
      </c>
      <c r="O144" s="213">
        <v>1756350</v>
      </c>
      <c r="P144" s="214">
        <v>2.5126947995097182E-2</v>
      </c>
    </row>
    <row r="145" spans="1:16" ht="12.75" customHeight="1">
      <c r="A145" s="206">
        <v>135</v>
      </c>
      <c r="B145" s="218" t="s">
        <v>832</v>
      </c>
      <c r="C145" s="210" t="s">
        <v>182</v>
      </c>
      <c r="D145" s="211">
        <v>45533</v>
      </c>
      <c r="E145" s="210">
        <v>3294.9</v>
      </c>
      <c r="F145" s="210">
        <v>3315.9666666666667</v>
      </c>
      <c r="G145" s="212">
        <v>3262.9333333333334</v>
      </c>
      <c r="H145" s="212">
        <v>3230.9666666666667</v>
      </c>
      <c r="I145" s="212">
        <v>3177.9333333333334</v>
      </c>
      <c r="J145" s="212">
        <v>3347.9333333333334</v>
      </c>
      <c r="K145" s="212">
        <v>3400.9666666666672</v>
      </c>
      <c r="L145" s="212">
        <v>3432.9333333333334</v>
      </c>
      <c r="M145" s="213">
        <v>3369</v>
      </c>
      <c r="N145" s="213">
        <v>3284</v>
      </c>
      <c r="O145" s="213">
        <v>2789500</v>
      </c>
      <c r="P145" s="214">
        <v>-6.1104875919690731E-3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45533</v>
      </c>
      <c r="E146" s="210">
        <v>2516.6</v>
      </c>
      <c r="F146" s="210">
        <v>2519.0666666666666</v>
      </c>
      <c r="G146" s="212">
        <v>2507.5333333333333</v>
      </c>
      <c r="H146" s="212">
        <v>2498.4666666666667</v>
      </c>
      <c r="I146" s="212">
        <v>2486.9333333333334</v>
      </c>
      <c r="J146" s="212">
        <v>2528.1333333333332</v>
      </c>
      <c r="K146" s="212">
        <v>2539.6666666666661</v>
      </c>
      <c r="L146" s="212">
        <v>2548.7333333333331</v>
      </c>
      <c r="M146" s="213">
        <v>2530.6</v>
      </c>
      <c r="N146" s="213">
        <v>2510</v>
      </c>
      <c r="O146" s="213">
        <v>6460000</v>
      </c>
      <c r="P146" s="214">
        <v>2.5592176287546835E-2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45533</v>
      </c>
      <c r="E147" s="210">
        <v>229.8</v>
      </c>
      <c r="F147" s="210">
        <v>230.54666666666665</v>
      </c>
      <c r="G147" s="212">
        <v>228.4133333333333</v>
      </c>
      <c r="H147" s="212">
        <v>227.02666666666664</v>
      </c>
      <c r="I147" s="212">
        <v>224.89333333333329</v>
      </c>
      <c r="J147" s="212">
        <v>231.93333333333331</v>
      </c>
      <c r="K147" s="212">
        <v>234.06666666666669</v>
      </c>
      <c r="L147" s="212">
        <v>235.45333333333332</v>
      </c>
      <c r="M147" s="213">
        <v>232.68</v>
      </c>
      <c r="N147" s="213">
        <v>229.16</v>
      </c>
      <c r="O147" s="213">
        <v>97258500</v>
      </c>
      <c r="P147" s="214">
        <v>-8.5779816513761476E-3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45533</v>
      </c>
      <c r="E148" s="210">
        <v>409.95</v>
      </c>
      <c r="F148" s="210">
        <v>411.90000000000003</v>
      </c>
      <c r="G148" s="212">
        <v>407.30000000000007</v>
      </c>
      <c r="H148" s="212">
        <v>404.65000000000003</v>
      </c>
      <c r="I148" s="212">
        <v>400.05000000000007</v>
      </c>
      <c r="J148" s="212">
        <v>414.55000000000007</v>
      </c>
      <c r="K148" s="212">
        <v>419.15000000000009</v>
      </c>
      <c r="L148" s="212">
        <v>421.80000000000007</v>
      </c>
      <c r="M148" s="213">
        <v>416.5</v>
      </c>
      <c r="N148" s="213">
        <v>409.25</v>
      </c>
      <c r="O148" s="213">
        <v>92958000</v>
      </c>
      <c r="P148" s="214">
        <v>6.0716257021331864E-3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45533</v>
      </c>
      <c r="E149" s="210">
        <v>1727.85</v>
      </c>
      <c r="F149" s="210">
        <v>1731.8500000000001</v>
      </c>
      <c r="G149" s="212">
        <v>1715.7000000000003</v>
      </c>
      <c r="H149" s="212">
        <v>1703.5500000000002</v>
      </c>
      <c r="I149" s="212">
        <v>1687.4000000000003</v>
      </c>
      <c r="J149" s="212">
        <v>1744.0000000000002</v>
      </c>
      <c r="K149" s="212">
        <v>1760.1500000000003</v>
      </c>
      <c r="L149" s="212">
        <v>1772.3000000000002</v>
      </c>
      <c r="M149" s="213">
        <v>1748</v>
      </c>
      <c r="N149" s="213">
        <v>1719.7</v>
      </c>
      <c r="O149" s="213">
        <v>8386000</v>
      </c>
      <c r="P149" s="214">
        <v>1.5684612123781264E-2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45533</v>
      </c>
      <c r="E150" s="210">
        <v>10931.95</v>
      </c>
      <c r="F150" s="210">
        <v>10924.783333333335</v>
      </c>
      <c r="G150" s="212">
        <v>10819.866666666669</v>
      </c>
      <c r="H150" s="212">
        <v>10707.783333333335</v>
      </c>
      <c r="I150" s="212">
        <v>10602.866666666669</v>
      </c>
      <c r="J150" s="212">
        <v>11036.866666666669</v>
      </c>
      <c r="K150" s="212">
        <v>11141.783333333336</v>
      </c>
      <c r="L150" s="212">
        <v>11253.866666666669</v>
      </c>
      <c r="M150" s="213">
        <v>11029.7</v>
      </c>
      <c r="N150" s="213">
        <v>10812.7</v>
      </c>
      <c r="O150" s="213">
        <v>1378700</v>
      </c>
      <c r="P150" s="214">
        <v>-1.6829494402053769E-2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45533</v>
      </c>
      <c r="E151" s="210">
        <v>329.05</v>
      </c>
      <c r="F151" s="210">
        <v>328.93333333333334</v>
      </c>
      <c r="G151" s="212">
        <v>325.61666666666667</v>
      </c>
      <c r="H151" s="212">
        <v>322.18333333333334</v>
      </c>
      <c r="I151" s="212">
        <v>318.86666666666667</v>
      </c>
      <c r="J151" s="212">
        <v>332.36666666666667</v>
      </c>
      <c r="K151" s="212">
        <v>335.68333333333339</v>
      </c>
      <c r="L151" s="212">
        <v>339.11666666666667</v>
      </c>
      <c r="M151" s="213">
        <v>332.25</v>
      </c>
      <c r="N151" s="213">
        <v>325.5</v>
      </c>
      <c r="O151" s="213">
        <v>129608325</v>
      </c>
      <c r="P151" s="214">
        <v>-1.6335016335016335E-4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45533</v>
      </c>
      <c r="E152" s="210">
        <v>41646.25</v>
      </c>
      <c r="F152" s="210">
        <v>41869.466666666667</v>
      </c>
      <c r="G152" s="212">
        <v>41315.083333333336</v>
      </c>
      <c r="H152" s="212">
        <v>40983.916666666672</v>
      </c>
      <c r="I152" s="212">
        <v>40429.53333333334</v>
      </c>
      <c r="J152" s="212">
        <v>42200.633333333331</v>
      </c>
      <c r="K152" s="212">
        <v>42755.016666666663</v>
      </c>
      <c r="L152" s="212">
        <v>43086.183333333327</v>
      </c>
      <c r="M152" s="213">
        <v>42423.85</v>
      </c>
      <c r="N152" s="213">
        <v>41538.300000000003</v>
      </c>
      <c r="O152" s="213">
        <v>191100</v>
      </c>
      <c r="P152" s="214">
        <v>2.7170845763121825E-2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45533</v>
      </c>
      <c r="E153" s="210">
        <v>1084.9000000000001</v>
      </c>
      <c r="F153" s="210">
        <v>1075.6833333333334</v>
      </c>
      <c r="G153" s="212">
        <v>1055.3666666666668</v>
      </c>
      <c r="H153" s="212">
        <v>1025.8333333333335</v>
      </c>
      <c r="I153" s="212">
        <v>1005.5166666666669</v>
      </c>
      <c r="J153" s="212">
        <v>1105.2166666666667</v>
      </c>
      <c r="K153" s="212">
        <v>1125.5333333333333</v>
      </c>
      <c r="L153" s="212">
        <v>1155.0666666666666</v>
      </c>
      <c r="M153" s="213">
        <v>1096</v>
      </c>
      <c r="N153" s="213">
        <v>1046.1500000000001</v>
      </c>
      <c r="O153" s="213">
        <v>9947250</v>
      </c>
      <c r="P153" s="214">
        <v>-6.5591094828800905E-2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45533</v>
      </c>
      <c r="E154" s="210">
        <v>4904.6000000000004</v>
      </c>
      <c r="F154" s="210">
        <v>4952.916666666667</v>
      </c>
      <c r="G154" s="212">
        <v>4846.8333333333339</v>
      </c>
      <c r="H154" s="212">
        <v>4789.0666666666666</v>
      </c>
      <c r="I154" s="212">
        <v>4682.9833333333336</v>
      </c>
      <c r="J154" s="212">
        <v>5010.6833333333343</v>
      </c>
      <c r="K154" s="212">
        <v>5116.7666666666682</v>
      </c>
      <c r="L154" s="212">
        <v>5174.5333333333347</v>
      </c>
      <c r="M154" s="213">
        <v>5059</v>
      </c>
      <c r="N154" s="213">
        <v>4895.1499999999996</v>
      </c>
      <c r="O154" s="213">
        <v>2356200</v>
      </c>
      <c r="P154" s="214">
        <v>-1.7922640880293432E-2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45533</v>
      </c>
      <c r="E155" s="210">
        <v>368.5</v>
      </c>
      <c r="F155" s="210">
        <v>368.5</v>
      </c>
      <c r="G155" s="212">
        <v>365.9</v>
      </c>
      <c r="H155" s="212">
        <v>363.29999999999995</v>
      </c>
      <c r="I155" s="212">
        <v>360.69999999999993</v>
      </c>
      <c r="J155" s="212">
        <v>371.1</v>
      </c>
      <c r="K155" s="212">
        <v>373.70000000000005</v>
      </c>
      <c r="L155" s="212">
        <v>376.30000000000007</v>
      </c>
      <c r="M155" s="213">
        <v>371.1</v>
      </c>
      <c r="N155" s="213">
        <v>365.9</v>
      </c>
      <c r="O155" s="213">
        <v>28749000</v>
      </c>
      <c r="P155" s="214">
        <v>2.9987102321582117E-2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45533</v>
      </c>
      <c r="E156" s="210">
        <v>535.04999999999995</v>
      </c>
      <c r="F156" s="210">
        <v>528.2166666666667</v>
      </c>
      <c r="G156" s="212">
        <v>519.43333333333339</v>
      </c>
      <c r="H156" s="212">
        <v>503.81666666666672</v>
      </c>
      <c r="I156" s="212">
        <v>495.03333333333342</v>
      </c>
      <c r="J156" s="212">
        <v>543.83333333333337</v>
      </c>
      <c r="K156" s="212">
        <v>552.61666666666667</v>
      </c>
      <c r="L156" s="212">
        <v>568.23333333333335</v>
      </c>
      <c r="M156" s="213">
        <v>537</v>
      </c>
      <c r="N156" s="213">
        <v>512.6</v>
      </c>
      <c r="O156" s="213">
        <v>52223600</v>
      </c>
      <c r="P156" s="214">
        <v>5.5324961908264594E-2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45533</v>
      </c>
      <c r="E157" s="210">
        <v>3095.9</v>
      </c>
      <c r="F157" s="210">
        <v>3097.6833333333338</v>
      </c>
      <c r="G157" s="212">
        <v>3078.3166666666675</v>
      </c>
      <c r="H157" s="212">
        <v>3060.7333333333336</v>
      </c>
      <c r="I157" s="212">
        <v>3041.3666666666672</v>
      </c>
      <c r="J157" s="212">
        <v>3115.2666666666678</v>
      </c>
      <c r="K157" s="212">
        <v>3134.6333333333337</v>
      </c>
      <c r="L157" s="212">
        <v>3152.2166666666681</v>
      </c>
      <c r="M157" s="213">
        <v>3117.05</v>
      </c>
      <c r="N157" s="213">
        <v>3080.1</v>
      </c>
      <c r="O157" s="213">
        <v>2856750</v>
      </c>
      <c r="P157" s="214">
        <v>3.5017070822025736E-4</v>
      </c>
    </row>
    <row r="158" spans="1:16" ht="12.75" customHeight="1">
      <c r="A158" s="206">
        <v>148</v>
      </c>
      <c r="B158" s="218" t="s">
        <v>832</v>
      </c>
      <c r="C158" s="210" t="s">
        <v>196</v>
      </c>
      <c r="D158" s="211">
        <v>45533</v>
      </c>
      <c r="E158" s="210">
        <v>4447.95</v>
      </c>
      <c r="F158" s="210">
        <v>4434.8833333333341</v>
      </c>
      <c r="G158" s="212">
        <v>4389.7666666666682</v>
      </c>
      <c r="H158" s="212">
        <v>4331.5833333333339</v>
      </c>
      <c r="I158" s="212">
        <v>4286.4666666666681</v>
      </c>
      <c r="J158" s="212">
        <v>4493.0666666666684</v>
      </c>
      <c r="K158" s="212">
        <v>4538.1833333333352</v>
      </c>
      <c r="L158" s="212">
        <v>4596.3666666666686</v>
      </c>
      <c r="M158" s="213">
        <v>4480</v>
      </c>
      <c r="N158" s="213">
        <v>4376.7</v>
      </c>
      <c r="O158" s="213">
        <v>1920500</v>
      </c>
      <c r="P158" s="214">
        <v>-1.7772663342283595E-2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45533</v>
      </c>
      <c r="E159" s="210">
        <v>116.05</v>
      </c>
      <c r="F159" s="210">
        <v>116.02333333333333</v>
      </c>
      <c r="G159" s="212">
        <v>115.66666666666666</v>
      </c>
      <c r="H159" s="212">
        <v>115.28333333333333</v>
      </c>
      <c r="I159" s="212">
        <v>114.92666666666666</v>
      </c>
      <c r="J159" s="212">
        <v>116.40666666666665</v>
      </c>
      <c r="K159" s="212">
        <v>116.76333333333331</v>
      </c>
      <c r="L159" s="212">
        <v>117.14666666666665</v>
      </c>
      <c r="M159" s="213">
        <v>116.38</v>
      </c>
      <c r="N159" s="213">
        <v>115.64</v>
      </c>
      <c r="O159" s="213">
        <v>280752000</v>
      </c>
      <c r="P159" s="214">
        <v>1.5125139122741931E-3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45533</v>
      </c>
      <c r="E160" s="210">
        <v>6770.05</v>
      </c>
      <c r="F160" s="210">
        <v>6764.3166666666657</v>
      </c>
      <c r="G160" s="212">
        <v>6728.6333333333314</v>
      </c>
      <c r="H160" s="212">
        <v>6687.2166666666653</v>
      </c>
      <c r="I160" s="212">
        <v>6651.533333333331</v>
      </c>
      <c r="J160" s="212">
        <v>6805.7333333333318</v>
      </c>
      <c r="K160" s="212">
        <v>6841.4166666666661</v>
      </c>
      <c r="L160" s="212">
        <v>6882.8333333333321</v>
      </c>
      <c r="M160" s="213">
        <v>6800</v>
      </c>
      <c r="N160" s="213">
        <v>6722.9</v>
      </c>
      <c r="O160" s="213">
        <v>2911500</v>
      </c>
      <c r="P160" s="214">
        <v>-1.9696969696969695E-2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45533</v>
      </c>
      <c r="E161" s="210">
        <v>335.65</v>
      </c>
      <c r="F161" s="210">
        <v>337.31666666666666</v>
      </c>
      <c r="G161" s="212">
        <v>333.63333333333333</v>
      </c>
      <c r="H161" s="212">
        <v>331.61666666666667</v>
      </c>
      <c r="I161" s="212">
        <v>327.93333333333334</v>
      </c>
      <c r="J161" s="212">
        <v>339.33333333333331</v>
      </c>
      <c r="K161" s="212">
        <v>343.01666666666659</v>
      </c>
      <c r="L161" s="212">
        <v>345.0333333333333</v>
      </c>
      <c r="M161" s="213">
        <v>341</v>
      </c>
      <c r="N161" s="213">
        <v>335.3</v>
      </c>
      <c r="O161" s="213">
        <v>81594000</v>
      </c>
      <c r="P161" s="214">
        <v>1.8605905352568425E-2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45533</v>
      </c>
      <c r="E162" s="210">
        <v>1523.75</v>
      </c>
      <c r="F162" s="210">
        <v>1518.2</v>
      </c>
      <c r="G162" s="212">
        <v>1508.5500000000002</v>
      </c>
      <c r="H162" s="212">
        <v>1493.3500000000001</v>
      </c>
      <c r="I162" s="212">
        <v>1483.7000000000003</v>
      </c>
      <c r="J162" s="212">
        <v>1533.4</v>
      </c>
      <c r="K162" s="212">
        <v>1543.0500000000002</v>
      </c>
      <c r="L162" s="212">
        <v>1558.25</v>
      </c>
      <c r="M162" s="213">
        <v>1527.85</v>
      </c>
      <c r="N162" s="213">
        <v>1503</v>
      </c>
      <c r="O162" s="213">
        <v>4717537</v>
      </c>
      <c r="P162" s="214">
        <v>-9.45945945945946E-2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45533</v>
      </c>
      <c r="E163" s="210">
        <v>823.4</v>
      </c>
      <c r="F163" s="210">
        <v>824.48333333333323</v>
      </c>
      <c r="G163" s="212">
        <v>817.71666666666647</v>
      </c>
      <c r="H163" s="212">
        <v>812.03333333333319</v>
      </c>
      <c r="I163" s="212">
        <v>805.26666666666642</v>
      </c>
      <c r="J163" s="212">
        <v>830.16666666666652</v>
      </c>
      <c r="K163" s="212">
        <v>836.93333333333317</v>
      </c>
      <c r="L163" s="212">
        <v>842.61666666666656</v>
      </c>
      <c r="M163" s="213">
        <v>831.25</v>
      </c>
      <c r="N163" s="213">
        <v>818.8</v>
      </c>
      <c r="O163" s="213">
        <v>13674800</v>
      </c>
      <c r="P163" s="214">
        <v>-6.8226572454534923E-2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45533</v>
      </c>
      <c r="E164" s="210">
        <v>232.85</v>
      </c>
      <c r="F164" s="210">
        <v>231.55333333333337</v>
      </c>
      <c r="G164" s="212">
        <v>229.23666666666674</v>
      </c>
      <c r="H164" s="212">
        <v>225.62333333333336</v>
      </c>
      <c r="I164" s="212">
        <v>223.30666666666673</v>
      </c>
      <c r="J164" s="212">
        <v>235.16666666666674</v>
      </c>
      <c r="K164" s="212">
        <v>237.48333333333341</v>
      </c>
      <c r="L164" s="212">
        <v>241.09666666666675</v>
      </c>
      <c r="M164" s="213">
        <v>233.87</v>
      </c>
      <c r="N164" s="213">
        <v>227.94</v>
      </c>
      <c r="O164" s="213">
        <v>69732500</v>
      </c>
      <c r="P164" s="214">
        <v>-5.7191144160892347E-2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45533</v>
      </c>
      <c r="E165" s="210">
        <v>616.45000000000005</v>
      </c>
      <c r="F165" s="210">
        <v>607.78333333333342</v>
      </c>
      <c r="G165" s="212">
        <v>595.96666666666681</v>
      </c>
      <c r="H165" s="212">
        <v>575.48333333333335</v>
      </c>
      <c r="I165" s="212">
        <v>563.66666666666674</v>
      </c>
      <c r="J165" s="212">
        <v>628.26666666666688</v>
      </c>
      <c r="K165" s="212">
        <v>640.08333333333348</v>
      </c>
      <c r="L165" s="212">
        <v>660.56666666666695</v>
      </c>
      <c r="M165" s="213">
        <v>619.6</v>
      </c>
      <c r="N165" s="213">
        <v>587.29999999999995</v>
      </c>
      <c r="O165" s="213">
        <v>52806000</v>
      </c>
      <c r="P165" s="214">
        <v>2.068192361218494E-2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45533</v>
      </c>
      <c r="E166" s="210">
        <v>3003.5</v>
      </c>
      <c r="F166" s="210">
        <v>3009.6666666666665</v>
      </c>
      <c r="G166" s="212">
        <v>2991.7833333333328</v>
      </c>
      <c r="H166" s="212">
        <v>2980.0666666666662</v>
      </c>
      <c r="I166" s="212">
        <v>2962.1833333333325</v>
      </c>
      <c r="J166" s="212">
        <v>3021.3833333333332</v>
      </c>
      <c r="K166" s="212">
        <v>3039.2666666666673</v>
      </c>
      <c r="L166" s="212">
        <v>3050.9833333333336</v>
      </c>
      <c r="M166" s="213">
        <v>3027.55</v>
      </c>
      <c r="N166" s="213">
        <v>2997.95</v>
      </c>
      <c r="O166" s="213">
        <v>46788250</v>
      </c>
      <c r="P166" s="214">
        <v>1.2360170500032455E-2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45533</v>
      </c>
      <c r="E167" s="210">
        <v>135.86000000000001</v>
      </c>
      <c r="F167" s="210">
        <v>136.59333333333336</v>
      </c>
      <c r="G167" s="212">
        <v>134.84666666666672</v>
      </c>
      <c r="H167" s="212">
        <v>133.83333333333337</v>
      </c>
      <c r="I167" s="212">
        <v>132.08666666666673</v>
      </c>
      <c r="J167" s="212">
        <v>137.60666666666671</v>
      </c>
      <c r="K167" s="212">
        <v>139.35333333333338</v>
      </c>
      <c r="L167" s="212">
        <v>140.3666666666667</v>
      </c>
      <c r="M167" s="213">
        <v>138.34</v>
      </c>
      <c r="N167" s="213">
        <v>135.58000000000001</v>
      </c>
      <c r="O167" s="213">
        <v>145980000</v>
      </c>
      <c r="P167" s="214">
        <v>-1.1564920643518769E-2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45533</v>
      </c>
      <c r="E168" s="210">
        <v>738.55</v>
      </c>
      <c r="F168" s="210">
        <v>733.66666666666663</v>
      </c>
      <c r="G168" s="212">
        <v>725.18333333333328</v>
      </c>
      <c r="H168" s="212">
        <v>711.81666666666661</v>
      </c>
      <c r="I168" s="212">
        <v>703.33333333333326</v>
      </c>
      <c r="J168" s="212">
        <v>747.0333333333333</v>
      </c>
      <c r="K168" s="212">
        <v>755.51666666666665</v>
      </c>
      <c r="L168" s="212">
        <v>768.88333333333333</v>
      </c>
      <c r="M168" s="213">
        <v>742.15</v>
      </c>
      <c r="N168" s="213">
        <v>720.3</v>
      </c>
      <c r="O168" s="213">
        <v>22754400</v>
      </c>
      <c r="P168" s="214">
        <v>-6.2833607907742992E-2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45533</v>
      </c>
      <c r="E169" s="210">
        <v>1834.25</v>
      </c>
      <c r="F169" s="210">
        <v>1820.1333333333332</v>
      </c>
      <c r="G169" s="212">
        <v>1797.2166666666665</v>
      </c>
      <c r="H169" s="212">
        <v>1760.1833333333332</v>
      </c>
      <c r="I169" s="212">
        <v>1737.2666666666664</v>
      </c>
      <c r="J169" s="212">
        <v>1857.1666666666665</v>
      </c>
      <c r="K169" s="212">
        <v>1880.0833333333335</v>
      </c>
      <c r="L169" s="212">
        <v>1917.1166666666666</v>
      </c>
      <c r="M169" s="213">
        <v>1843.05</v>
      </c>
      <c r="N169" s="213">
        <v>1783.1</v>
      </c>
      <c r="O169" s="213">
        <v>7377000</v>
      </c>
      <c r="P169" s="214">
        <v>0.10622504639262216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45533</v>
      </c>
      <c r="E170" s="210">
        <v>816.95</v>
      </c>
      <c r="F170" s="210">
        <v>816.4</v>
      </c>
      <c r="G170" s="212">
        <v>812.15</v>
      </c>
      <c r="H170" s="212">
        <v>807.35</v>
      </c>
      <c r="I170" s="212">
        <v>803.1</v>
      </c>
      <c r="J170" s="212">
        <v>821.19999999999993</v>
      </c>
      <c r="K170" s="212">
        <v>825.44999999999993</v>
      </c>
      <c r="L170" s="212">
        <v>830.24999999999989</v>
      </c>
      <c r="M170" s="213">
        <v>820.65</v>
      </c>
      <c r="N170" s="213">
        <v>811.6</v>
      </c>
      <c r="O170" s="213">
        <v>101096250</v>
      </c>
      <c r="P170" s="214">
        <v>-1.8894978564825936E-2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45533</v>
      </c>
      <c r="E171" s="210">
        <v>24855.3</v>
      </c>
      <c r="F171" s="210">
        <v>24837.733333333337</v>
      </c>
      <c r="G171" s="212">
        <v>24759.216666666674</v>
      </c>
      <c r="H171" s="212">
        <v>24663.133333333339</v>
      </c>
      <c r="I171" s="212">
        <v>24584.616666666676</v>
      </c>
      <c r="J171" s="212">
        <v>24933.816666666673</v>
      </c>
      <c r="K171" s="212">
        <v>25012.333333333336</v>
      </c>
      <c r="L171" s="212">
        <v>25108.416666666672</v>
      </c>
      <c r="M171" s="213">
        <v>24916.25</v>
      </c>
      <c r="N171" s="213">
        <v>24741.65</v>
      </c>
      <c r="O171" s="213">
        <v>313075</v>
      </c>
      <c r="P171" s="214">
        <v>3.4455128205128204E-3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45533</v>
      </c>
      <c r="E172" s="210">
        <v>7026.15</v>
      </c>
      <c r="F172" s="210">
        <v>7049.7833333333328</v>
      </c>
      <c r="G172" s="212">
        <v>6994.0166666666655</v>
      </c>
      <c r="H172" s="212">
        <v>6961.8833333333323</v>
      </c>
      <c r="I172" s="212">
        <v>6906.116666666665</v>
      </c>
      <c r="J172" s="212">
        <v>7081.9166666666661</v>
      </c>
      <c r="K172" s="212">
        <v>7137.6833333333325</v>
      </c>
      <c r="L172" s="212">
        <v>7169.8166666666666</v>
      </c>
      <c r="M172" s="213">
        <v>7105.55</v>
      </c>
      <c r="N172" s="213">
        <v>7017.65</v>
      </c>
      <c r="O172" s="213">
        <v>2237400</v>
      </c>
      <c r="P172" s="214">
        <v>-8.7060543629959453E-3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45533</v>
      </c>
      <c r="E173" s="210">
        <v>2554.15</v>
      </c>
      <c r="F173" s="210">
        <v>2562.3166666666671</v>
      </c>
      <c r="G173" s="212">
        <v>2533.8333333333339</v>
      </c>
      <c r="H173" s="212">
        <v>2513.5166666666669</v>
      </c>
      <c r="I173" s="212">
        <v>2485.0333333333338</v>
      </c>
      <c r="J173" s="212">
        <v>2582.6333333333341</v>
      </c>
      <c r="K173" s="212">
        <v>2611.1166666666668</v>
      </c>
      <c r="L173" s="212">
        <v>2631.4333333333343</v>
      </c>
      <c r="M173" s="213">
        <v>2590.8000000000002</v>
      </c>
      <c r="N173" s="213">
        <v>2542</v>
      </c>
      <c r="O173" s="213">
        <v>5963625</v>
      </c>
      <c r="P173" s="214">
        <v>-9.8991408292865152E-3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45533</v>
      </c>
      <c r="E174" s="210">
        <v>3227.6</v>
      </c>
      <c r="F174" s="210">
        <v>3204.2166666666667</v>
      </c>
      <c r="G174" s="212">
        <v>3143.8333333333335</v>
      </c>
      <c r="H174" s="212">
        <v>3060.0666666666666</v>
      </c>
      <c r="I174" s="212">
        <v>2999.6833333333334</v>
      </c>
      <c r="J174" s="212">
        <v>3287.9833333333336</v>
      </c>
      <c r="K174" s="212">
        <v>3348.3666666666668</v>
      </c>
      <c r="L174" s="212">
        <v>3432.1333333333337</v>
      </c>
      <c r="M174" s="213">
        <v>3264.6</v>
      </c>
      <c r="N174" s="213">
        <v>3120.45</v>
      </c>
      <c r="O174" s="213">
        <v>6290700</v>
      </c>
      <c r="P174" s="214">
        <v>4.8922014906708021E-2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45533</v>
      </c>
      <c r="E175" s="210">
        <v>1784.45</v>
      </c>
      <c r="F175" s="210">
        <v>1778.6000000000001</v>
      </c>
      <c r="G175" s="212">
        <v>1771.3500000000004</v>
      </c>
      <c r="H175" s="212">
        <v>1758.2500000000002</v>
      </c>
      <c r="I175" s="212">
        <v>1751.0000000000005</v>
      </c>
      <c r="J175" s="212">
        <v>1791.7000000000003</v>
      </c>
      <c r="K175" s="212">
        <v>1798.9499999999998</v>
      </c>
      <c r="L175" s="212">
        <v>1812.0500000000002</v>
      </c>
      <c r="M175" s="213">
        <v>1785.85</v>
      </c>
      <c r="N175" s="213">
        <v>1765.5</v>
      </c>
      <c r="O175" s="213">
        <v>17876600</v>
      </c>
      <c r="P175" s="214">
        <v>-2.4803234185496945E-3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45533</v>
      </c>
      <c r="E176" s="210">
        <v>815.4</v>
      </c>
      <c r="F176" s="210">
        <v>808.85</v>
      </c>
      <c r="G176" s="212">
        <v>796.6</v>
      </c>
      <c r="H176" s="212">
        <v>777.8</v>
      </c>
      <c r="I176" s="212">
        <v>765.55</v>
      </c>
      <c r="J176" s="212">
        <v>827.65000000000009</v>
      </c>
      <c r="K176" s="212">
        <v>839.90000000000009</v>
      </c>
      <c r="L176" s="212">
        <v>858.70000000000016</v>
      </c>
      <c r="M176" s="213">
        <v>821.1</v>
      </c>
      <c r="N176" s="213">
        <v>790.05</v>
      </c>
      <c r="O176" s="213">
        <v>7986000</v>
      </c>
      <c r="P176" s="214">
        <v>-6.857942617214835E-2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45533</v>
      </c>
      <c r="E177" s="210">
        <v>828.55</v>
      </c>
      <c r="F177" s="210">
        <v>838.93333333333328</v>
      </c>
      <c r="G177" s="212">
        <v>815.71666666666658</v>
      </c>
      <c r="H177" s="212">
        <v>802.88333333333333</v>
      </c>
      <c r="I177" s="212">
        <v>779.66666666666663</v>
      </c>
      <c r="J177" s="212">
        <v>851.76666666666654</v>
      </c>
      <c r="K177" s="212">
        <v>874.98333333333323</v>
      </c>
      <c r="L177" s="212">
        <v>887.81666666666649</v>
      </c>
      <c r="M177" s="213">
        <v>862.15</v>
      </c>
      <c r="N177" s="213">
        <v>826.1</v>
      </c>
      <c r="O177" s="213">
        <v>5831000</v>
      </c>
      <c r="P177" s="214">
        <v>-6.178600160901046E-2</v>
      </c>
    </row>
    <row r="178" spans="1:16" ht="12.75" customHeight="1">
      <c r="A178" s="206">
        <v>168</v>
      </c>
      <c r="B178" s="218" t="s">
        <v>832</v>
      </c>
      <c r="C178" s="217" t="s">
        <v>217</v>
      </c>
      <c r="D178" s="211">
        <v>45533</v>
      </c>
      <c r="E178" s="210">
        <v>1089.1500000000001</v>
      </c>
      <c r="F178" s="210">
        <v>1088.05</v>
      </c>
      <c r="G178" s="212">
        <v>1075.5999999999999</v>
      </c>
      <c r="H178" s="212">
        <v>1062.05</v>
      </c>
      <c r="I178" s="212">
        <v>1049.5999999999999</v>
      </c>
      <c r="J178" s="212">
        <v>1101.5999999999999</v>
      </c>
      <c r="K178" s="212">
        <v>1114.0500000000002</v>
      </c>
      <c r="L178" s="212">
        <v>1127.5999999999999</v>
      </c>
      <c r="M178" s="213">
        <v>1100.5</v>
      </c>
      <c r="N178" s="213">
        <v>1074.5</v>
      </c>
      <c r="O178" s="213">
        <v>9158050</v>
      </c>
      <c r="P178" s="214">
        <v>-8.4008400840084008E-4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45533</v>
      </c>
      <c r="E179" s="210">
        <v>1946.5</v>
      </c>
      <c r="F179" s="210">
        <v>1941.0833333333333</v>
      </c>
      <c r="G179" s="212">
        <v>1929.1666666666665</v>
      </c>
      <c r="H179" s="212">
        <v>1911.8333333333333</v>
      </c>
      <c r="I179" s="212">
        <v>1899.9166666666665</v>
      </c>
      <c r="J179" s="212">
        <v>1958.4166666666665</v>
      </c>
      <c r="K179" s="212">
        <v>1970.333333333333</v>
      </c>
      <c r="L179" s="212">
        <v>1987.6666666666665</v>
      </c>
      <c r="M179" s="213">
        <v>1953</v>
      </c>
      <c r="N179" s="213">
        <v>1923.75</v>
      </c>
      <c r="O179" s="213">
        <v>6201000</v>
      </c>
      <c r="P179" s="214">
        <v>4.8614487117160914E-3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45533</v>
      </c>
      <c r="E180" s="210">
        <v>1211.0999999999999</v>
      </c>
      <c r="F180" s="210">
        <v>1213.2666666666667</v>
      </c>
      <c r="G180" s="212">
        <v>1206.1833333333334</v>
      </c>
      <c r="H180" s="212">
        <v>1201.2666666666667</v>
      </c>
      <c r="I180" s="212">
        <v>1194.1833333333334</v>
      </c>
      <c r="J180" s="212">
        <v>1218.1833333333334</v>
      </c>
      <c r="K180" s="212">
        <v>1225.2666666666669</v>
      </c>
      <c r="L180" s="212">
        <v>1230.1833333333334</v>
      </c>
      <c r="M180" s="213">
        <v>1220.3499999999999</v>
      </c>
      <c r="N180" s="213">
        <v>1208.3499999999999</v>
      </c>
      <c r="O180" s="213">
        <v>12017424</v>
      </c>
      <c r="P180" s="214">
        <v>3.2558868471574659E-2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45533</v>
      </c>
      <c r="E181" s="210">
        <v>1075.8</v>
      </c>
      <c r="F181" s="210">
        <v>1081.8166666666666</v>
      </c>
      <c r="G181" s="212">
        <v>1068.3333333333333</v>
      </c>
      <c r="H181" s="212">
        <v>1060.8666666666666</v>
      </c>
      <c r="I181" s="212">
        <v>1047.3833333333332</v>
      </c>
      <c r="J181" s="212">
        <v>1089.2833333333333</v>
      </c>
      <c r="K181" s="212">
        <v>1102.7666666666669</v>
      </c>
      <c r="L181" s="212">
        <v>1110.2333333333333</v>
      </c>
      <c r="M181" s="213">
        <v>1095.3</v>
      </c>
      <c r="N181" s="213">
        <v>1074.3499999999999</v>
      </c>
      <c r="O181" s="213">
        <v>83621450</v>
      </c>
      <c r="P181" s="214">
        <v>2.1643887164187126E-2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45533</v>
      </c>
      <c r="E182" s="210">
        <v>428.5</v>
      </c>
      <c r="F182" s="210">
        <v>426.36666666666662</v>
      </c>
      <c r="G182" s="212">
        <v>422.93333333333322</v>
      </c>
      <c r="H182" s="212">
        <v>417.36666666666662</v>
      </c>
      <c r="I182" s="212">
        <v>413.93333333333322</v>
      </c>
      <c r="J182" s="212">
        <v>431.93333333333322</v>
      </c>
      <c r="K182" s="212">
        <v>435.36666666666662</v>
      </c>
      <c r="L182" s="212">
        <v>440.93333333333322</v>
      </c>
      <c r="M182" s="213">
        <v>429.8</v>
      </c>
      <c r="N182" s="213">
        <v>420.8</v>
      </c>
      <c r="O182" s="213">
        <v>92826000</v>
      </c>
      <c r="P182" s="214">
        <v>-3.9128004471771942E-2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45533</v>
      </c>
      <c r="E183" s="210">
        <v>154.97</v>
      </c>
      <c r="F183" s="210">
        <v>155.24666666666667</v>
      </c>
      <c r="G183" s="212">
        <v>153.94333333333333</v>
      </c>
      <c r="H183" s="212">
        <v>152.91666666666666</v>
      </c>
      <c r="I183" s="212">
        <v>151.61333333333332</v>
      </c>
      <c r="J183" s="212">
        <v>156.27333333333334</v>
      </c>
      <c r="K183" s="212">
        <v>157.57666666666668</v>
      </c>
      <c r="L183" s="212">
        <v>158.60333333333335</v>
      </c>
      <c r="M183" s="213">
        <v>156.55000000000001</v>
      </c>
      <c r="N183" s="213">
        <v>154.22</v>
      </c>
      <c r="O183" s="213">
        <v>280362500</v>
      </c>
      <c r="P183" s="214">
        <v>3.425129426586091E-3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45533</v>
      </c>
      <c r="E184" s="210">
        <v>4500.75</v>
      </c>
      <c r="F184" s="210">
        <v>4499.7333333333336</v>
      </c>
      <c r="G184" s="212">
        <v>4489.4666666666672</v>
      </c>
      <c r="H184" s="212">
        <v>4478.1833333333334</v>
      </c>
      <c r="I184" s="212">
        <v>4467.916666666667</v>
      </c>
      <c r="J184" s="212">
        <v>4511.0166666666673</v>
      </c>
      <c r="K184" s="212">
        <v>4521.2833333333338</v>
      </c>
      <c r="L184" s="212">
        <v>4532.5666666666675</v>
      </c>
      <c r="M184" s="213">
        <v>4510</v>
      </c>
      <c r="N184" s="213">
        <v>4488.45</v>
      </c>
      <c r="O184" s="213">
        <v>14232050</v>
      </c>
      <c r="P184" s="214">
        <v>-1.6269308463669242E-2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45533</v>
      </c>
      <c r="E185" s="210">
        <v>1620.35</v>
      </c>
      <c r="F185" s="210">
        <v>1626.4499999999998</v>
      </c>
      <c r="G185" s="212">
        <v>1612.0999999999997</v>
      </c>
      <c r="H185" s="212">
        <v>1603.85</v>
      </c>
      <c r="I185" s="212">
        <v>1589.4999999999998</v>
      </c>
      <c r="J185" s="212">
        <v>1634.6999999999996</v>
      </c>
      <c r="K185" s="212">
        <v>1649.05</v>
      </c>
      <c r="L185" s="212">
        <v>1657.2999999999995</v>
      </c>
      <c r="M185" s="213">
        <v>1640.8</v>
      </c>
      <c r="N185" s="213">
        <v>1618.2</v>
      </c>
      <c r="O185" s="213">
        <v>12308400</v>
      </c>
      <c r="P185" s="214">
        <v>-3.1490486756999198E-2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45533</v>
      </c>
      <c r="E186" s="210">
        <v>3546.25</v>
      </c>
      <c r="F186" s="210">
        <v>3577.1333333333332</v>
      </c>
      <c r="G186" s="212">
        <v>3494.4666666666662</v>
      </c>
      <c r="H186" s="212">
        <v>3442.6833333333329</v>
      </c>
      <c r="I186" s="212">
        <v>3360.016666666666</v>
      </c>
      <c r="J186" s="212">
        <v>3628.9166666666665</v>
      </c>
      <c r="K186" s="212">
        <v>3711.5833333333335</v>
      </c>
      <c r="L186" s="212">
        <v>3763.3666666666668</v>
      </c>
      <c r="M186" s="213">
        <v>3659.8</v>
      </c>
      <c r="N186" s="213">
        <v>3525.35</v>
      </c>
      <c r="O186" s="213">
        <v>9621325</v>
      </c>
      <c r="P186" s="214">
        <v>4.9903118487917234E-3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45533</v>
      </c>
      <c r="E187" s="210">
        <v>3369.7</v>
      </c>
      <c r="F187" s="210">
        <v>3361.6166666666663</v>
      </c>
      <c r="G187" s="212">
        <v>3344.1333333333328</v>
      </c>
      <c r="H187" s="212">
        <v>3318.5666666666666</v>
      </c>
      <c r="I187" s="212">
        <v>3301.083333333333</v>
      </c>
      <c r="J187" s="212">
        <v>3387.1833333333325</v>
      </c>
      <c r="K187" s="212">
        <v>3404.6666666666661</v>
      </c>
      <c r="L187" s="212">
        <v>3430.2333333333322</v>
      </c>
      <c r="M187" s="213">
        <v>3379.1</v>
      </c>
      <c r="N187" s="213">
        <v>3336.05</v>
      </c>
      <c r="O187" s="213">
        <v>2219000</v>
      </c>
      <c r="P187" s="214">
        <v>-2.9521102121145858E-2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45533</v>
      </c>
      <c r="E188" s="210">
        <v>6861.6</v>
      </c>
      <c r="F188" s="210">
        <v>6873.916666666667</v>
      </c>
      <c r="G188" s="212">
        <v>6778.1333333333341</v>
      </c>
      <c r="H188" s="212">
        <v>6694.666666666667</v>
      </c>
      <c r="I188" s="212">
        <v>6598.8833333333341</v>
      </c>
      <c r="J188" s="212">
        <v>6957.3833333333341</v>
      </c>
      <c r="K188" s="212">
        <v>7053.166666666667</v>
      </c>
      <c r="L188" s="212">
        <v>7136.6333333333341</v>
      </c>
      <c r="M188" s="213">
        <v>6969.7</v>
      </c>
      <c r="N188" s="213">
        <v>6790.45</v>
      </c>
      <c r="O188" s="213">
        <v>3289000</v>
      </c>
      <c r="P188" s="214">
        <v>-4.7108587321821764E-2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45533</v>
      </c>
      <c r="E189" s="210">
        <v>2743.1</v>
      </c>
      <c r="F189" s="210">
        <v>2754</v>
      </c>
      <c r="G189" s="212">
        <v>2716.25</v>
      </c>
      <c r="H189" s="212">
        <v>2689.4</v>
      </c>
      <c r="I189" s="212">
        <v>2651.65</v>
      </c>
      <c r="J189" s="212">
        <v>2780.85</v>
      </c>
      <c r="K189" s="212">
        <v>2818.6</v>
      </c>
      <c r="L189" s="212">
        <v>2845.45</v>
      </c>
      <c r="M189" s="213">
        <v>2791.75</v>
      </c>
      <c r="N189" s="213">
        <v>2727.15</v>
      </c>
      <c r="O189" s="213">
        <v>6396950</v>
      </c>
      <c r="P189" s="214">
        <v>9.8347975026244552E-3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45533</v>
      </c>
      <c r="E190" s="210">
        <v>2036</v>
      </c>
      <c r="F190" s="210">
        <v>2027.7833333333335</v>
      </c>
      <c r="G190" s="212">
        <v>2012.2666666666671</v>
      </c>
      <c r="H190" s="212">
        <v>1988.5333333333335</v>
      </c>
      <c r="I190" s="212">
        <v>1973.0166666666671</v>
      </c>
      <c r="J190" s="212">
        <v>2051.5166666666673</v>
      </c>
      <c r="K190" s="212">
        <v>2067.0333333333338</v>
      </c>
      <c r="L190" s="212">
        <v>2090.7666666666673</v>
      </c>
      <c r="M190" s="213">
        <v>2043.3</v>
      </c>
      <c r="N190" s="213">
        <v>2004.05</v>
      </c>
      <c r="O190" s="213">
        <v>2368000</v>
      </c>
      <c r="P190" s="214">
        <v>7.1452875127594418E-3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45533</v>
      </c>
      <c r="E191" s="210">
        <v>11307.6</v>
      </c>
      <c r="F191" s="210">
        <v>11352.466666666665</v>
      </c>
      <c r="G191" s="212">
        <v>11254.933333333331</v>
      </c>
      <c r="H191" s="212">
        <v>11202.266666666665</v>
      </c>
      <c r="I191" s="212">
        <v>11104.73333333333</v>
      </c>
      <c r="J191" s="212">
        <v>11405.133333333331</v>
      </c>
      <c r="K191" s="212">
        <v>11502.666666666668</v>
      </c>
      <c r="L191" s="212">
        <v>11555.333333333332</v>
      </c>
      <c r="M191" s="213">
        <v>11450</v>
      </c>
      <c r="N191" s="213">
        <v>11299.8</v>
      </c>
      <c r="O191" s="213">
        <v>2370600</v>
      </c>
      <c r="P191" s="214">
        <v>-2.1181716833890748E-2</v>
      </c>
    </row>
    <row r="192" spans="1:16" ht="12.75" customHeight="1">
      <c r="A192" s="206">
        <v>182</v>
      </c>
      <c r="B192" s="218" t="s">
        <v>832</v>
      </c>
      <c r="C192" s="210" t="s">
        <v>231</v>
      </c>
      <c r="D192" s="211">
        <v>45533</v>
      </c>
      <c r="E192" s="210">
        <v>582.25</v>
      </c>
      <c r="F192" s="210">
        <v>583.01666666666665</v>
      </c>
      <c r="G192" s="212">
        <v>578.23333333333335</v>
      </c>
      <c r="H192" s="212">
        <v>574.2166666666667</v>
      </c>
      <c r="I192" s="212">
        <v>569.43333333333339</v>
      </c>
      <c r="J192" s="212">
        <v>587.0333333333333</v>
      </c>
      <c r="K192" s="212">
        <v>591.81666666666661</v>
      </c>
      <c r="L192" s="212">
        <v>595.83333333333326</v>
      </c>
      <c r="M192" s="213">
        <v>587.79999999999995</v>
      </c>
      <c r="N192" s="213">
        <v>579</v>
      </c>
      <c r="O192" s="213">
        <v>41359500</v>
      </c>
      <c r="P192" s="214">
        <v>-2.8875797442080523E-2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45533</v>
      </c>
      <c r="E193" s="210">
        <v>464.15</v>
      </c>
      <c r="F193" s="210">
        <v>464.59999999999997</v>
      </c>
      <c r="G193" s="212">
        <v>460.99999999999994</v>
      </c>
      <c r="H193" s="212">
        <v>457.84999999999997</v>
      </c>
      <c r="I193" s="212">
        <v>454.24999999999994</v>
      </c>
      <c r="J193" s="212">
        <v>467.74999999999994</v>
      </c>
      <c r="K193" s="212">
        <v>471.34999999999997</v>
      </c>
      <c r="L193" s="212">
        <v>474.49999999999994</v>
      </c>
      <c r="M193" s="213">
        <v>468.2</v>
      </c>
      <c r="N193" s="213">
        <v>461.45</v>
      </c>
      <c r="O193" s="213">
        <v>156878400</v>
      </c>
      <c r="P193" s="214">
        <v>-1.299453014210054E-2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45533</v>
      </c>
      <c r="E194" s="210">
        <v>1738.25</v>
      </c>
      <c r="F194" s="210">
        <v>1733.8500000000001</v>
      </c>
      <c r="G194" s="212">
        <v>1720.5500000000002</v>
      </c>
      <c r="H194" s="212">
        <v>1702.8500000000001</v>
      </c>
      <c r="I194" s="212">
        <v>1689.5500000000002</v>
      </c>
      <c r="J194" s="212">
        <v>1751.5500000000002</v>
      </c>
      <c r="K194" s="212">
        <v>1764.85</v>
      </c>
      <c r="L194" s="212">
        <v>1782.5500000000002</v>
      </c>
      <c r="M194" s="213">
        <v>1747.15</v>
      </c>
      <c r="N194" s="213">
        <v>1716.15</v>
      </c>
      <c r="O194" s="213">
        <v>10054200</v>
      </c>
      <c r="P194" s="214">
        <v>-4.2783290748113377E-3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45533</v>
      </c>
      <c r="E195" s="210">
        <v>518.25</v>
      </c>
      <c r="F195" s="210">
        <v>519.73333333333335</v>
      </c>
      <c r="G195" s="212">
        <v>516.06666666666672</v>
      </c>
      <c r="H195" s="212">
        <v>513.88333333333333</v>
      </c>
      <c r="I195" s="212">
        <v>510.2166666666667</v>
      </c>
      <c r="J195" s="212">
        <v>521.91666666666674</v>
      </c>
      <c r="K195" s="212">
        <v>525.58333333333326</v>
      </c>
      <c r="L195" s="212">
        <v>527.76666666666677</v>
      </c>
      <c r="M195" s="213">
        <v>523.4</v>
      </c>
      <c r="N195" s="213">
        <v>517.54999999999995</v>
      </c>
      <c r="O195" s="213">
        <v>57246000</v>
      </c>
      <c r="P195" s="214">
        <v>1.0913329095147277E-2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45533</v>
      </c>
      <c r="E196" s="210">
        <v>1113.55</v>
      </c>
      <c r="F196" s="210">
        <v>1117.0833333333333</v>
      </c>
      <c r="G196" s="212">
        <v>1104.9166666666665</v>
      </c>
      <c r="H196" s="212">
        <v>1096.2833333333333</v>
      </c>
      <c r="I196" s="212">
        <v>1084.1166666666666</v>
      </c>
      <c r="J196" s="212">
        <v>1125.7166666666665</v>
      </c>
      <c r="K196" s="212">
        <v>1137.883333333333</v>
      </c>
      <c r="L196" s="212">
        <v>1146.5166666666664</v>
      </c>
      <c r="M196" s="213">
        <v>1129.25</v>
      </c>
      <c r="N196" s="213">
        <v>1108.45</v>
      </c>
      <c r="O196" s="213">
        <v>21186900</v>
      </c>
      <c r="P196" s="214">
        <v>2.6833631484794273E-3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25017.75</v>
      </c>
      <c r="D10" s="34">
        <v>25021.5</v>
      </c>
      <c r="E10" s="34">
        <v>24969.9</v>
      </c>
      <c r="F10" s="34">
        <v>24922.050000000003</v>
      </c>
      <c r="G10" s="34">
        <v>24870.450000000004</v>
      </c>
      <c r="H10" s="34">
        <v>25069.35</v>
      </c>
      <c r="I10" s="34">
        <v>25120.949999999997</v>
      </c>
      <c r="J10" s="34">
        <v>25168.799999999996</v>
      </c>
      <c r="K10" s="34">
        <v>25073.1</v>
      </c>
      <c r="L10" s="34">
        <v>24973.65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51278.75</v>
      </c>
      <c r="D11" s="34">
        <v>51207.183333333327</v>
      </c>
      <c r="E11" s="34">
        <v>51009.666666666657</v>
      </c>
      <c r="F11" s="34">
        <v>50740.583333333328</v>
      </c>
      <c r="G11" s="34">
        <v>50543.066666666658</v>
      </c>
      <c r="H11" s="34">
        <v>51476.266666666656</v>
      </c>
      <c r="I11" s="34">
        <v>51673.783333333333</v>
      </c>
      <c r="J11" s="34">
        <v>51942.866666666654</v>
      </c>
      <c r="K11" s="34">
        <v>51404.7</v>
      </c>
      <c r="L11" s="34">
        <v>50938.1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7373.25</v>
      </c>
      <c r="D12" s="36">
        <v>7404.666666666667</v>
      </c>
      <c r="E12" s="36">
        <v>7331.9333333333343</v>
      </c>
      <c r="F12" s="36">
        <v>7290.6166666666677</v>
      </c>
      <c r="G12" s="36">
        <v>7217.883333333335</v>
      </c>
      <c r="H12" s="36">
        <v>7445.9833333333336</v>
      </c>
      <c r="I12" s="36">
        <v>7518.7166666666653</v>
      </c>
      <c r="J12" s="36">
        <v>7560.0333333333328</v>
      </c>
      <c r="K12" s="36">
        <v>7477.4</v>
      </c>
      <c r="L12" s="36">
        <v>7363.35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9339.0499999999993</v>
      </c>
      <c r="D13" s="36">
        <v>9348.4833333333336</v>
      </c>
      <c r="E13" s="36">
        <v>9322.7666666666664</v>
      </c>
      <c r="F13" s="36">
        <v>9306.4833333333336</v>
      </c>
      <c r="G13" s="36">
        <v>9280.7666666666664</v>
      </c>
      <c r="H13" s="36">
        <v>9364.7666666666664</v>
      </c>
      <c r="I13" s="36">
        <v>9390.4833333333336</v>
      </c>
      <c r="J13" s="36">
        <v>9406.7666666666664</v>
      </c>
      <c r="K13" s="36">
        <v>9374.2000000000007</v>
      </c>
      <c r="L13" s="36">
        <v>9332.2000000000007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41709.25</v>
      </c>
      <c r="D14" s="36">
        <v>41745.266666666663</v>
      </c>
      <c r="E14" s="36">
        <v>41553.833333333328</v>
      </c>
      <c r="F14" s="36">
        <v>41398.416666666664</v>
      </c>
      <c r="G14" s="36">
        <v>41206.98333333333</v>
      </c>
      <c r="H14" s="36">
        <v>41900.683333333327</v>
      </c>
      <c r="I14" s="36">
        <v>42092.116666666661</v>
      </c>
      <c r="J14" s="36">
        <v>42247.533333333326</v>
      </c>
      <c r="K14" s="36">
        <v>41936.699999999997</v>
      </c>
      <c r="L14" s="36">
        <v>41589.85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11431.4</v>
      </c>
      <c r="D15" s="36">
        <v>11442.866666666667</v>
      </c>
      <c r="E15" s="36">
        <v>11398.883333333333</v>
      </c>
      <c r="F15" s="36">
        <v>11366.366666666667</v>
      </c>
      <c r="G15" s="36">
        <v>11322.383333333333</v>
      </c>
      <c r="H15" s="36">
        <v>11475.383333333333</v>
      </c>
      <c r="I15" s="36">
        <v>11519.366666666667</v>
      </c>
      <c r="J15" s="36">
        <v>11551.883333333333</v>
      </c>
      <c r="K15" s="36">
        <v>11486.85</v>
      </c>
      <c r="L15" s="36">
        <v>11410.35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16581</v>
      </c>
      <c r="D16" s="36">
        <v>16585.55</v>
      </c>
      <c r="E16" s="36">
        <v>16541.55</v>
      </c>
      <c r="F16" s="36">
        <v>16502.099999999999</v>
      </c>
      <c r="G16" s="36">
        <v>16458.099999999999</v>
      </c>
      <c r="H16" s="36">
        <v>16625</v>
      </c>
      <c r="I16" s="36">
        <v>16669</v>
      </c>
      <c r="J16" s="36">
        <v>16708.45</v>
      </c>
      <c r="K16" s="36">
        <v>16629.55</v>
      </c>
      <c r="L16" s="36">
        <v>16546.099999999999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7906.95</v>
      </c>
      <c r="D17" s="36">
        <v>7919.9666666666672</v>
      </c>
      <c r="E17" s="36">
        <v>7815.6833333333343</v>
      </c>
      <c r="F17" s="36">
        <v>7724.416666666667</v>
      </c>
      <c r="G17" s="36">
        <v>7620.1333333333341</v>
      </c>
      <c r="H17" s="36">
        <v>8011.2333333333345</v>
      </c>
      <c r="I17" s="36">
        <v>8115.5166666666673</v>
      </c>
      <c r="J17" s="36">
        <v>8206.7833333333347</v>
      </c>
      <c r="K17" s="31">
        <v>8024.25</v>
      </c>
      <c r="L17" s="31">
        <v>7828.7</v>
      </c>
      <c r="M17" s="31">
        <v>4.6531099999999999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2348.25</v>
      </c>
      <c r="D18" s="36">
        <v>2347</v>
      </c>
      <c r="E18" s="36">
        <v>2336.5</v>
      </c>
      <c r="F18" s="36">
        <v>2324.75</v>
      </c>
      <c r="G18" s="36">
        <v>2314.25</v>
      </c>
      <c r="H18" s="36">
        <v>2358.75</v>
      </c>
      <c r="I18" s="36">
        <v>2369.25</v>
      </c>
      <c r="J18" s="36">
        <v>2381</v>
      </c>
      <c r="K18" s="31">
        <v>2357.5</v>
      </c>
      <c r="L18" s="31">
        <v>2335.25</v>
      </c>
      <c r="M18" s="31">
        <v>1.37747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1441.9</v>
      </c>
      <c r="D19" s="36">
        <v>1435.75</v>
      </c>
      <c r="E19" s="36">
        <v>1421.5</v>
      </c>
      <c r="F19" s="36">
        <v>1401.1</v>
      </c>
      <c r="G19" s="36">
        <v>1386.85</v>
      </c>
      <c r="H19" s="36">
        <v>1456.15</v>
      </c>
      <c r="I19" s="36">
        <v>1470.4</v>
      </c>
      <c r="J19" s="36">
        <v>1490.8000000000002</v>
      </c>
      <c r="K19" s="31">
        <v>1450</v>
      </c>
      <c r="L19" s="31">
        <v>1415.35</v>
      </c>
      <c r="M19" s="31">
        <v>4.6115899999999996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635.1</v>
      </c>
      <c r="D20" s="36">
        <v>635.48333333333323</v>
      </c>
      <c r="E20" s="36">
        <v>631.71666666666647</v>
      </c>
      <c r="F20" s="36">
        <v>628.33333333333326</v>
      </c>
      <c r="G20" s="36">
        <v>624.56666666666649</v>
      </c>
      <c r="H20" s="36">
        <v>638.86666666666645</v>
      </c>
      <c r="I20" s="36">
        <v>642.6333333333331</v>
      </c>
      <c r="J20" s="36">
        <v>646.01666666666642</v>
      </c>
      <c r="K20" s="31">
        <v>639.25</v>
      </c>
      <c r="L20" s="31">
        <v>632.1</v>
      </c>
      <c r="M20" s="31">
        <v>12.391389999999999</v>
      </c>
      <c r="N20" s="1"/>
      <c r="O20" s="1"/>
    </row>
    <row r="21" spans="1:15" ht="12.75" customHeight="1">
      <c r="A21" s="51">
        <v>12</v>
      </c>
      <c r="B21" s="53" t="s">
        <v>817</v>
      </c>
      <c r="C21" s="31">
        <v>1046.1500000000001</v>
      </c>
      <c r="D21" s="36">
        <v>1050.55</v>
      </c>
      <c r="E21" s="36">
        <v>1039.0999999999999</v>
      </c>
      <c r="F21" s="36">
        <v>1032.05</v>
      </c>
      <c r="G21" s="36">
        <v>1020.5999999999999</v>
      </c>
      <c r="H21" s="36">
        <v>1057.5999999999999</v>
      </c>
      <c r="I21" s="36">
        <v>1069.0500000000002</v>
      </c>
      <c r="J21" s="36">
        <v>1076.0999999999999</v>
      </c>
      <c r="K21" s="31">
        <v>1062</v>
      </c>
      <c r="L21" s="31">
        <v>1043.5</v>
      </c>
      <c r="M21" s="31">
        <v>13.19608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3067.1</v>
      </c>
      <c r="D22" s="36">
        <v>3075.6166666666668</v>
      </c>
      <c r="E22" s="36">
        <v>3055.4833333333336</v>
      </c>
      <c r="F22" s="36">
        <v>3043.8666666666668</v>
      </c>
      <c r="G22" s="36">
        <v>3023.7333333333336</v>
      </c>
      <c r="H22" s="36">
        <v>3087.2333333333336</v>
      </c>
      <c r="I22" s="36">
        <v>3107.3666666666668</v>
      </c>
      <c r="J22" s="36">
        <v>3118.9833333333336</v>
      </c>
      <c r="K22" s="31">
        <v>3095.75</v>
      </c>
      <c r="L22" s="31">
        <v>3064</v>
      </c>
      <c r="M22" s="31">
        <v>13.1044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1886.8</v>
      </c>
      <c r="D23" s="36">
        <v>1890.3333333333333</v>
      </c>
      <c r="E23" s="36">
        <v>1871.6666666666665</v>
      </c>
      <c r="F23" s="36">
        <v>1856.5333333333333</v>
      </c>
      <c r="G23" s="36">
        <v>1837.8666666666666</v>
      </c>
      <c r="H23" s="36">
        <v>1905.4666666666665</v>
      </c>
      <c r="I23" s="36">
        <v>1924.133333333333</v>
      </c>
      <c r="J23" s="36">
        <v>1939.2666666666664</v>
      </c>
      <c r="K23" s="31">
        <v>1909</v>
      </c>
      <c r="L23" s="31">
        <v>1875.2</v>
      </c>
      <c r="M23" s="31">
        <v>3.0762499999999999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1478.35</v>
      </c>
      <c r="D24" s="36">
        <v>1483.6166666666668</v>
      </c>
      <c r="E24" s="36">
        <v>1470.3333333333335</v>
      </c>
      <c r="F24" s="36">
        <v>1462.3166666666666</v>
      </c>
      <c r="G24" s="36">
        <v>1449.0333333333333</v>
      </c>
      <c r="H24" s="36">
        <v>1491.6333333333337</v>
      </c>
      <c r="I24" s="36">
        <v>1504.916666666667</v>
      </c>
      <c r="J24" s="36">
        <v>1512.9333333333338</v>
      </c>
      <c r="K24" s="31">
        <v>1496.9</v>
      </c>
      <c r="L24" s="31">
        <v>1475.6</v>
      </c>
      <c r="M24" s="31">
        <v>9.1006400000000003</v>
      </c>
      <c r="N24" s="1"/>
      <c r="O24" s="1"/>
    </row>
    <row r="25" spans="1:15" ht="12.75" customHeight="1">
      <c r="A25" s="51">
        <v>16</v>
      </c>
      <c r="B25" s="53" t="s">
        <v>785</v>
      </c>
      <c r="C25" s="31">
        <v>654.1</v>
      </c>
      <c r="D25" s="36">
        <v>659.25000000000011</v>
      </c>
      <c r="E25" s="36">
        <v>646.55000000000018</v>
      </c>
      <c r="F25" s="36">
        <v>639.00000000000011</v>
      </c>
      <c r="G25" s="36">
        <v>626.30000000000018</v>
      </c>
      <c r="H25" s="36">
        <v>666.80000000000018</v>
      </c>
      <c r="I25" s="36">
        <v>679.50000000000023</v>
      </c>
      <c r="J25" s="36">
        <v>687.05000000000018</v>
      </c>
      <c r="K25" s="31">
        <v>671.95</v>
      </c>
      <c r="L25" s="31">
        <v>651.70000000000005</v>
      </c>
      <c r="M25" s="31">
        <v>34.461399999999998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856.35</v>
      </c>
      <c r="D26" s="36">
        <v>856.5333333333333</v>
      </c>
      <c r="E26" s="36">
        <v>852.06666666666661</v>
      </c>
      <c r="F26" s="36">
        <v>847.7833333333333</v>
      </c>
      <c r="G26" s="36">
        <v>843.31666666666661</v>
      </c>
      <c r="H26" s="36">
        <v>860.81666666666661</v>
      </c>
      <c r="I26" s="36">
        <v>865.2833333333333</v>
      </c>
      <c r="J26" s="36">
        <v>869.56666666666661</v>
      </c>
      <c r="K26" s="31">
        <v>861</v>
      </c>
      <c r="L26" s="31">
        <v>852.25</v>
      </c>
      <c r="M26" s="31">
        <v>34.880339999999997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373.95</v>
      </c>
      <c r="D27" s="36">
        <v>376.9666666666667</v>
      </c>
      <c r="E27" s="36">
        <v>369.98333333333341</v>
      </c>
      <c r="F27" s="36">
        <v>366.01666666666671</v>
      </c>
      <c r="G27" s="36">
        <v>359.03333333333342</v>
      </c>
      <c r="H27" s="36">
        <v>380.93333333333339</v>
      </c>
      <c r="I27" s="36">
        <v>387.91666666666674</v>
      </c>
      <c r="J27" s="36">
        <v>391.88333333333338</v>
      </c>
      <c r="K27" s="31">
        <v>383.95</v>
      </c>
      <c r="L27" s="31">
        <v>373</v>
      </c>
      <c r="M27" s="31">
        <v>27.109490000000001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222.77</v>
      </c>
      <c r="D28" s="36">
        <v>223.1866666666667</v>
      </c>
      <c r="E28" s="36">
        <v>220.6733333333334</v>
      </c>
      <c r="F28" s="36">
        <v>218.57666666666671</v>
      </c>
      <c r="G28" s="36">
        <v>216.06333333333342</v>
      </c>
      <c r="H28" s="36">
        <v>225.28333333333339</v>
      </c>
      <c r="I28" s="36">
        <v>227.79666666666665</v>
      </c>
      <c r="J28" s="36">
        <v>229.89333333333337</v>
      </c>
      <c r="K28" s="31">
        <v>225.7</v>
      </c>
      <c r="L28" s="31">
        <v>221.09</v>
      </c>
      <c r="M28" s="31">
        <v>94.948319999999995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321.89999999999998</v>
      </c>
      <c r="D29" s="36">
        <v>322.51666666666671</v>
      </c>
      <c r="E29" s="36">
        <v>318.98333333333341</v>
      </c>
      <c r="F29" s="36">
        <v>316.06666666666672</v>
      </c>
      <c r="G29" s="36">
        <v>312.53333333333342</v>
      </c>
      <c r="H29" s="36">
        <v>325.43333333333339</v>
      </c>
      <c r="I29" s="36">
        <v>328.9666666666667</v>
      </c>
      <c r="J29" s="36">
        <v>331.88333333333338</v>
      </c>
      <c r="K29" s="31">
        <v>326.05</v>
      </c>
      <c r="L29" s="31">
        <v>319.60000000000002</v>
      </c>
      <c r="M29" s="31">
        <v>55.080530000000003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5891</v>
      </c>
      <c r="D30" s="36">
        <v>5901.5333333333328</v>
      </c>
      <c r="E30" s="36">
        <v>5811.5166666666655</v>
      </c>
      <c r="F30" s="36">
        <v>5732.0333333333328</v>
      </c>
      <c r="G30" s="36">
        <v>5642.0166666666655</v>
      </c>
      <c r="H30" s="36">
        <v>5981.0166666666655</v>
      </c>
      <c r="I30" s="36">
        <v>6071.0333333333319</v>
      </c>
      <c r="J30" s="36">
        <v>6150.5166666666655</v>
      </c>
      <c r="K30" s="31">
        <v>5991.55</v>
      </c>
      <c r="L30" s="31">
        <v>5822.05</v>
      </c>
      <c r="M30" s="31">
        <v>5.3244800000000003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624.45000000000005</v>
      </c>
      <c r="D31" s="36">
        <v>625.45000000000005</v>
      </c>
      <c r="E31" s="36">
        <v>621.05000000000007</v>
      </c>
      <c r="F31" s="36">
        <v>617.65</v>
      </c>
      <c r="G31" s="36">
        <v>613.25</v>
      </c>
      <c r="H31" s="36">
        <v>628.85000000000014</v>
      </c>
      <c r="I31" s="36">
        <v>633.25000000000023</v>
      </c>
      <c r="J31" s="36">
        <v>636.6500000000002</v>
      </c>
      <c r="K31" s="31">
        <v>629.85</v>
      </c>
      <c r="L31" s="31">
        <v>622.04999999999995</v>
      </c>
      <c r="M31" s="31">
        <v>23.74774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6781.45</v>
      </c>
      <c r="D32" s="36">
        <v>6788.7333333333336</v>
      </c>
      <c r="E32" s="36">
        <v>6726.7166666666672</v>
      </c>
      <c r="F32" s="36">
        <v>6671.9833333333336</v>
      </c>
      <c r="G32" s="36">
        <v>6609.9666666666672</v>
      </c>
      <c r="H32" s="36">
        <v>6843.4666666666672</v>
      </c>
      <c r="I32" s="36">
        <v>6905.4833333333336</v>
      </c>
      <c r="J32" s="36">
        <v>6960.2166666666672</v>
      </c>
      <c r="K32" s="31">
        <v>6850.75</v>
      </c>
      <c r="L32" s="31">
        <v>6734</v>
      </c>
      <c r="M32" s="31">
        <v>2.9729700000000001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504.4</v>
      </c>
      <c r="D33" s="36">
        <v>506.4666666666667</v>
      </c>
      <c r="E33" s="36">
        <v>500.93333333333339</v>
      </c>
      <c r="F33" s="36">
        <v>497.4666666666667</v>
      </c>
      <c r="G33" s="36">
        <v>491.93333333333339</v>
      </c>
      <c r="H33" s="36">
        <v>509.93333333333339</v>
      </c>
      <c r="I33" s="36">
        <v>515.4666666666667</v>
      </c>
      <c r="J33" s="36">
        <v>518.93333333333339</v>
      </c>
      <c r="K33" s="31">
        <v>512</v>
      </c>
      <c r="L33" s="31">
        <v>503</v>
      </c>
      <c r="M33" s="31">
        <v>21.405529999999999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262.14999999999998</v>
      </c>
      <c r="D34" s="36">
        <v>261.8</v>
      </c>
      <c r="E34" s="36">
        <v>258.95000000000005</v>
      </c>
      <c r="F34" s="36">
        <v>255.75000000000006</v>
      </c>
      <c r="G34" s="36">
        <v>252.90000000000009</v>
      </c>
      <c r="H34" s="36">
        <v>265</v>
      </c>
      <c r="I34" s="36">
        <v>267.85000000000002</v>
      </c>
      <c r="J34" s="36">
        <v>271.04999999999995</v>
      </c>
      <c r="K34" s="31">
        <v>264.64999999999998</v>
      </c>
      <c r="L34" s="31">
        <v>258.60000000000002</v>
      </c>
      <c r="M34" s="31">
        <v>93.840440000000001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3166.2</v>
      </c>
      <c r="D35" s="36">
        <v>3173.2833333333333</v>
      </c>
      <c r="E35" s="36">
        <v>3142.9166666666665</v>
      </c>
      <c r="F35" s="36">
        <v>3119.6333333333332</v>
      </c>
      <c r="G35" s="36">
        <v>3089.2666666666664</v>
      </c>
      <c r="H35" s="36">
        <v>3196.5666666666666</v>
      </c>
      <c r="I35" s="36">
        <v>3226.9333333333334</v>
      </c>
      <c r="J35" s="36">
        <v>3250.2166666666667</v>
      </c>
      <c r="K35" s="31">
        <v>3203.65</v>
      </c>
      <c r="L35" s="31">
        <v>3150</v>
      </c>
      <c r="M35" s="31">
        <v>10.03501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1953.15</v>
      </c>
      <c r="D36" s="36">
        <v>1961.0333333333335</v>
      </c>
      <c r="E36" s="36">
        <v>1942.116666666667</v>
      </c>
      <c r="F36" s="36">
        <v>1931.0833333333335</v>
      </c>
      <c r="G36" s="36">
        <v>1912.166666666667</v>
      </c>
      <c r="H36" s="36">
        <v>1972.0666666666671</v>
      </c>
      <c r="I36" s="36">
        <v>1990.9833333333336</v>
      </c>
      <c r="J36" s="36">
        <v>2002.0166666666671</v>
      </c>
      <c r="K36" s="31">
        <v>1979.95</v>
      </c>
      <c r="L36" s="31">
        <v>1950</v>
      </c>
      <c r="M36" s="31">
        <v>2.8091699999999999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1551.95</v>
      </c>
      <c r="D37" s="36">
        <v>1548.6666666666667</v>
      </c>
      <c r="E37" s="36">
        <v>1541.1833333333334</v>
      </c>
      <c r="F37" s="36">
        <v>1530.4166666666667</v>
      </c>
      <c r="G37" s="36">
        <v>1522.9333333333334</v>
      </c>
      <c r="H37" s="36">
        <v>1559.4333333333334</v>
      </c>
      <c r="I37" s="36">
        <v>1566.9166666666665</v>
      </c>
      <c r="J37" s="36">
        <v>1577.6833333333334</v>
      </c>
      <c r="K37" s="31">
        <v>1556.15</v>
      </c>
      <c r="L37" s="31">
        <v>1537.9</v>
      </c>
      <c r="M37" s="31">
        <v>4.3424899999999997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4958.55</v>
      </c>
      <c r="D38" s="36">
        <v>4964.7333333333327</v>
      </c>
      <c r="E38" s="36">
        <v>4919.4666666666653</v>
      </c>
      <c r="F38" s="36">
        <v>4880.3833333333323</v>
      </c>
      <c r="G38" s="36">
        <v>4835.116666666665</v>
      </c>
      <c r="H38" s="36">
        <v>5003.8166666666657</v>
      </c>
      <c r="I38" s="36">
        <v>5049.0833333333339</v>
      </c>
      <c r="J38" s="36">
        <v>5088.1666666666661</v>
      </c>
      <c r="K38" s="31">
        <v>5010</v>
      </c>
      <c r="L38" s="31">
        <v>4925.6499999999996</v>
      </c>
      <c r="M38" s="31">
        <v>1.4491000000000001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1181.25</v>
      </c>
      <c r="D39" s="36">
        <v>1176.7833333333333</v>
      </c>
      <c r="E39" s="36">
        <v>1168.7166666666667</v>
      </c>
      <c r="F39" s="36">
        <v>1156.1833333333334</v>
      </c>
      <c r="G39" s="36">
        <v>1148.1166666666668</v>
      </c>
      <c r="H39" s="36">
        <v>1189.3166666666666</v>
      </c>
      <c r="I39" s="36">
        <v>1197.3833333333332</v>
      </c>
      <c r="J39" s="36">
        <v>1209.9166666666665</v>
      </c>
      <c r="K39" s="31">
        <v>1184.8499999999999</v>
      </c>
      <c r="L39" s="31">
        <v>1164.25</v>
      </c>
      <c r="M39" s="31">
        <v>87.021129999999999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10501.6</v>
      </c>
      <c r="D40" s="36">
        <v>10473.35</v>
      </c>
      <c r="E40" s="36">
        <v>10378.25</v>
      </c>
      <c r="F40" s="36">
        <v>10254.9</v>
      </c>
      <c r="G40" s="36">
        <v>10159.799999999999</v>
      </c>
      <c r="H40" s="36">
        <v>10596.7</v>
      </c>
      <c r="I40" s="36">
        <v>10691.800000000003</v>
      </c>
      <c r="J40" s="36">
        <v>10815.150000000001</v>
      </c>
      <c r="K40" s="31">
        <v>10568.45</v>
      </c>
      <c r="L40" s="31">
        <v>10350</v>
      </c>
      <c r="M40" s="31">
        <v>2.6239599999999998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6863.6</v>
      </c>
      <c r="D41" s="36">
        <v>6822.3166666666666</v>
      </c>
      <c r="E41" s="36">
        <v>6771.2833333333328</v>
      </c>
      <c r="F41" s="36">
        <v>6678.9666666666662</v>
      </c>
      <c r="G41" s="36">
        <v>6627.9333333333325</v>
      </c>
      <c r="H41" s="36">
        <v>6914.6333333333332</v>
      </c>
      <c r="I41" s="36">
        <v>6965.6666666666679</v>
      </c>
      <c r="J41" s="36">
        <v>7057.9833333333336</v>
      </c>
      <c r="K41" s="31">
        <v>6873.35</v>
      </c>
      <c r="L41" s="31">
        <v>6730</v>
      </c>
      <c r="M41" s="31">
        <v>20.359020000000001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1719</v>
      </c>
      <c r="D42" s="36">
        <v>1700</v>
      </c>
      <c r="E42" s="36">
        <v>1671</v>
      </c>
      <c r="F42" s="36">
        <v>1623</v>
      </c>
      <c r="G42" s="36">
        <v>1594</v>
      </c>
      <c r="H42" s="36">
        <v>1748</v>
      </c>
      <c r="I42" s="36">
        <v>1777</v>
      </c>
      <c r="J42" s="36">
        <v>1825</v>
      </c>
      <c r="K42" s="31">
        <v>1729</v>
      </c>
      <c r="L42" s="31">
        <v>1652</v>
      </c>
      <c r="M42" s="31">
        <v>42.055329999999998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9934.6</v>
      </c>
      <c r="D43" s="36">
        <v>9911.1333333333332</v>
      </c>
      <c r="E43" s="36">
        <v>9825.2666666666664</v>
      </c>
      <c r="F43" s="36">
        <v>9715.9333333333325</v>
      </c>
      <c r="G43" s="36">
        <v>9630.0666666666657</v>
      </c>
      <c r="H43" s="36">
        <v>10020.466666666667</v>
      </c>
      <c r="I43" s="36">
        <v>10106.333333333332</v>
      </c>
      <c r="J43" s="36">
        <v>10215.666666666668</v>
      </c>
      <c r="K43" s="31">
        <v>9997</v>
      </c>
      <c r="L43" s="31">
        <v>9801.7999999999993</v>
      </c>
      <c r="M43" s="31">
        <v>0.35085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2821.1</v>
      </c>
      <c r="D44" s="36">
        <v>2829.3333333333335</v>
      </c>
      <c r="E44" s="36">
        <v>2794.8166666666671</v>
      </c>
      <c r="F44" s="36">
        <v>2768.5333333333338</v>
      </c>
      <c r="G44" s="36">
        <v>2734.0166666666673</v>
      </c>
      <c r="H44" s="36">
        <v>2855.6166666666668</v>
      </c>
      <c r="I44" s="36">
        <v>2890.1333333333332</v>
      </c>
      <c r="J44" s="36">
        <v>2916.4166666666665</v>
      </c>
      <c r="K44" s="31">
        <v>2863.85</v>
      </c>
      <c r="L44" s="31">
        <v>2803.05</v>
      </c>
      <c r="M44" s="31">
        <v>2.2941099999999999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201.06</v>
      </c>
      <c r="D45" s="36">
        <v>200.64000000000001</v>
      </c>
      <c r="E45" s="36">
        <v>199.04000000000002</v>
      </c>
      <c r="F45" s="36">
        <v>197.02</v>
      </c>
      <c r="G45" s="36">
        <v>195.42000000000002</v>
      </c>
      <c r="H45" s="36">
        <v>202.66000000000003</v>
      </c>
      <c r="I45" s="36">
        <v>204.26</v>
      </c>
      <c r="J45" s="36">
        <v>206.28000000000003</v>
      </c>
      <c r="K45" s="31">
        <v>202.24</v>
      </c>
      <c r="L45" s="31">
        <v>198.62</v>
      </c>
      <c r="M45" s="31">
        <v>79.940550000000002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251.2</v>
      </c>
      <c r="D46" s="36">
        <v>251.26666666666665</v>
      </c>
      <c r="E46" s="36">
        <v>250.0333333333333</v>
      </c>
      <c r="F46" s="36">
        <v>248.86666666666665</v>
      </c>
      <c r="G46" s="36">
        <v>247.6333333333333</v>
      </c>
      <c r="H46" s="36">
        <v>252.43333333333331</v>
      </c>
      <c r="I46" s="36">
        <v>253.66666666666666</v>
      </c>
      <c r="J46" s="36">
        <v>254.83333333333331</v>
      </c>
      <c r="K46" s="31">
        <v>252.5</v>
      </c>
      <c r="L46" s="31">
        <v>250.1</v>
      </c>
      <c r="M46" s="31">
        <v>75.719729999999998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118.54</v>
      </c>
      <c r="D47" s="36">
        <v>118.32000000000001</v>
      </c>
      <c r="E47" s="36">
        <v>117.84000000000002</v>
      </c>
      <c r="F47" s="36">
        <v>117.14000000000001</v>
      </c>
      <c r="G47" s="36">
        <v>116.66000000000003</v>
      </c>
      <c r="H47" s="36">
        <v>119.02000000000001</v>
      </c>
      <c r="I47" s="36">
        <v>119.5</v>
      </c>
      <c r="J47" s="36">
        <v>120.2</v>
      </c>
      <c r="K47" s="31">
        <v>118.8</v>
      </c>
      <c r="L47" s="31">
        <v>117.62</v>
      </c>
      <c r="M47" s="31">
        <v>35.071100000000001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1453.25</v>
      </c>
      <c r="D48" s="36">
        <v>1453.0333333333335</v>
      </c>
      <c r="E48" s="36">
        <v>1445.0666666666671</v>
      </c>
      <c r="F48" s="36">
        <v>1436.8833333333334</v>
      </c>
      <c r="G48" s="36">
        <v>1428.916666666667</v>
      </c>
      <c r="H48" s="36">
        <v>1461.2166666666672</v>
      </c>
      <c r="I48" s="36">
        <v>1469.1833333333338</v>
      </c>
      <c r="J48" s="36">
        <v>1477.3666666666672</v>
      </c>
      <c r="K48" s="31">
        <v>1461</v>
      </c>
      <c r="L48" s="31">
        <v>1444.85</v>
      </c>
      <c r="M48" s="31">
        <v>1.2363999999999999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584.15</v>
      </c>
      <c r="D49" s="36">
        <v>579.88333333333333</v>
      </c>
      <c r="E49" s="36">
        <v>573.76666666666665</v>
      </c>
      <c r="F49" s="36">
        <v>563.38333333333333</v>
      </c>
      <c r="G49" s="36">
        <v>557.26666666666665</v>
      </c>
      <c r="H49" s="36">
        <v>590.26666666666665</v>
      </c>
      <c r="I49" s="36">
        <v>596.38333333333321</v>
      </c>
      <c r="J49" s="36">
        <v>606.76666666666665</v>
      </c>
      <c r="K49" s="31">
        <v>586</v>
      </c>
      <c r="L49" s="31">
        <v>569.5</v>
      </c>
      <c r="M49" s="31">
        <v>17.592099999999999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1312.05</v>
      </c>
      <c r="D50" s="36">
        <v>1315.0833333333333</v>
      </c>
      <c r="E50" s="36">
        <v>1305.6666666666665</v>
      </c>
      <c r="F50" s="36">
        <v>1299.2833333333333</v>
      </c>
      <c r="G50" s="36">
        <v>1289.8666666666666</v>
      </c>
      <c r="H50" s="36">
        <v>1321.4666666666665</v>
      </c>
      <c r="I50" s="36">
        <v>1330.883333333333</v>
      </c>
      <c r="J50" s="36">
        <v>1337.2666666666664</v>
      </c>
      <c r="K50" s="31">
        <v>1324.5</v>
      </c>
      <c r="L50" s="31">
        <v>1308.7</v>
      </c>
      <c r="M50" s="31">
        <v>3.7539899999999999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300.89999999999998</v>
      </c>
      <c r="D51" s="36">
        <v>302.64999999999998</v>
      </c>
      <c r="E51" s="36">
        <v>297.84999999999997</v>
      </c>
      <c r="F51" s="36">
        <v>294.8</v>
      </c>
      <c r="G51" s="36">
        <v>290</v>
      </c>
      <c r="H51" s="36">
        <v>305.69999999999993</v>
      </c>
      <c r="I51" s="36">
        <v>310.49999999999989</v>
      </c>
      <c r="J51" s="36">
        <v>313.5499999999999</v>
      </c>
      <c r="K51" s="31">
        <v>307.45</v>
      </c>
      <c r="L51" s="31">
        <v>299.60000000000002</v>
      </c>
      <c r="M51" s="31">
        <v>168.73098999999999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1607.4</v>
      </c>
      <c r="D52" s="36">
        <v>1618.1333333333332</v>
      </c>
      <c r="E52" s="36">
        <v>1591.3666666666663</v>
      </c>
      <c r="F52" s="36">
        <v>1575.333333333333</v>
      </c>
      <c r="G52" s="36">
        <v>1548.5666666666662</v>
      </c>
      <c r="H52" s="36">
        <v>1634.1666666666665</v>
      </c>
      <c r="I52" s="36">
        <v>1660.9333333333334</v>
      </c>
      <c r="J52" s="36">
        <v>1676.9666666666667</v>
      </c>
      <c r="K52" s="31">
        <v>1644.9</v>
      </c>
      <c r="L52" s="31">
        <v>1602.1</v>
      </c>
      <c r="M52" s="31">
        <v>6.59375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297.8</v>
      </c>
      <c r="D53" s="36">
        <v>298.06666666666666</v>
      </c>
      <c r="E53" s="36">
        <v>296.33333333333331</v>
      </c>
      <c r="F53" s="36">
        <v>294.86666666666667</v>
      </c>
      <c r="G53" s="36">
        <v>293.13333333333333</v>
      </c>
      <c r="H53" s="36">
        <v>299.5333333333333</v>
      </c>
      <c r="I53" s="36">
        <v>301.26666666666665</v>
      </c>
      <c r="J53" s="36">
        <v>302.73333333333329</v>
      </c>
      <c r="K53" s="31">
        <v>299.8</v>
      </c>
      <c r="L53" s="31">
        <v>296.60000000000002</v>
      </c>
      <c r="M53" s="31">
        <v>68.024209999999997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349.05</v>
      </c>
      <c r="D54" s="36">
        <v>347.76666666666665</v>
      </c>
      <c r="E54" s="36">
        <v>344.7833333333333</v>
      </c>
      <c r="F54" s="36">
        <v>340.51666666666665</v>
      </c>
      <c r="G54" s="36">
        <v>337.5333333333333</v>
      </c>
      <c r="H54" s="36">
        <v>352.0333333333333</v>
      </c>
      <c r="I54" s="36">
        <v>355.01666666666665</v>
      </c>
      <c r="J54" s="36">
        <v>359.2833333333333</v>
      </c>
      <c r="K54" s="31">
        <v>350.75</v>
      </c>
      <c r="L54" s="31">
        <v>343.5</v>
      </c>
      <c r="M54" s="31">
        <v>96.831729999999993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1522.75</v>
      </c>
      <c r="D55" s="36">
        <v>1517.0333333333335</v>
      </c>
      <c r="E55" s="36">
        <v>1507.7166666666672</v>
      </c>
      <c r="F55" s="36">
        <v>1492.6833333333336</v>
      </c>
      <c r="G55" s="36">
        <v>1483.3666666666672</v>
      </c>
      <c r="H55" s="36">
        <v>1532.0666666666671</v>
      </c>
      <c r="I55" s="36">
        <v>1541.3833333333332</v>
      </c>
      <c r="J55" s="36">
        <v>1556.416666666667</v>
      </c>
      <c r="K55" s="31">
        <v>1526.35</v>
      </c>
      <c r="L55" s="31">
        <v>1502</v>
      </c>
      <c r="M55" s="31">
        <v>39.650660000000002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352.75</v>
      </c>
      <c r="D56" s="36">
        <v>353.61666666666662</v>
      </c>
      <c r="E56" s="36">
        <v>350.98333333333323</v>
      </c>
      <c r="F56" s="36">
        <v>349.21666666666664</v>
      </c>
      <c r="G56" s="36">
        <v>346.58333333333326</v>
      </c>
      <c r="H56" s="36">
        <v>355.38333333333321</v>
      </c>
      <c r="I56" s="36">
        <v>358.01666666666654</v>
      </c>
      <c r="J56" s="36">
        <v>359.78333333333319</v>
      </c>
      <c r="K56" s="31">
        <v>356.25</v>
      </c>
      <c r="L56" s="31">
        <v>351.85</v>
      </c>
      <c r="M56" s="31">
        <v>11.58652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32299.95</v>
      </c>
      <c r="D57" s="36">
        <v>32488.466666666664</v>
      </c>
      <c r="E57" s="36">
        <v>32055.883333333324</v>
      </c>
      <c r="F57" s="36">
        <v>31811.816666666662</v>
      </c>
      <c r="G57" s="36">
        <v>31379.233333333323</v>
      </c>
      <c r="H57" s="36">
        <v>32732.533333333326</v>
      </c>
      <c r="I57" s="36">
        <v>33165.116666666661</v>
      </c>
      <c r="J57" s="36">
        <v>33409.183333333327</v>
      </c>
      <c r="K57" s="31">
        <v>32921.050000000003</v>
      </c>
      <c r="L57" s="31">
        <v>32244.400000000001</v>
      </c>
      <c r="M57" s="31">
        <v>0.45778999999999997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5764.3</v>
      </c>
      <c r="D58" s="36">
        <v>5781.5666666666666</v>
      </c>
      <c r="E58" s="36">
        <v>5717.7333333333336</v>
      </c>
      <c r="F58" s="36">
        <v>5671.166666666667</v>
      </c>
      <c r="G58" s="36">
        <v>5607.3333333333339</v>
      </c>
      <c r="H58" s="36">
        <v>5828.1333333333332</v>
      </c>
      <c r="I58" s="36">
        <v>5891.9666666666672</v>
      </c>
      <c r="J58" s="36">
        <v>5938.5333333333328</v>
      </c>
      <c r="K58" s="31">
        <v>5845.4</v>
      </c>
      <c r="L58" s="31">
        <v>5735</v>
      </c>
      <c r="M58" s="31">
        <v>1.7574000000000001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729.8</v>
      </c>
      <c r="D59" s="36">
        <v>733.58333333333337</v>
      </c>
      <c r="E59" s="36">
        <v>724.4666666666667</v>
      </c>
      <c r="F59" s="36">
        <v>719.13333333333333</v>
      </c>
      <c r="G59" s="36">
        <v>710.01666666666665</v>
      </c>
      <c r="H59" s="36">
        <v>738.91666666666674</v>
      </c>
      <c r="I59" s="36">
        <v>748.0333333333333</v>
      </c>
      <c r="J59" s="36">
        <v>753.36666666666679</v>
      </c>
      <c r="K59" s="31">
        <v>742.7</v>
      </c>
      <c r="L59" s="31">
        <v>728.25</v>
      </c>
      <c r="M59" s="31">
        <v>10.15056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110.85</v>
      </c>
      <c r="D60" s="36">
        <v>111.12333333333333</v>
      </c>
      <c r="E60" s="36">
        <v>110.22666666666667</v>
      </c>
      <c r="F60" s="36">
        <v>109.60333333333334</v>
      </c>
      <c r="G60" s="36">
        <v>108.70666666666668</v>
      </c>
      <c r="H60" s="36">
        <v>111.74666666666667</v>
      </c>
      <c r="I60" s="36">
        <v>112.64333333333332</v>
      </c>
      <c r="J60" s="36">
        <v>113.26666666666667</v>
      </c>
      <c r="K60" s="31">
        <v>112.02</v>
      </c>
      <c r="L60" s="31">
        <v>110.5</v>
      </c>
      <c r="M60" s="31">
        <v>120.98332000000001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1443.8</v>
      </c>
      <c r="D61" s="36">
        <v>1424.8999999999999</v>
      </c>
      <c r="E61" s="36">
        <v>1399.8999999999996</v>
      </c>
      <c r="F61" s="36">
        <v>1355.9999999999998</v>
      </c>
      <c r="G61" s="36">
        <v>1330.9999999999995</v>
      </c>
      <c r="H61" s="36">
        <v>1468.7999999999997</v>
      </c>
      <c r="I61" s="36">
        <v>1493.8000000000002</v>
      </c>
      <c r="J61" s="36">
        <v>1537.6999999999998</v>
      </c>
      <c r="K61" s="31">
        <v>1449.9</v>
      </c>
      <c r="L61" s="31">
        <v>1381</v>
      </c>
      <c r="M61" s="31">
        <v>29.744250000000001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1598.05</v>
      </c>
      <c r="D62" s="36">
        <v>1601.45</v>
      </c>
      <c r="E62" s="36">
        <v>1583.1000000000001</v>
      </c>
      <c r="F62" s="36">
        <v>1568.15</v>
      </c>
      <c r="G62" s="36">
        <v>1549.8000000000002</v>
      </c>
      <c r="H62" s="36">
        <v>1616.4</v>
      </c>
      <c r="I62" s="36">
        <v>1634.75</v>
      </c>
      <c r="J62" s="36">
        <v>1649.7</v>
      </c>
      <c r="K62" s="31">
        <v>1619.8</v>
      </c>
      <c r="L62" s="31">
        <v>1586.5</v>
      </c>
      <c r="M62" s="31">
        <v>15.70234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531.4</v>
      </c>
      <c r="D63" s="36">
        <v>534.36666666666667</v>
      </c>
      <c r="E63" s="36">
        <v>527.0333333333333</v>
      </c>
      <c r="F63" s="36">
        <v>522.66666666666663</v>
      </c>
      <c r="G63" s="36">
        <v>515.33333333333326</v>
      </c>
      <c r="H63" s="36">
        <v>538.73333333333335</v>
      </c>
      <c r="I63" s="36">
        <v>546.06666666666661</v>
      </c>
      <c r="J63" s="36">
        <v>550.43333333333339</v>
      </c>
      <c r="K63" s="31">
        <v>541.70000000000005</v>
      </c>
      <c r="L63" s="31">
        <v>530</v>
      </c>
      <c r="M63" s="31">
        <v>78.655299999999997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6080.9</v>
      </c>
      <c r="D64" s="36">
        <v>6079.0166666666664</v>
      </c>
      <c r="E64" s="36">
        <v>6028.0333333333328</v>
      </c>
      <c r="F64" s="36">
        <v>5975.1666666666661</v>
      </c>
      <c r="G64" s="36">
        <v>5924.1833333333325</v>
      </c>
      <c r="H64" s="36">
        <v>6131.8833333333332</v>
      </c>
      <c r="I64" s="36">
        <v>6182.8666666666668</v>
      </c>
      <c r="J64" s="36">
        <v>6235.7333333333336</v>
      </c>
      <c r="K64" s="31">
        <v>6130</v>
      </c>
      <c r="L64" s="31">
        <v>6026.15</v>
      </c>
      <c r="M64" s="31">
        <v>2.6388699999999998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3540.4</v>
      </c>
      <c r="D65" s="36">
        <v>3564.1333333333337</v>
      </c>
      <c r="E65" s="36">
        <v>3507.5666666666675</v>
      </c>
      <c r="F65" s="36">
        <v>3474.733333333334</v>
      </c>
      <c r="G65" s="36">
        <v>3418.1666666666679</v>
      </c>
      <c r="H65" s="36">
        <v>3596.9666666666672</v>
      </c>
      <c r="I65" s="36">
        <v>3653.5333333333338</v>
      </c>
      <c r="J65" s="36">
        <v>3686.3666666666668</v>
      </c>
      <c r="K65" s="31">
        <v>3620.7</v>
      </c>
      <c r="L65" s="31">
        <v>3531.3</v>
      </c>
      <c r="M65" s="31">
        <v>4.5327599999999997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984.95</v>
      </c>
      <c r="D66" s="36">
        <v>987.88333333333333</v>
      </c>
      <c r="E66" s="36">
        <v>980.16666666666663</v>
      </c>
      <c r="F66" s="36">
        <v>975.38333333333333</v>
      </c>
      <c r="G66" s="36">
        <v>967.66666666666663</v>
      </c>
      <c r="H66" s="36">
        <v>992.66666666666663</v>
      </c>
      <c r="I66" s="36">
        <v>1000.3833333333333</v>
      </c>
      <c r="J66" s="36">
        <v>1005.1666666666666</v>
      </c>
      <c r="K66" s="31">
        <v>995.6</v>
      </c>
      <c r="L66" s="31">
        <v>983.1</v>
      </c>
      <c r="M66" s="31">
        <v>11.51524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1742.6</v>
      </c>
      <c r="D67" s="36">
        <v>1750.3666666666668</v>
      </c>
      <c r="E67" s="36">
        <v>1732.2333333333336</v>
      </c>
      <c r="F67" s="36">
        <v>1721.8666666666668</v>
      </c>
      <c r="G67" s="36">
        <v>1703.7333333333336</v>
      </c>
      <c r="H67" s="36">
        <v>1760.7333333333336</v>
      </c>
      <c r="I67" s="36">
        <v>1778.8666666666668</v>
      </c>
      <c r="J67" s="36">
        <v>1789.2333333333336</v>
      </c>
      <c r="K67" s="31">
        <v>1768.5</v>
      </c>
      <c r="L67" s="31">
        <v>1740</v>
      </c>
      <c r="M67" s="31">
        <v>3.7961200000000002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469.45</v>
      </c>
      <c r="D68" s="36">
        <v>468.33333333333331</v>
      </c>
      <c r="E68" s="36">
        <v>465.66666666666663</v>
      </c>
      <c r="F68" s="36">
        <v>461.88333333333333</v>
      </c>
      <c r="G68" s="36">
        <v>459.21666666666664</v>
      </c>
      <c r="H68" s="36">
        <v>472.11666666666662</v>
      </c>
      <c r="I68" s="36">
        <v>474.78333333333325</v>
      </c>
      <c r="J68" s="36">
        <v>478.56666666666661</v>
      </c>
      <c r="K68" s="31">
        <v>471</v>
      </c>
      <c r="L68" s="31">
        <v>464.55</v>
      </c>
      <c r="M68" s="31">
        <v>21.88766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3768.6</v>
      </c>
      <c r="D69" s="36">
        <v>3793.1333333333337</v>
      </c>
      <c r="E69" s="36">
        <v>3728.2666666666673</v>
      </c>
      <c r="F69" s="36">
        <v>3687.9333333333338</v>
      </c>
      <c r="G69" s="36">
        <v>3623.0666666666675</v>
      </c>
      <c r="H69" s="36">
        <v>3833.4666666666672</v>
      </c>
      <c r="I69" s="36">
        <v>3898.333333333333</v>
      </c>
      <c r="J69" s="36">
        <v>3938.666666666667</v>
      </c>
      <c r="K69" s="31">
        <v>3858</v>
      </c>
      <c r="L69" s="31">
        <v>3752.8</v>
      </c>
      <c r="M69" s="31">
        <v>7.0434799999999997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846.35</v>
      </c>
      <c r="D70" s="36">
        <v>850.06666666666672</v>
      </c>
      <c r="E70" s="36">
        <v>839.68333333333339</v>
      </c>
      <c r="F70" s="36">
        <v>833.01666666666665</v>
      </c>
      <c r="G70" s="36">
        <v>822.63333333333333</v>
      </c>
      <c r="H70" s="36">
        <v>856.73333333333346</v>
      </c>
      <c r="I70" s="36">
        <v>867.1166666666669</v>
      </c>
      <c r="J70" s="36">
        <v>873.78333333333353</v>
      </c>
      <c r="K70" s="31">
        <v>860.45</v>
      </c>
      <c r="L70" s="31">
        <v>843.4</v>
      </c>
      <c r="M70" s="31">
        <v>33.124319999999997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643.4</v>
      </c>
      <c r="D71" s="36">
        <v>646.68333333333339</v>
      </c>
      <c r="E71" s="36">
        <v>638.36666666666679</v>
      </c>
      <c r="F71" s="36">
        <v>633.33333333333337</v>
      </c>
      <c r="G71" s="36">
        <v>625.01666666666677</v>
      </c>
      <c r="H71" s="36">
        <v>651.71666666666681</v>
      </c>
      <c r="I71" s="36">
        <v>660.03333333333342</v>
      </c>
      <c r="J71" s="36">
        <v>665.06666666666683</v>
      </c>
      <c r="K71" s="31">
        <v>655</v>
      </c>
      <c r="L71" s="31">
        <v>641.65</v>
      </c>
      <c r="M71" s="31">
        <v>14.28673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1821.8</v>
      </c>
      <c r="D72" s="36">
        <v>1821.2666666666667</v>
      </c>
      <c r="E72" s="36">
        <v>1810.5333333333333</v>
      </c>
      <c r="F72" s="36">
        <v>1799.2666666666667</v>
      </c>
      <c r="G72" s="36">
        <v>1788.5333333333333</v>
      </c>
      <c r="H72" s="36">
        <v>1832.5333333333333</v>
      </c>
      <c r="I72" s="36">
        <v>1843.2666666666664</v>
      </c>
      <c r="J72" s="36">
        <v>1854.5333333333333</v>
      </c>
      <c r="K72" s="31">
        <v>1832</v>
      </c>
      <c r="L72" s="31">
        <v>1810</v>
      </c>
      <c r="M72" s="31">
        <v>2.1263800000000002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2869.65</v>
      </c>
      <c r="D73" s="36">
        <v>2865.4333333333329</v>
      </c>
      <c r="E73" s="36">
        <v>2827.016666666666</v>
      </c>
      <c r="F73" s="36">
        <v>2784.3833333333332</v>
      </c>
      <c r="G73" s="36">
        <v>2745.9666666666662</v>
      </c>
      <c r="H73" s="36">
        <v>2908.0666666666657</v>
      </c>
      <c r="I73" s="36">
        <v>2946.4833333333327</v>
      </c>
      <c r="J73" s="36">
        <v>2989.1166666666654</v>
      </c>
      <c r="K73" s="31">
        <v>2903.85</v>
      </c>
      <c r="L73" s="31">
        <v>2822.8</v>
      </c>
      <c r="M73" s="31">
        <v>7.69076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430.45</v>
      </c>
      <c r="D74" s="36">
        <v>429.2</v>
      </c>
      <c r="E74" s="36">
        <v>426.4</v>
      </c>
      <c r="F74" s="36">
        <v>422.34999999999997</v>
      </c>
      <c r="G74" s="36">
        <v>419.54999999999995</v>
      </c>
      <c r="H74" s="36">
        <v>433.25</v>
      </c>
      <c r="I74" s="36">
        <v>436.05000000000007</v>
      </c>
      <c r="J74" s="36">
        <v>440.1</v>
      </c>
      <c r="K74" s="31">
        <v>432</v>
      </c>
      <c r="L74" s="31">
        <v>425.15</v>
      </c>
      <c r="M74" s="31">
        <v>20.916650000000001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177.52</v>
      </c>
      <c r="D75" s="36">
        <v>179.43999999999997</v>
      </c>
      <c r="E75" s="36">
        <v>175.27999999999994</v>
      </c>
      <c r="F75" s="36">
        <v>173.03999999999996</v>
      </c>
      <c r="G75" s="36">
        <v>168.87999999999994</v>
      </c>
      <c r="H75" s="36">
        <v>181.67999999999995</v>
      </c>
      <c r="I75" s="36">
        <v>185.83999999999997</v>
      </c>
      <c r="J75" s="36">
        <v>188.07999999999996</v>
      </c>
      <c r="K75" s="31">
        <v>183.6</v>
      </c>
      <c r="L75" s="31">
        <v>177.2</v>
      </c>
      <c r="M75" s="31">
        <v>29.325970000000002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4902.5</v>
      </c>
      <c r="D76" s="36">
        <v>4924.333333333333</v>
      </c>
      <c r="E76" s="36">
        <v>4853.1666666666661</v>
      </c>
      <c r="F76" s="36">
        <v>4803.833333333333</v>
      </c>
      <c r="G76" s="36">
        <v>4732.6666666666661</v>
      </c>
      <c r="H76" s="36">
        <v>4973.6666666666661</v>
      </c>
      <c r="I76" s="36">
        <v>5044.8333333333321</v>
      </c>
      <c r="J76" s="36">
        <v>5094.1666666666661</v>
      </c>
      <c r="K76" s="31">
        <v>4995.5</v>
      </c>
      <c r="L76" s="31">
        <v>4875</v>
      </c>
      <c r="M76" s="31">
        <v>4.0004600000000003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13227.55</v>
      </c>
      <c r="D77" s="36">
        <v>13292.449999999999</v>
      </c>
      <c r="E77" s="36">
        <v>13125.099999999999</v>
      </c>
      <c r="F77" s="36">
        <v>13022.65</v>
      </c>
      <c r="G77" s="36">
        <v>12855.3</v>
      </c>
      <c r="H77" s="36">
        <v>13394.899999999998</v>
      </c>
      <c r="I77" s="36">
        <v>13562.25</v>
      </c>
      <c r="J77" s="36">
        <v>13664.699999999997</v>
      </c>
      <c r="K77" s="31">
        <v>13459.8</v>
      </c>
      <c r="L77" s="31">
        <v>13190</v>
      </c>
      <c r="M77" s="31">
        <v>3.5971000000000002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3345.45</v>
      </c>
      <c r="D78" s="36">
        <v>3340.1333333333332</v>
      </c>
      <c r="E78" s="36">
        <v>3316.2666666666664</v>
      </c>
      <c r="F78" s="36">
        <v>3287.083333333333</v>
      </c>
      <c r="G78" s="36">
        <v>3263.2166666666662</v>
      </c>
      <c r="H78" s="36">
        <v>3369.3166666666666</v>
      </c>
      <c r="I78" s="36">
        <v>3393.1833333333334</v>
      </c>
      <c r="J78" s="36">
        <v>3422.3666666666668</v>
      </c>
      <c r="K78" s="31">
        <v>3364</v>
      </c>
      <c r="L78" s="31">
        <v>3310.95</v>
      </c>
      <c r="M78" s="31">
        <v>2.0333800000000002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6962.95</v>
      </c>
      <c r="D79" s="36">
        <v>6957.1833333333334</v>
      </c>
      <c r="E79" s="36">
        <v>6907.8166666666666</v>
      </c>
      <c r="F79" s="36">
        <v>6852.6833333333334</v>
      </c>
      <c r="G79" s="36">
        <v>6803.3166666666666</v>
      </c>
      <c r="H79" s="36">
        <v>7012.3166666666666</v>
      </c>
      <c r="I79" s="36">
        <v>7061.6833333333334</v>
      </c>
      <c r="J79" s="36">
        <v>7116.8166666666666</v>
      </c>
      <c r="K79" s="31">
        <v>7006.55</v>
      </c>
      <c r="L79" s="31">
        <v>6902.05</v>
      </c>
      <c r="M79" s="31">
        <v>4.5541700000000001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4868.8500000000004</v>
      </c>
      <c r="D80" s="36">
        <v>4864.2666666666664</v>
      </c>
      <c r="E80" s="36">
        <v>4841.2833333333328</v>
      </c>
      <c r="F80" s="36">
        <v>4813.7166666666662</v>
      </c>
      <c r="G80" s="36">
        <v>4790.7333333333327</v>
      </c>
      <c r="H80" s="36">
        <v>4891.833333333333</v>
      </c>
      <c r="I80" s="36">
        <v>4914.8166666666666</v>
      </c>
      <c r="J80" s="36">
        <v>4942.3833333333332</v>
      </c>
      <c r="K80" s="31">
        <v>4887.25</v>
      </c>
      <c r="L80" s="31">
        <v>4836.7</v>
      </c>
      <c r="M80" s="31">
        <v>3.8210899999999999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3865.9</v>
      </c>
      <c r="D81" s="36">
        <v>3876.0500000000006</v>
      </c>
      <c r="E81" s="36">
        <v>3837.9000000000015</v>
      </c>
      <c r="F81" s="36">
        <v>3809.900000000001</v>
      </c>
      <c r="G81" s="36">
        <v>3771.7500000000018</v>
      </c>
      <c r="H81" s="36">
        <v>3904.0500000000011</v>
      </c>
      <c r="I81" s="36">
        <v>3942.2</v>
      </c>
      <c r="J81" s="36">
        <v>3970.2000000000007</v>
      </c>
      <c r="K81" s="31">
        <v>3914.2</v>
      </c>
      <c r="L81" s="31">
        <v>3848.05</v>
      </c>
      <c r="M81" s="31">
        <v>1.9573700000000001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225.55</v>
      </c>
      <c r="D82" s="36">
        <v>224.20333333333335</v>
      </c>
      <c r="E82" s="36">
        <v>220.60666666666668</v>
      </c>
      <c r="F82" s="36">
        <v>215.66333333333333</v>
      </c>
      <c r="G82" s="36">
        <v>212.06666666666666</v>
      </c>
      <c r="H82" s="36">
        <v>229.1466666666667</v>
      </c>
      <c r="I82" s="36">
        <v>232.74333333333334</v>
      </c>
      <c r="J82" s="36">
        <v>237.68666666666672</v>
      </c>
      <c r="K82" s="31">
        <v>227.8</v>
      </c>
      <c r="L82" s="31">
        <v>219.26</v>
      </c>
      <c r="M82" s="31">
        <v>208.07250999999999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196.92</v>
      </c>
      <c r="D83" s="36">
        <v>197.67666666666665</v>
      </c>
      <c r="E83" s="36">
        <v>195.74333333333328</v>
      </c>
      <c r="F83" s="36">
        <v>194.56666666666663</v>
      </c>
      <c r="G83" s="36">
        <v>192.63333333333327</v>
      </c>
      <c r="H83" s="36">
        <v>198.8533333333333</v>
      </c>
      <c r="I83" s="36">
        <v>200.78666666666663</v>
      </c>
      <c r="J83" s="36">
        <v>201.96333333333331</v>
      </c>
      <c r="K83" s="31">
        <v>199.61</v>
      </c>
      <c r="L83" s="31">
        <v>196.5</v>
      </c>
      <c r="M83" s="31">
        <v>62.953650000000003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984.8</v>
      </c>
      <c r="D84" s="36">
        <v>988.94999999999993</v>
      </c>
      <c r="E84" s="36">
        <v>954.89999999999986</v>
      </c>
      <c r="F84" s="36">
        <v>924.99999999999989</v>
      </c>
      <c r="G84" s="36">
        <v>890.94999999999982</v>
      </c>
      <c r="H84" s="36">
        <v>1018.8499999999999</v>
      </c>
      <c r="I84" s="36">
        <v>1052.8999999999999</v>
      </c>
      <c r="J84" s="36">
        <v>1082.8</v>
      </c>
      <c r="K84" s="31">
        <v>1023</v>
      </c>
      <c r="L84" s="31">
        <v>959.05</v>
      </c>
      <c r="M84" s="31">
        <v>9.6002100000000006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539.70000000000005</v>
      </c>
      <c r="D85" s="36">
        <v>543.36666666666667</v>
      </c>
      <c r="E85" s="36">
        <v>534.0333333333333</v>
      </c>
      <c r="F85" s="36">
        <v>528.36666666666667</v>
      </c>
      <c r="G85" s="36">
        <v>519.0333333333333</v>
      </c>
      <c r="H85" s="36">
        <v>549.0333333333333</v>
      </c>
      <c r="I85" s="36">
        <v>558.36666666666656</v>
      </c>
      <c r="J85" s="36">
        <v>564.0333333333333</v>
      </c>
      <c r="K85" s="31">
        <v>552.70000000000005</v>
      </c>
      <c r="L85" s="31">
        <v>537.70000000000005</v>
      </c>
      <c r="M85" s="31">
        <v>7.9432900000000002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236.52</v>
      </c>
      <c r="D86" s="36">
        <v>236.14000000000001</v>
      </c>
      <c r="E86" s="36">
        <v>234.48000000000002</v>
      </c>
      <c r="F86" s="36">
        <v>232.44</v>
      </c>
      <c r="G86" s="36">
        <v>230.78</v>
      </c>
      <c r="H86" s="36">
        <v>238.18000000000004</v>
      </c>
      <c r="I86" s="36">
        <v>239.84000000000006</v>
      </c>
      <c r="J86" s="36">
        <v>241.88000000000005</v>
      </c>
      <c r="K86" s="31">
        <v>237.8</v>
      </c>
      <c r="L86" s="31">
        <v>234.1</v>
      </c>
      <c r="M86" s="31">
        <v>119.74901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1873.3</v>
      </c>
      <c r="D87" s="36">
        <v>1882.6333333333332</v>
      </c>
      <c r="E87" s="36">
        <v>1847.2666666666664</v>
      </c>
      <c r="F87" s="36">
        <v>1821.2333333333331</v>
      </c>
      <c r="G87" s="36">
        <v>1785.8666666666663</v>
      </c>
      <c r="H87" s="36">
        <v>1908.6666666666665</v>
      </c>
      <c r="I87" s="36">
        <v>1944.0333333333333</v>
      </c>
      <c r="J87" s="36">
        <v>1970.0666666666666</v>
      </c>
      <c r="K87" s="31">
        <v>1918</v>
      </c>
      <c r="L87" s="31">
        <v>1856.6</v>
      </c>
      <c r="M87" s="31">
        <v>10.12396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1456.35</v>
      </c>
      <c r="D88" s="36">
        <v>1450.9333333333334</v>
      </c>
      <c r="E88" s="36">
        <v>1440.6166666666668</v>
      </c>
      <c r="F88" s="36">
        <v>1424.8833333333334</v>
      </c>
      <c r="G88" s="36">
        <v>1414.5666666666668</v>
      </c>
      <c r="H88" s="36">
        <v>1466.6666666666667</v>
      </c>
      <c r="I88" s="36">
        <v>1476.9833333333333</v>
      </c>
      <c r="J88" s="36">
        <v>1492.7166666666667</v>
      </c>
      <c r="K88" s="31">
        <v>1461.25</v>
      </c>
      <c r="L88" s="31">
        <v>1435.2</v>
      </c>
      <c r="M88" s="31">
        <v>4.5090000000000003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2894.3</v>
      </c>
      <c r="D89" s="36">
        <v>2896.6166666666668</v>
      </c>
      <c r="E89" s="36">
        <v>2865.6833333333334</v>
      </c>
      <c r="F89" s="36">
        <v>2837.0666666666666</v>
      </c>
      <c r="G89" s="36">
        <v>2806.1333333333332</v>
      </c>
      <c r="H89" s="36">
        <v>2925.2333333333336</v>
      </c>
      <c r="I89" s="36">
        <v>2956.166666666667</v>
      </c>
      <c r="J89" s="36">
        <v>2984.7833333333338</v>
      </c>
      <c r="K89" s="31">
        <v>2927.55</v>
      </c>
      <c r="L89" s="31">
        <v>2868</v>
      </c>
      <c r="M89" s="31">
        <v>4.2016099999999996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2699.9</v>
      </c>
      <c r="D90" s="36">
        <v>2714.9666666666667</v>
      </c>
      <c r="E90" s="36">
        <v>2681.9833333333336</v>
      </c>
      <c r="F90" s="36">
        <v>2664.0666666666671</v>
      </c>
      <c r="G90" s="36">
        <v>2631.0833333333339</v>
      </c>
      <c r="H90" s="36">
        <v>2732.8833333333332</v>
      </c>
      <c r="I90" s="36">
        <v>2765.8666666666659</v>
      </c>
      <c r="J90" s="36">
        <v>2783.7833333333328</v>
      </c>
      <c r="K90" s="31">
        <v>2747.95</v>
      </c>
      <c r="L90" s="31">
        <v>2697.05</v>
      </c>
      <c r="M90" s="31">
        <v>14.50595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3269.85</v>
      </c>
      <c r="D91" s="36">
        <v>3316.3000000000006</v>
      </c>
      <c r="E91" s="36">
        <v>3192.6000000000013</v>
      </c>
      <c r="F91" s="36">
        <v>3115.3500000000008</v>
      </c>
      <c r="G91" s="36">
        <v>2991.6500000000015</v>
      </c>
      <c r="H91" s="36">
        <v>3393.5500000000011</v>
      </c>
      <c r="I91" s="36">
        <v>3517.2500000000009</v>
      </c>
      <c r="J91" s="36">
        <v>3594.5000000000009</v>
      </c>
      <c r="K91" s="31">
        <v>3440</v>
      </c>
      <c r="L91" s="31">
        <v>3239.05</v>
      </c>
      <c r="M91" s="31">
        <v>6.6586400000000001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599.79999999999995</v>
      </c>
      <c r="D92" s="36">
        <v>601.4</v>
      </c>
      <c r="E92" s="36">
        <v>595.65</v>
      </c>
      <c r="F92" s="36">
        <v>591.5</v>
      </c>
      <c r="G92" s="36">
        <v>585.75</v>
      </c>
      <c r="H92" s="36">
        <v>605.54999999999995</v>
      </c>
      <c r="I92" s="36">
        <v>611.29999999999995</v>
      </c>
      <c r="J92" s="36">
        <v>615.44999999999993</v>
      </c>
      <c r="K92" s="31">
        <v>607.15</v>
      </c>
      <c r="L92" s="31">
        <v>597.25</v>
      </c>
      <c r="M92" s="31">
        <v>9.9288500000000006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1711.6</v>
      </c>
      <c r="D93" s="36">
        <v>1724.5166666666664</v>
      </c>
      <c r="E93" s="36">
        <v>1692.1833333333329</v>
      </c>
      <c r="F93" s="36">
        <v>1672.7666666666664</v>
      </c>
      <c r="G93" s="36">
        <v>1640.4333333333329</v>
      </c>
      <c r="H93" s="36">
        <v>1743.9333333333329</v>
      </c>
      <c r="I93" s="36">
        <v>1776.2666666666664</v>
      </c>
      <c r="J93" s="36">
        <v>1795.6833333333329</v>
      </c>
      <c r="K93" s="31">
        <v>1756.85</v>
      </c>
      <c r="L93" s="31">
        <v>1705.1</v>
      </c>
      <c r="M93" s="31">
        <v>35.564869999999999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4507.3500000000004</v>
      </c>
      <c r="D94" s="36">
        <v>4473.5333333333328</v>
      </c>
      <c r="E94" s="36">
        <v>4419.1166666666659</v>
      </c>
      <c r="F94" s="36">
        <v>4330.8833333333332</v>
      </c>
      <c r="G94" s="36">
        <v>4276.4666666666662</v>
      </c>
      <c r="H94" s="36">
        <v>4561.7666666666655</v>
      </c>
      <c r="I94" s="36">
        <v>4616.1833333333334</v>
      </c>
      <c r="J94" s="36">
        <v>4704.4166666666652</v>
      </c>
      <c r="K94" s="31">
        <v>4527.95</v>
      </c>
      <c r="L94" s="31">
        <v>4385.3</v>
      </c>
      <c r="M94" s="31">
        <v>8.2946100000000005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1637.75</v>
      </c>
      <c r="D95" s="36">
        <v>1639.1166666666668</v>
      </c>
      <c r="E95" s="36">
        <v>1630.8333333333335</v>
      </c>
      <c r="F95" s="36">
        <v>1623.9166666666667</v>
      </c>
      <c r="G95" s="36">
        <v>1615.6333333333334</v>
      </c>
      <c r="H95" s="36">
        <v>1646.0333333333335</v>
      </c>
      <c r="I95" s="36">
        <v>1654.3166666666668</v>
      </c>
      <c r="J95" s="36">
        <v>1661.2333333333336</v>
      </c>
      <c r="K95" s="31">
        <v>1647.4</v>
      </c>
      <c r="L95" s="31">
        <v>1632.2</v>
      </c>
      <c r="M95" s="31">
        <v>178.86622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739.55</v>
      </c>
      <c r="D96" s="36">
        <v>733.76666666666677</v>
      </c>
      <c r="E96" s="36">
        <v>725.08333333333348</v>
      </c>
      <c r="F96" s="36">
        <v>710.61666666666667</v>
      </c>
      <c r="G96" s="36">
        <v>701.93333333333339</v>
      </c>
      <c r="H96" s="36">
        <v>748.23333333333358</v>
      </c>
      <c r="I96" s="36">
        <v>756.91666666666674</v>
      </c>
      <c r="J96" s="36">
        <v>771.38333333333367</v>
      </c>
      <c r="K96" s="31">
        <v>742.45</v>
      </c>
      <c r="L96" s="31">
        <v>719.3</v>
      </c>
      <c r="M96" s="31">
        <v>56.271299999999997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1895.2</v>
      </c>
      <c r="D97" s="36">
        <v>1914.8500000000001</v>
      </c>
      <c r="E97" s="36">
        <v>1872.2500000000002</v>
      </c>
      <c r="F97" s="36">
        <v>1849.3000000000002</v>
      </c>
      <c r="G97" s="36">
        <v>1806.7000000000003</v>
      </c>
      <c r="H97" s="36">
        <v>1937.8000000000002</v>
      </c>
      <c r="I97" s="36">
        <v>1980.4</v>
      </c>
      <c r="J97" s="36">
        <v>2003.3500000000001</v>
      </c>
      <c r="K97" s="31">
        <v>1957.45</v>
      </c>
      <c r="L97" s="31">
        <v>1891.9</v>
      </c>
      <c r="M97" s="31">
        <v>10.322660000000001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5356.55</v>
      </c>
      <c r="D98" s="36">
        <v>5359.833333333333</v>
      </c>
      <c r="E98" s="36">
        <v>5322.7166666666662</v>
      </c>
      <c r="F98" s="36">
        <v>5288.8833333333332</v>
      </c>
      <c r="G98" s="36">
        <v>5251.7666666666664</v>
      </c>
      <c r="H98" s="36">
        <v>5393.6666666666661</v>
      </c>
      <c r="I98" s="36">
        <v>5430.7833333333328</v>
      </c>
      <c r="J98" s="36">
        <v>5464.6166666666659</v>
      </c>
      <c r="K98" s="31">
        <v>5396.95</v>
      </c>
      <c r="L98" s="31">
        <v>5326</v>
      </c>
      <c r="M98" s="31">
        <v>6.7225900000000003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703.5</v>
      </c>
      <c r="D99" s="36">
        <v>706.4</v>
      </c>
      <c r="E99" s="36">
        <v>699.84999999999991</v>
      </c>
      <c r="F99" s="36">
        <v>696.19999999999993</v>
      </c>
      <c r="G99" s="36">
        <v>689.64999999999986</v>
      </c>
      <c r="H99" s="36">
        <v>710.05</v>
      </c>
      <c r="I99" s="36">
        <v>716.59999999999991</v>
      </c>
      <c r="J99" s="36">
        <v>720.25</v>
      </c>
      <c r="K99" s="31">
        <v>712.95</v>
      </c>
      <c r="L99" s="31">
        <v>702.75</v>
      </c>
      <c r="M99" s="31">
        <v>64.652410000000003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4721.45</v>
      </c>
      <c r="D100" s="36">
        <v>4745.0166666666664</v>
      </c>
      <c r="E100" s="36">
        <v>4691.4333333333325</v>
      </c>
      <c r="F100" s="36">
        <v>4661.4166666666661</v>
      </c>
      <c r="G100" s="36">
        <v>4607.8333333333321</v>
      </c>
      <c r="H100" s="36">
        <v>4775.0333333333328</v>
      </c>
      <c r="I100" s="36">
        <v>4828.6166666666668</v>
      </c>
      <c r="J100" s="36">
        <v>4858.6333333333332</v>
      </c>
      <c r="K100" s="31">
        <v>4798.6000000000004</v>
      </c>
      <c r="L100" s="31">
        <v>4715</v>
      </c>
      <c r="M100" s="31">
        <v>10.74033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404.35</v>
      </c>
      <c r="D101" s="36">
        <v>404.34999999999997</v>
      </c>
      <c r="E101" s="36">
        <v>397.29999999999995</v>
      </c>
      <c r="F101" s="36">
        <v>390.25</v>
      </c>
      <c r="G101" s="36">
        <v>383.2</v>
      </c>
      <c r="H101" s="36">
        <v>411.39999999999992</v>
      </c>
      <c r="I101" s="36">
        <v>418.45</v>
      </c>
      <c r="J101" s="36">
        <v>425.49999999999989</v>
      </c>
      <c r="K101" s="31">
        <v>411.4</v>
      </c>
      <c r="L101" s="31">
        <v>397.3</v>
      </c>
      <c r="M101" s="31">
        <v>74.766599999999997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2766.9</v>
      </c>
      <c r="D102" s="36">
        <v>2783.5166666666664</v>
      </c>
      <c r="E102" s="36">
        <v>2742.9333333333329</v>
      </c>
      <c r="F102" s="36">
        <v>2718.9666666666667</v>
      </c>
      <c r="G102" s="36">
        <v>2678.3833333333332</v>
      </c>
      <c r="H102" s="36">
        <v>2807.4833333333327</v>
      </c>
      <c r="I102" s="36">
        <v>2848.0666666666666</v>
      </c>
      <c r="J102" s="36">
        <v>2872.0333333333324</v>
      </c>
      <c r="K102" s="31">
        <v>2824.1</v>
      </c>
      <c r="L102" s="31">
        <v>2759.55</v>
      </c>
      <c r="M102" s="31">
        <v>13.57212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1226.3499999999999</v>
      </c>
      <c r="D103" s="36">
        <v>1222.5833333333333</v>
      </c>
      <c r="E103" s="36">
        <v>1212.6666666666665</v>
      </c>
      <c r="F103" s="36">
        <v>1198.9833333333333</v>
      </c>
      <c r="G103" s="36">
        <v>1189.0666666666666</v>
      </c>
      <c r="H103" s="36">
        <v>1236.2666666666664</v>
      </c>
      <c r="I103" s="36">
        <v>1246.1833333333329</v>
      </c>
      <c r="J103" s="36">
        <v>1259.8666666666663</v>
      </c>
      <c r="K103" s="31">
        <v>1232.5</v>
      </c>
      <c r="L103" s="31">
        <v>1208.9000000000001</v>
      </c>
      <c r="M103" s="31">
        <v>162.95325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2153.35</v>
      </c>
      <c r="D104" s="36">
        <v>2138.2833333333333</v>
      </c>
      <c r="E104" s="36">
        <v>2116.5666666666666</v>
      </c>
      <c r="F104" s="36">
        <v>2079.7833333333333</v>
      </c>
      <c r="G104" s="36">
        <v>2058.0666666666666</v>
      </c>
      <c r="H104" s="36">
        <v>2175.0666666666666</v>
      </c>
      <c r="I104" s="36">
        <v>2196.7833333333328</v>
      </c>
      <c r="J104" s="36">
        <v>2233.5666666666666</v>
      </c>
      <c r="K104" s="31">
        <v>2160</v>
      </c>
      <c r="L104" s="31">
        <v>2101.5</v>
      </c>
      <c r="M104" s="31">
        <v>10.57812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744.15</v>
      </c>
      <c r="D105" s="36">
        <v>737.66666666666663</v>
      </c>
      <c r="E105" s="36">
        <v>727.48333333333323</v>
      </c>
      <c r="F105" s="36">
        <v>710.81666666666661</v>
      </c>
      <c r="G105" s="36">
        <v>700.63333333333321</v>
      </c>
      <c r="H105" s="36">
        <v>754.33333333333326</v>
      </c>
      <c r="I105" s="36">
        <v>764.51666666666665</v>
      </c>
      <c r="J105" s="36">
        <v>781.18333333333328</v>
      </c>
      <c r="K105" s="31">
        <v>747.85</v>
      </c>
      <c r="L105" s="31">
        <v>721</v>
      </c>
      <c r="M105" s="31">
        <v>31.565370000000001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74.58</v>
      </c>
      <c r="D106" s="36">
        <v>74.403333333333322</v>
      </c>
      <c r="E106" s="36">
        <v>73.976666666666645</v>
      </c>
      <c r="F106" s="36">
        <v>73.373333333333321</v>
      </c>
      <c r="G106" s="36">
        <v>72.946666666666644</v>
      </c>
      <c r="H106" s="36">
        <v>75.006666666666646</v>
      </c>
      <c r="I106" s="36">
        <v>75.433333333333323</v>
      </c>
      <c r="J106" s="36">
        <v>76.036666666666648</v>
      </c>
      <c r="K106" s="31">
        <v>74.83</v>
      </c>
      <c r="L106" s="31">
        <v>73.8</v>
      </c>
      <c r="M106" s="31">
        <v>170.28050999999999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500.6</v>
      </c>
      <c r="D107" s="36">
        <v>502.73333333333335</v>
      </c>
      <c r="E107" s="36">
        <v>497.86666666666667</v>
      </c>
      <c r="F107" s="36">
        <v>495.13333333333333</v>
      </c>
      <c r="G107" s="36">
        <v>490.26666666666665</v>
      </c>
      <c r="H107" s="36">
        <v>505.4666666666667</v>
      </c>
      <c r="I107" s="36">
        <v>510.33333333333337</v>
      </c>
      <c r="J107" s="36">
        <v>513.06666666666672</v>
      </c>
      <c r="K107" s="31">
        <v>507.6</v>
      </c>
      <c r="L107" s="31">
        <v>500</v>
      </c>
      <c r="M107" s="31">
        <v>79.541139999999999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548.85</v>
      </c>
      <c r="D108" s="36">
        <v>550.38333333333333</v>
      </c>
      <c r="E108" s="36">
        <v>545.26666666666665</v>
      </c>
      <c r="F108" s="36">
        <v>541.68333333333328</v>
      </c>
      <c r="G108" s="36">
        <v>536.56666666666661</v>
      </c>
      <c r="H108" s="36">
        <v>553.9666666666667</v>
      </c>
      <c r="I108" s="36">
        <v>559.08333333333326</v>
      </c>
      <c r="J108" s="36">
        <v>562.66666666666674</v>
      </c>
      <c r="K108" s="31">
        <v>555.5</v>
      </c>
      <c r="L108" s="31">
        <v>546.79999999999995</v>
      </c>
      <c r="M108" s="31">
        <v>4.8219700000000003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665.3</v>
      </c>
      <c r="D109" s="36">
        <v>665.36666666666667</v>
      </c>
      <c r="E109" s="36">
        <v>660.73333333333335</v>
      </c>
      <c r="F109" s="36">
        <v>656.16666666666663</v>
      </c>
      <c r="G109" s="36">
        <v>651.5333333333333</v>
      </c>
      <c r="H109" s="36">
        <v>669.93333333333339</v>
      </c>
      <c r="I109" s="36">
        <v>674.56666666666683</v>
      </c>
      <c r="J109" s="36">
        <v>679.13333333333344</v>
      </c>
      <c r="K109" s="31">
        <v>670</v>
      </c>
      <c r="L109" s="31">
        <v>660.8</v>
      </c>
      <c r="M109" s="31">
        <v>28.479089999999999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173.25</v>
      </c>
      <c r="D110" s="36">
        <v>173.21</v>
      </c>
      <c r="E110" s="36">
        <v>171.79000000000002</v>
      </c>
      <c r="F110" s="36">
        <v>170.33</v>
      </c>
      <c r="G110" s="36">
        <v>168.91000000000003</v>
      </c>
      <c r="H110" s="36">
        <v>174.67000000000002</v>
      </c>
      <c r="I110" s="36">
        <v>176.09000000000003</v>
      </c>
      <c r="J110" s="36">
        <v>177.55</v>
      </c>
      <c r="K110" s="31">
        <v>174.63</v>
      </c>
      <c r="L110" s="31">
        <v>171.75</v>
      </c>
      <c r="M110" s="31">
        <v>111.32429999999999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930.4</v>
      </c>
      <c r="D111" s="36">
        <v>929.68333333333339</v>
      </c>
      <c r="E111" s="36">
        <v>925.86666666666679</v>
      </c>
      <c r="F111" s="36">
        <v>921.33333333333337</v>
      </c>
      <c r="G111" s="36">
        <v>917.51666666666677</v>
      </c>
      <c r="H111" s="36">
        <v>934.21666666666681</v>
      </c>
      <c r="I111" s="36">
        <v>938.03333333333342</v>
      </c>
      <c r="J111" s="36">
        <v>942.56666666666683</v>
      </c>
      <c r="K111" s="31">
        <v>933.5</v>
      </c>
      <c r="L111" s="31">
        <v>925.15</v>
      </c>
      <c r="M111" s="31">
        <v>7.0773299999999999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180.85</v>
      </c>
      <c r="D112" s="36">
        <v>181.45666666666668</v>
      </c>
      <c r="E112" s="36">
        <v>179.64333333333335</v>
      </c>
      <c r="F112" s="36">
        <v>178.43666666666667</v>
      </c>
      <c r="G112" s="36">
        <v>176.62333333333333</v>
      </c>
      <c r="H112" s="36">
        <v>182.66333333333336</v>
      </c>
      <c r="I112" s="36">
        <v>184.47666666666669</v>
      </c>
      <c r="J112" s="36">
        <v>185.68333333333337</v>
      </c>
      <c r="K112" s="31">
        <v>183.27</v>
      </c>
      <c r="L112" s="31">
        <v>180.25</v>
      </c>
      <c r="M112" s="31">
        <v>127.65877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534.15</v>
      </c>
      <c r="D113" s="36">
        <v>529.81666666666672</v>
      </c>
      <c r="E113" s="36">
        <v>524.28333333333342</v>
      </c>
      <c r="F113" s="36">
        <v>514.41666666666674</v>
      </c>
      <c r="G113" s="36">
        <v>508.88333333333344</v>
      </c>
      <c r="H113" s="36">
        <v>539.68333333333339</v>
      </c>
      <c r="I113" s="36">
        <v>545.2166666666667</v>
      </c>
      <c r="J113" s="36">
        <v>555.08333333333337</v>
      </c>
      <c r="K113" s="31">
        <v>535.35</v>
      </c>
      <c r="L113" s="31">
        <v>519.95000000000005</v>
      </c>
      <c r="M113" s="31">
        <v>14.271039999999999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437.95</v>
      </c>
      <c r="D114" s="36">
        <v>436.31666666666666</v>
      </c>
      <c r="E114" s="36">
        <v>432.83333333333331</v>
      </c>
      <c r="F114" s="36">
        <v>427.71666666666664</v>
      </c>
      <c r="G114" s="36">
        <v>424.23333333333329</v>
      </c>
      <c r="H114" s="36">
        <v>441.43333333333334</v>
      </c>
      <c r="I114" s="36">
        <v>444.91666666666669</v>
      </c>
      <c r="J114" s="36">
        <v>450.03333333333336</v>
      </c>
      <c r="K114" s="31">
        <v>439.8</v>
      </c>
      <c r="L114" s="31">
        <v>431.2</v>
      </c>
      <c r="M114" s="31">
        <v>63.92653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1383.2</v>
      </c>
      <c r="D115" s="36">
        <v>1382.6333333333334</v>
      </c>
      <c r="E115" s="36">
        <v>1378.1166666666668</v>
      </c>
      <c r="F115" s="36">
        <v>1373.0333333333333</v>
      </c>
      <c r="G115" s="36">
        <v>1368.5166666666667</v>
      </c>
      <c r="H115" s="36">
        <v>1387.7166666666669</v>
      </c>
      <c r="I115" s="36">
        <v>1392.2333333333338</v>
      </c>
      <c r="J115" s="36">
        <v>1397.3166666666671</v>
      </c>
      <c r="K115" s="31">
        <v>1387.15</v>
      </c>
      <c r="L115" s="31">
        <v>1377.55</v>
      </c>
      <c r="M115" s="31">
        <v>11.674060000000001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7493.95</v>
      </c>
      <c r="D116" s="36">
        <v>7494.5499999999993</v>
      </c>
      <c r="E116" s="36">
        <v>7455.4499999999989</v>
      </c>
      <c r="F116" s="36">
        <v>7416.95</v>
      </c>
      <c r="G116" s="36">
        <v>7377.8499999999995</v>
      </c>
      <c r="H116" s="36">
        <v>7533.0499999999984</v>
      </c>
      <c r="I116" s="36">
        <v>7572.1499999999987</v>
      </c>
      <c r="J116" s="36">
        <v>7610.6499999999978</v>
      </c>
      <c r="K116" s="31">
        <v>7533.65</v>
      </c>
      <c r="L116" s="31">
        <v>7456.05</v>
      </c>
      <c r="M116" s="31">
        <v>1.0644100000000001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1900.1</v>
      </c>
      <c r="D117" s="36">
        <v>1892.25</v>
      </c>
      <c r="E117" s="36">
        <v>1881.75</v>
      </c>
      <c r="F117" s="36">
        <v>1863.4</v>
      </c>
      <c r="G117" s="36">
        <v>1852.9</v>
      </c>
      <c r="H117" s="36">
        <v>1910.6</v>
      </c>
      <c r="I117" s="36">
        <v>1921.1</v>
      </c>
      <c r="J117" s="36">
        <v>1939.4499999999998</v>
      </c>
      <c r="K117" s="31">
        <v>1902.75</v>
      </c>
      <c r="L117" s="31">
        <v>1873.9</v>
      </c>
      <c r="M117" s="31">
        <v>38.306789999999999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4746.75</v>
      </c>
      <c r="D118" s="36">
        <v>4721.333333333333</v>
      </c>
      <c r="E118" s="36">
        <v>4686.7166666666662</v>
      </c>
      <c r="F118" s="36">
        <v>4626.6833333333334</v>
      </c>
      <c r="G118" s="36">
        <v>4592.0666666666666</v>
      </c>
      <c r="H118" s="36">
        <v>4781.3666666666659</v>
      </c>
      <c r="I118" s="36">
        <v>4815.9833333333327</v>
      </c>
      <c r="J118" s="36">
        <v>4876.0166666666655</v>
      </c>
      <c r="K118" s="31">
        <v>4755.95</v>
      </c>
      <c r="L118" s="31">
        <v>4661.3</v>
      </c>
      <c r="M118" s="31">
        <v>10.51934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1393</v>
      </c>
      <c r="D119" s="36">
        <v>1396.05</v>
      </c>
      <c r="E119" s="36">
        <v>1385.55</v>
      </c>
      <c r="F119" s="36">
        <v>1378.1</v>
      </c>
      <c r="G119" s="36">
        <v>1367.6</v>
      </c>
      <c r="H119" s="36">
        <v>1403.5</v>
      </c>
      <c r="I119" s="36">
        <v>1414</v>
      </c>
      <c r="J119" s="36">
        <v>1421.45</v>
      </c>
      <c r="K119" s="31">
        <v>1406.55</v>
      </c>
      <c r="L119" s="31">
        <v>1388.6</v>
      </c>
      <c r="M119" s="31">
        <v>2.47309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733.1</v>
      </c>
      <c r="D120" s="36">
        <v>728.91666666666663</v>
      </c>
      <c r="E120" s="36">
        <v>720.33333333333326</v>
      </c>
      <c r="F120" s="36">
        <v>707.56666666666661</v>
      </c>
      <c r="G120" s="36">
        <v>698.98333333333323</v>
      </c>
      <c r="H120" s="36">
        <v>741.68333333333328</v>
      </c>
      <c r="I120" s="36">
        <v>750.26666666666654</v>
      </c>
      <c r="J120" s="36">
        <v>763.0333333333333</v>
      </c>
      <c r="K120" s="31">
        <v>737.5</v>
      </c>
      <c r="L120" s="31">
        <v>716.15</v>
      </c>
      <c r="M120" s="31">
        <v>26.321919999999999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944</v>
      </c>
      <c r="D121" s="36">
        <v>951.23333333333323</v>
      </c>
      <c r="E121" s="36">
        <v>935.51666666666642</v>
      </c>
      <c r="F121" s="36">
        <v>927.03333333333319</v>
      </c>
      <c r="G121" s="36">
        <v>911.31666666666638</v>
      </c>
      <c r="H121" s="36">
        <v>959.71666666666647</v>
      </c>
      <c r="I121" s="36">
        <v>975.43333333333339</v>
      </c>
      <c r="J121" s="36">
        <v>983.91666666666652</v>
      </c>
      <c r="K121" s="31">
        <v>966.95</v>
      </c>
      <c r="L121" s="31">
        <v>942.75</v>
      </c>
      <c r="M121" s="31">
        <v>24.807880000000001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968.8</v>
      </c>
      <c r="D122" s="36">
        <v>973.95000000000016</v>
      </c>
      <c r="E122" s="36">
        <v>961.8000000000003</v>
      </c>
      <c r="F122" s="36">
        <v>954.80000000000018</v>
      </c>
      <c r="G122" s="36">
        <v>942.65000000000032</v>
      </c>
      <c r="H122" s="36">
        <v>980.95000000000027</v>
      </c>
      <c r="I122" s="36">
        <v>993.10000000000014</v>
      </c>
      <c r="J122" s="36">
        <v>1000.1000000000003</v>
      </c>
      <c r="K122" s="31">
        <v>986.1</v>
      </c>
      <c r="L122" s="31">
        <v>966.95</v>
      </c>
      <c r="M122" s="31">
        <v>9.8384199999999993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661.4</v>
      </c>
      <c r="D123" s="36">
        <v>660.58333333333337</v>
      </c>
      <c r="E123" s="36">
        <v>656.16666666666674</v>
      </c>
      <c r="F123" s="36">
        <v>650.93333333333339</v>
      </c>
      <c r="G123" s="36">
        <v>646.51666666666677</v>
      </c>
      <c r="H123" s="36">
        <v>665.81666666666672</v>
      </c>
      <c r="I123" s="36">
        <v>670.23333333333346</v>
      </c>
      <c r="J123" s="36">
        <v>675.4666666666667</v>
      </c>
      <c r="K123" s="31">
        <v>665</v>
      </c>
      <c r="L123" s="31">
        <v>655.35</v>
      </c>
      <c r="M123" s="31">
        <v>17.692240000000002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1856.85</v>
      </c>
      <c r="D124" s="36">
        <v>1864.2166666666665</v>
      </c>
      <c r="E124" s="36">
        <v>1819.4333333333329</v>
      </c>
      <c r="F124" s="36">
        <v>1782.0166666666664</v>
      </c>
      <c r="G124" s="36">
        <v>1737.2333333333329</v>
      </c>
      <c r="H124" s="36">
        <v>1901.633333333333</v>
      </c>
      <c r="I124" s="36">
        <v>1946.4166666666663</v>
      </c>
      <c r="J124" s="36">
        <v>1983.833333333333</v>
      </c>
      <c r="K124" s="31">
        <v>1909</v>
      </c>
      <c r="L124" s="31">
        <v>1826.8</v>
      </c>
      <c r="M124" s="31">
        <v>10.48434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1803.35</v>
      </c>
      <c r="D125" s="36">
        <v>1802.7166666666665</v>
      </c>
      <c r="E125" s="36">
        <v>1792.333333333333</v>
      </c>
      <c r="F125" s="36">
        <v>1781.3166666666666</v>
      </c>
      <c r="G125" s="36">
        <v>1770.9333333333332</v>
      </c>
      <c r="H125" s="36">
        <v>1813.7333333333329</v>
      </c>
      <c r="I125" s="36">
        <v>1824.1166666666666</v>
      </c>
      <c r="J125" s="36">
        <v>1835.1333333333328</v>
      </c>
      <c r="K125" s="31">
        <v>1813.1</v>
      </c>
      <c r="L125" s="31">
        <v>1791.7</v>
      </c>
      <c r="M125" s="31">
        <v>45.416960000000003</v>
      </c>
      <c r="N125" s="1"/>
      <c r="O125" s="1"/>
    </row>
    <row r="126" spans="1:15" ht="12.75" customHeight="1">
      <c r="A126" s="51">
        <v>117</v>
      </c>
      <c r="B126" s="53" t="s">
        <v>834</v>
      </c>
      <c r="C126" s="31">
        <v>171.04</v>
      </c>
      <c r="D126" s="36">
        <v>170.5633333333333</v>
      </c>
      <c r="E126" s="36">
        <v>169.12666666666661</v>
      </c>
      <c r="F126" s="36">
        <v>167.21333333333331</v>
      </c>
      <c r="G126" s="36">
        <v>165.77666666666661</v>
      </c>
      <c r="H126" s="36">
        <v>172.4766666666666</v>
      </c>
      <c r="I126" s="36">
        <v>173.91333333333327</v>
      </c>
      <c r="J126" s="36">
        <v>175.8266666666666</v>
      </c>
      <c r="K126" s="31">
        <v>172</v>
      </c>
      <c r="L126" s="31">
        <v>168.65</v>
      </c>
      <c r="M126" s="31">
        <v>46.380479999999999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5487.4</v>
      </c>
      <c r="D127" s="36">
        <v>5490.8</v>
      </c>
      <c r="E127" s="36">
        <v>5451.6</v>
      </c>
      <c r="F127" s="36">
        <v>5415.8</v>
      </c>
      <c r="G127" s="36">
        <v>5376.6</v>
      </c>
      <c r="H127" s="36">
        <v>5526.6</v>
      </c>
      <c r="I127" s="36">
        <v>5565.7999999999993</v>
      </c>
      <c r="J127" s="36">
        <v>5601.6</v>
      </c>
      <c r="K127" s="31">
        <v>5530</v>
      </c>
      <c r="L127" s="31">
        <v>5455</v>
      </c>
      <c r="M127" s="31">
        <v>0.66673000000000004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684.1</v>
      </c>
      <c r="D128" s="36">
        <v>677.65000000000009</v>
      </c>
      <c r="E128" s="36">
        <v>668.35000000000014</v>
      </c>
      <c r="F128" s="36">
        <v>652.6</v>
      </c>
      <c r="G128" s="36">
        <v>643.30000000000007</v>
      </c>
      <c r="H128" s="36">
        <v>693.4000000000002</v>
      </c>
      <c r="I128" s="36">
        <v>702.70000000000016</v>
      </c>
      <c r="J128" s="36">
        <v>718.45000000000027</v>
      </c>
      <c r="K128" s="31">
        <v>686.95</v>
      </c>
      <c r="L128" s="31">
        <v>661.9</v>
      </c>
      <c r="M128" s="31">
        <v>43.184989999999999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5751.55</v>
      </c>
      <c r="D129" s="36">
        <v>5752.2</v>
      </c>
      <c r="E129" s="36">
        <v>5705.4</v>
      </c>
      <c r="F129" s="36">
        <v>5659.25</v>
      </c>
      <c r="G129" s="36">
        <v>5612.45</v>
      </c>
      <c r="H129" s="36">
        <v>5798.3499999999995</v>
      </c>
      <c r="I129" s="36">
        <v>5845.1500000000005</v>
      </c>
      <c r="J129" s="36">
        <v>5891.2999999999993</v>
      </c>
      <c r="K129" s="31">
        <v>5799</v>
      </c>
      <c r="L129" s="31">
        <v>5706.05</v>
      </c>
      <c r="M129" s="31">
        <v>2.6905399999999999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3702.7</v>
      </c>
      <c r="D130" s="36">
        <v>3691.9</v>
      </c>
      <c r="E130" s="36">
        <v>3646.8</v>
      </c>
      <c r="F130" s="36">
        <v>3590.9</v>
      </c>
      <c r="G130" s="36">
        <v>3545.8</v>
      </c>
      <c r="H130" s="36">
        <v>3747.8</v>
      </c>
      <c r="I130" s="36">
        <v>3792.8999999999996</v>
      </c>
      <c r="J130" s="36">
        <v>3848.8</v>
      </c>
      <c r="K130" s="31">
        <v>3737</v>
      </c>
      <c r="L130" s="31">
        <v>3636</v>
      </c>
      <c r="M130" s="31">
        <v>33.154350000000001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453.05</v>
      </c>
      <c r="D131" s="36">
        <v>452.5</v>
      </c>
      <c r="E131" s="36">
        <v>446.85</v>
      </c>
      <c r="F131" s="36">
        <v>440.65000000000003</v>
      </c>
      <c r="G131" s="36">
        <v>435.00000000000006</v>
      </c>
      <c r="H131" s="36">
        <v>458.7</v>
      </c>
      <c r="I131" s="36">
        <v>464.34999999999997</v>
      </c>
      <c r="J131" s="36">
        <v>470.54999999999995</v>
      </c>
      <c r="K131" s="31">
        <v>458.15</v>
      </c>
      <c r="L131" s="31">
        <v>446.3</v>
      </c>
      <c r="M131" s="31">
        <v>18.63007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1079.1500000000001</v>
      </c>
      <c r="D132" s="36">
        <v>1071.3833333333334</v>
      </c>
      <c r="E132" s="36">
        <v>1052.7666666666669</v>
      </c>
      <c r="F132" s="36">
        <v>1026.3833333333334</v>
      </c>
      <c r="G132" s="36">
        <v>1007.7666666666669</v>
      </c>
      <c r="H132" s="36">
        <v>1097.7666666666669</v>
      </c>
      <c r="I132" s="36">
        <v>1116.3833333333332</v>
      </c>
      <c r="J132" s="36">
        <v>1142.7666666666669</v>
      </c>
      <c r="K132" s="31">
        <v>1090</v>
      </c>
      <c r="L132" s="31">
        <v>1045</v>
      </c>
      <c r="M132" s="31">
        <v>31.168220000000002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2171.5500000000002</v>
      </c>
      <c r="D133" s="36">
        <v>2157.2333333333336</v>
      </c>
      <c r="E133" s="36">
        <v>2135.4666666666672</v>
      </c>
      <c r="F133" s="36">
        <v>2099.3833333333337</v>
      </c>
      <c r="G133" s="36">
        <v>2077.6166666666672</v>
      </c>
      <c r="H133" s="36">
        <v>2193.3166666666671</v>
      </c>
      <c r="I133" s="36">
        <v>2215.0833333333335</v>
      </c>
      <c r="J133" s="36">
        <v>2251.166666666667</v>
      </c>
      <c r="K133" s="31">
        <v>2179</v>
      </c>
      <c r="L133" s="31">
        <v>2121.15</v>
      </c>
      <c r="M133" s="31">
        <v>22.55865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138807.6</v>
      </c>
      <c r="D134" s="36">
        <v>139035.48333333337</v>
      </c>
      <c r="E134" s="36">
        <v>138221.01666666672</v>
      </c>
      <c r="F134" s="36">
        <v>137634.43333333335</v>
      </c>
      <c r="G134" s="36">
        <v>136819.9666666667</v>
      </c>
      <c r="H134" s="36">
        <v>139622.06666666674</v>
      </c>
      <c r="I134" s="36">
        <v>140436.53333333335</v>
      </c>
      <c r="J134" s="36">
        <v>141023.11666666676</v>
      </c>
      <c r="K134" s="31">
        <v>139849.95000000001</v>
      </c>
      <c r="L134" s="31">
        <v>138448.9</v>
      </c>
      <c r="M134" s="31">
        <v>4.5760000000000002E-2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1237.3</v>
      </c>
      <c r="D135" s="36">
        <v>1245.8666666666666</v>
      </c>
      <c r="E135" s="36">
        <v>1203.1833333333332</v>
      </c>
      <c r="F135" s="36">
        <v>1169.0666666666666</v>
      </c>
      <c r="G135" s="36">
        <v>1126.3833333333332</v>
      </c>
      <c r="H135" s="36">
        <v>1279.9833333333331</v>
      </c>
      <c r="I135" s="36">
        <v>1322.6666666666665</v>
      </c>
      <c r="J135" s="36">
        <v>1356.7833333333331</v>
      </c>
      <c r="K135" s="31">
        <v>1288.55</v>
      </c>
      <c r="L135" s="31">
        <v>1211.75</v>
      </c>
      <c r="M135" s="31">
        <v>21.942640000000001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320.35000000000002</v>
      </c>
      <c r="D136" s="36">
        <v>318.9666666666667</v>
      </c>
      <c r="E136" s="36">
        <v>314.68333333333339</v>
      </c>
      <c r="F136" s="36">
        <v>309.01666666666671</v>
      </c>
      <c r="G136" s="36">
        <v>304.73333333333341</v>
      </c>
      <c r="H136" s="36">
        <v>324.63333333333338</v>
      </c>
      <c r="I136" s="36">
        <v>328.91666666666669</v>
      </c>
      <c r="J136" s="36">
        <v>334.58333333333337</v>
      </c>
      <c r="K136" s="31">
        <v>323.25</v>
      </c>
      <c r="L136" s="31">
        <v>313.3</v>
      </c>
      <c r="M136" s="31">
        <v>42.72587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2780.8</v>
      </c>
      <c r="D137" s="36">
        <v>2784.9166666666665</v>
      </c>
      <c r="E137" s="36">
        <v>2769.833333333333</v>
      </c>
      <c r="F137" s="36">
        <v>2758.8666666666663</v>
      </c>
      <c r="G137" s="36">
        <v>2743.7833333333328</v>
      </c>
      <c r="H137" s="36">
        <v>2795.8833333333332</v>
      </c>
      <c r="I137" s="36">
        <v>2810.9666666666662</v>
      </c>
      <c r="J137" s="36">
        <v>2821.9333333333334</v>
      </c>
      <c r="K137" s="31">
        <v>2800</v>
      </c>
      <c r="L137" s="31">
        <v>2773.95</v>
      </c>
      <c r="M137" s="31">
        <v>16.041589999999999</v>
      </c>
      <c r="N137" s="1"/>
      <c r="O137" s="1"/>
    </row>
    <row r="138" spans="1:15" ht="12.75" customHeight="1">
      <c r="A138" s="51">
        <v>129</v>
      </c>
      <c r="B138" s="53" t="s">
        <v>800</v>
      </c>
      <c r="C138" s="31">
        <v>2427.1</v>
      </c>
      <c r="D138" s="36">
        <v>2415.0333333333333</v>
      </c>
      <c r="E138" s="36">
        <v>2382.0666666666666</v>
      </c>
      <c r="F138" s="36">
        <v>2337.0333333333333</v>
      </c>
      <c r="G138" s="36">
        <v>2304.0666666666666</v>
      </c>
      <c r="H138" s="36">
        <v>2460.0666666666666</v>
      </c>
      <c r="I138" s="36">
        <v>2493.0333333333328</v>
      </c>
      <c r="J138" s="36">
        <v>2538.0666666666666</v>
      </c>
      <c r="K138" s="31">
        <v>2448</v>
      </c>
      <c r="L138" s="31">
        <v>2370</v>
      </c>
      <c r="M138" s="31">
        <v>6.6017700000000001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675.8</v>
      </c>
      <c r="D139" s="36">
        <v>680.08333333333337</v>
      </c>
      <c r="E139" s="36">
        <v>668.7166666666667</v>
      </c>
      <c r="F139" s="36">
        <v>661.63333333333333</v>
      </c>
      <c r="G139" s="36">
        <v>650.26666666666665</v>
      </c>
      <c r="H139" s="36">
        <v>687.16666666666674</v>
      </c>
      <c r="I139" s="36">
        <v>698.5333333333333</v>
      </c>
      <c r="J139" s="36">
        <v>705.61666666666679</v>
      </c>
      <c r="K139" s="31">
        <v>691.45</v>
      </c>
      <c r="L139" s="31">
        <v>673</v>
      </c>
      <c r="M139" s="31">
        <v>14.035080000000001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12496.9</v>
      </c>
      <c r="D140" s="36">
        <v>12417.333333333334</v>
      </c>
      <c r="E140" s="36">
        <v>12304.666666666668</v>
      </c>
      <c r="F140" s="36">
        <v>12112.433333333334</v>
      </c>
      <c r="G140" s="36">
        <v>11999.766666666668</v>
      </c>
      <c r="H140" s="36">
        <v>12609.566666666668</v>
      </c>
      <c r="I140" s="36">
        <v>12722.233333333335</v>
      </c>
      <c r="J140" s="36">
        <v>12914.466666666667</v>
      </c>
      <c r="K140" s="31">
        <v>12530</v>
      </c>
      <c r="L140" s="31">
        <v>12225.1</v>
      </c>
      <c r="M140" s="31">
        <v>4.7760899999999999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1085.45</v>
      </c>
      <c r="D141" s="36">
        <v>1082.9166666666667</v>
      </c>
      <c r="E141" s="36">
        <v>1075.0833333333335</v>
      </c>
      <c r="F141" s="36">
        <v>1064.7166666666667</v>
      </c>
      <c r="G141" s="36">
        <v>1056.8833333333334</v>
      </c>
      <c r="H141" s="36">
        <v>1093.2833333333335</v>
      </c>
      <c r="I141" s="36">
        <v>1101.116666666667</v>
      </c>
      <c r="J141" s="36">
        <v>1111.4833333333336</v>
      </c>
      <c r="K141" s="31">
        <v>1090.75</v>
      </c>
      <c r="L141" s="31">
        <v>1072.55</v>
      </c>
      <c r="M141" s="31">
        <v>10.31218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854.3</v>
      </c>
      <c r="D142" s="36">
        <v>857.61666666666667</v>
      </c>
      <c r="E142" s="36">
        <v>846.93333333333339</v>
      </c>
      <c r="F142" s="36">
        <v>839.56666666666672</v>
      </c>
      <c r="G142" s="36">
        <v>828.88333333333344</v>
      </c>
      <c r="H142" s="36">
        <v>864.98333333333335</v>
      </c>
      <c r="I142" s="36">
        <v>875.66666666666652</v>
      </c>
      <c r="J142" s="36">
        <v>883.0333333333333</v>
      </c>
      <c r="K142" s="31">
        <v>868.3</v>
      </c>
      <c r="L142" s="31">
        <v>850.25</v>
      </c>
      <c r="M142" s="31">
        <v>8.0863200000000006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4293.8500000000004</v>
      </c>
      <c r="D143" s="36">
        <v>4314.1833333333334</v>
      </c>
      <c r="E143" s="36">
        <v>4260.9666666666672</v>
      </c>
      <c r="F143" s="36">
        <v>4228.0833333333339</v>
      </c>
      <c r="G143" s="36">
        <v>4174.8666666666677</v>
      </c>
      <c r="H143" s="36">
        <v>4347.0666666666666</v>
      </c>
      <c r="I143" s="36">
        <v>4400.2833333333319</v>
      </c>
      <c r="J143" s="36">
        <v>4433.1666666666661</v>
      </c>
      <c r="K143" s="31">
        <v>4367.3999999999996</v>
      </c>
      <c r="L143" s="31">
        <v>4281.3</v>
      </c>
      <c r="M143" s="31">
        <v>14.612819999999999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71.8</v>
      </c>
      <c r="D144" s="36">
        <v>71.350000000000009</v>
      </c>
      <c r="E144" s="36">
        <v>70.750000000000014</v>
      </c>
      <c r="F144" s="36">
        <v>69.7</v>
      </c>
      <c r="G144" s="36">
        <v>69.100000000000009</v>
      </c>
      <c r="H144" s="36">
        <v>72.40000000000002</v>
      </c>
      <c r="I144" s="36">
        <v>73.000000000000014</v>
      </c>
      <c r="J144" s="36">
        <v>74.050000000000026</v>
      </c>
      <c r="K144" s="31">
        <v>71.95</v>
      </c>
      <c r="L144" s="31">
        <v>70.3</v>
      </c>
      <c r="M144" s="31">
        <v>61.395069999999997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3034</v>
      </c>
      <c r="D145" s="36">
        <v>3029.1166666666668</v>
      </c>
      <c r="E145" s="36">
        <v>2995.2333333333336</v>
      </c>
      <c r="F145" s="36">
        <v>2956.4666666666667</v>
      </c>
      <c r="G145" s="36">
        <v>2922.5833333333335</v>
      </c>
      <c r="H145" s="36">
        <v>3067.8833333333337</v>
      </c>
      <c r="I145" s="36">
        <v>3101.7666666666669</v>
      </c>
      <c r="J145" s="36">
        <v>3140.5333333333338</v>
      </c>
      <c r="K145" s="31">
        <v>3063</v>
      </c>
      <c r="L145" s="31">
        <v>2990.35</v>
      </c>
      <c r="M145" s="31">
        <v>4.1181799999999997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1986.25</v>
      </c>
      <c r="D146" s="36">
        <v>1969.7833333333335</v>
      </c>
      <c r="E146" s="36">
        <v>1937.9666666666672</v>
      </c>
      <c r="F146" s="36">
        <v>1889.6833333333336</v>
      </c>
      <c r="G146" s="36">
        <v>1857.8666666666672</v>
      </c>
      <c r="H146" s="36">
        <v>2018.0666666666671</v>
      </c>
      <c r="I146" s="36">
        <v>2049.8833333333332</v>
      </c>
      <c r="J146" s="36">
        <v>2098.166666666667</v>
      </c>
      <c r="K146" s="31">
        <v>2001.6</v>
      </c>
      <c r="L146" s="31">
        <v>1921.5</v>
      </c>
      <c r="M146" s="31">
        <v>8.0360999999999994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95.03</v>
      </c>
      <c r="D147" s="36">
        <v>95.596666666666678</v>
      </c>
      <c r="E147" s="36">
        <v>94.233333333333363</v>
      </c>
      <c r="F147" s="36">
        <v>93.436666666666682</v>
      </c>
      <c r="G147" s="36">
        <v>92.073333333333366</v>
      </c>
      <c r="H147" s="36">
        <v>96.393333333333359</v>
      </c>
      <c r="I147" s="36">
        <v>97.756666666666675</v>
      </c>
      <c r="J147" s="36">
        <v>98.553333333333356</v>
      </c>
      <c r="K147" s="31">
        <v>96.96</v>
      </c>
      <c r="L147" s="31">
        <v>94.8</v>
      </c>
      <c r="M147" s="31">
        <v>188.58070000000001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229.65</v>
      </c>
      <c r="D148" s="36">
        <v>230.52666666666667</v>
      </c>
      <c r="E148" s="36">
        <v>227.95333333333335</v>
      </c>
      <c r="F148" s="36">
        <v>226.25666666666669</v>
      </c>
      <c r="G148" s="36">
        <v>223.68333333333337</v>
      </c>
      <c r="H148" s="36">
        <v>232.22333333333333</v>
      </c>
      <c r="I148" s="36">
        <v>234.79666666666665</v>
      </c>
      <c r="J148" s="36">
        <v>236.49333333333331</v>
      </c>
      <c r="K148" s="31">
        <v>233.1</v>
      </c>
      <c r="L148" s="31">
        <v>228.83</v>
      </c>
      <c r="M148" s="31">
        <v>75.066400000000002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409.65</v>
      </c>
      <c r="D149" s="36">
        <v>411.64999999999992</v>
      </c>
      <c r="E149" s="36">
        <v>407.09999999999985</v>
      </c>
      <c r="F149" s="36">
        <v>404.54999999999995</v>
      </c>
      <c r="G149" s="36">
        <v>399.99999999999989</v>
      </c>
      <c r="H149" s="36">
        <v>414.19999999999982</v>
      </c>
      <c r="I149" s="36">
        <v>418.74999999999989</v>
      </c>
      <c r="J149" s="36">
        <v>421.29999999999978</v>
      </c>
      <c r="K149" s="31">
        <v>416.2</v>
      </c>
      <c r="L149" s="31">
        <v>409.1</v>
      </c>
      <c r="M149" s="31">
        <v>84.411879999999996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3290.45</v>
      </c>
      <c r="D150" s="36">
        <v>3308.65</v>
      </c>
      <c r="E150" s="36">
        <v>3257.3</v>
      </c>
      <c r="F150" s="36">
        <v>3224.15</v>
      </c>
      <c r="G150" s="36">
        <v>3172.8</v>
      </c>
      <c r="H150" s="36">
        <v>3341.8</v>
      </c>
      <c r="I150" s="36">
        <v>3393.1499999999996</v>
      </c>
      <c r="J150" s="36">
        <v>3426.3</v>
      </c>
      <c r="K150" s="31">
        <v>3360</v>
      </c>
      <c r="L150" s="31">
        <v>3275.5</v>
      </c>
      <c r="M150" s="31">
        <v>2.6678000000000002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2521.4499999999998</v>
      </c>
      <c r="D151" s="36">
        <v>2521.9166666666665</v>
      </c>
      <c r="E151" s="36">
        <v>2511.0333333333328</v>
      </c>
      <c r="F151" s="36">
        <v>2500.6166666666663</v>
      </c>
      <c r="G151" s="36">
        <v>2489.7333333333327</v>
      </c>
      <c r="H151" s="36">
        <v>2532.333333333333</v>
      </c>
      <c r="I151" s="36">
        <v>2543.2166666666672</v>
      </c>
      <c r="J151" s="36">
        <v>2553.6333333333332</v>
      </c>
      <c r="K151" s="31">
        <v>2532.8000000000002</v>
      </c>
      <c r="L151" s="31">
        <v>2511.5</v>
      </c>
      <c r="M151" s="31">
        <v>3.91065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1728.15</v>
      </c>
      <c r="D152" s="36">
        <v>1730.6166666666668</v>
      </c>
      <c r="E152" s="36">
        <v>1713.8333333333335</v>
      </c>
      <c r="F152" s="36">
        <v>1699.5166666666667</v>
      </c>
      <c r="G152" s="36">
        <v>1682.7333333333333</v>
      </c>
      <c r="H152" s="36">
        <v>1744.9333333333336</v>
      </c>
      <c r="I152" s="36">
        <v>1761.7166666666669</v>
      </c>
      <c r="J152" s="36">
        <v>1776.0333333333338</v>
      </c>
      <c r="K152" s="31">
        <v>1747.4</v>
      </c>
      <c r="L152" s="31">
        <v>1716.3</v>
      </c>
      <c r="M152" s="31">
        <v>4.9075300000000004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328.85</v>
      </c>
      <c r="D153" s="36">
        <v>329.13333333333338</v>
      </c>
      <c r="E153" s="36">
        <v>325.71666666666675</v>
      </c>
      <c r="F153" s="36">
        <v>322.58333333333337</v>
      </c>
      <c r="G153" s="36">
        <v>319.16666666666674</v>
      </c>
      <c r="H153" s="36">
        <v>332.26666666666677</v>
      </c>
      <c r="I153" s="36">
        <v>335.68333333333339</v>
      </c>
      <c r="J153" s="36">
        <v>338.81666666666678</v>
      </c>
      <c r="K153" s="31">
        <v>332.55</v>
      </c>
      <c r="L153" s="31">
        <v>326</v>
      </c>
      <c r="M153" s="31">
        <v>201.65503000000001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718.55</v>
      </c>
      <c r="D154" s="36">
        <v>718.7833333333333</v>
      </c>
      <c r="E154" s="36">
        <v>707.76666666666665</v>
      </c>
      <c r="F154" s="36">
        <v>696.98333333333335</v>
      </c>
      <c r="G154" s="36">
        <v>685.9666666666667</v>
      </c>
      <c r="H154" s="36">
        <v>729.56666666666661</v>
      </c>
      <c r="I154" s="36">
        <v>740.58333333333326</v>
      </c>
      <c r="J154" s="36">
        <v>751.36666666666656</v>
      </c>
      <c r="K154" s="31">
        <v>729.8</v>
      </c>
      <c r="L154" s="31">
        <v>708</v>
      </c>
      <c r="M154" s="31">
        <v>67.164770000000004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545.15</v>
      </c>
      <c r="D155" s="36">
        <v>544.85</v>
      </c>
      <c r="E155" s="36">
        <v>536</v>
      </c>
      <c r="F155" s="36">
        <v>526.85</v>
      </c>
      <c r="G155" s="36">
        <v>518</v>
      </c>
      <c r="H155" s="36">
        <v>554</v>
      </c>
      <c r="I155" s="36">
        <v>562.85000000000014</v>
      </c>
      <c r="J155" s="36">
        <v>572</v>
      </c>
      <c r="K155" s="31">
        <v>553.70000000000005</v>
      </c>
      <c r="L155" s="31">
        <v>535.70000000000005</v>
      </c>
      <c r="M155" s="31">
        <v>65.614829999999998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1777.95</v>
      </c>
      <c r="D156" s="36">
        <v>1782.7</v>
      </c>
      <c r="E156" s="36">
        <v>1762.3500000000001</v>
      </c>
      <c r="F156" s="36">
        <v>1746.75</v>
      </c>
      <c r="G156" s="36">
        <v>1726.4</v>
      </c>
      <c r="H156" s="36">
        <v>1798.3000000000002</v>
      </c>
      <c r="I156" s="36">
        <v>1818.65</v>
      </c>
      <c r="J156" s="36">
        <v>1834.2500000000002</v>
      </c>
      <c r="K156" s="31">
        <v>1803.05</v>
      </c>
      <c r="L156" s="31">
        <v>1767.1</v>
      </c>
      <c r="M156" s="31">
        <v>10.825570000000001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4458.55</v>
      </c>
      <c r="D157" s="36">
        <v>4443.8666666666677</v>
      </c>
      <c r="E157" s="36">
        <v>4398.383333333335</v>
      </c>
      <c r="F157" s="36">
        <v>4338.2166666666672</v>
      </c>
      <c r="G157" s="36">
        <v>4292.7333333333345</v>
      </c>
      <c r="H157" s="36">
        <v>4504.0333333333356</v>
      </c>
      <c r="I157" s="36">
        <v>4549.5166666666673</v>
      </c>
      <c r="J157" s="36">
        <v>4609.6833333333361</v>
      </c>
      <c r="K157" s="31">
        <v>4489.3500000000004</v>
      </c>
      <c r="L157" s="31">
        <v>4383.7</v>
      </c>
      <c r="M157" s="31">
        <v>2.2160700000000002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41528.35</v>
      </c>
      <c r="D158" s="36">
        <v>41752.450000000004</v>
      </c>
      <c r="E158" s="36">
        <v>41184.900000000009</v>
      </c>
      <c r="F158" s="36">
        <v>40841.450000000004</v>
      </c>
      <c r="G158" s="36">
        <v>40273.900000000009</v>
      </c>
      <c r="H158" s="36">
        <v>42095.900000000009</v>
      </c>
      <c r="I158" s="36">
        <v>42663.450000000012</v>
      </c>
      <c r="J158" s="36">
        <v>43006.900000000009</v>
      </c>
      <c r="K158" s="31">
        <v>42320</v>
      </c>
      <c r="L158" s="31">
        <v>41409</v>
      </c>
      <c r="M158" s="31">
        <v>0.10982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1912.05</v>
      </c>
      <c r="D159" s="36">
        <v>1904.3333333333333</v>
      </c>
      <c r="E159" s="36">
        <v>1885.9666666666665</v>
      </c>
      <c r="F159" s="36">
        <v>1859.8833333333332</v>
      </c>
      <c r="G159" s="36">
        <v>1841.5166666666664</v>
      </c>
      <c r="H159" s="36">
        <v>1930.4166666666665</v>
      </c>
      <c r="I159" s="36">
        <v>1948.7833333333333</v>
      </c>
      <c r="J159" s="36">
        <v>1974.8666666666666</v>
      </c>
      <c r="K159" s="31">
        <v>1922.7</v>
      </c>
      <c r="L159" s="31">
        <v>1878.25</v>
      </c>
      <c r="M159" s="31">
        <v>2.42401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4909.55</v>
      </c>
      <c r="D160" s="36">
        <v>4959.333333333333</v>
      </c>
      <c r="E160" s="36">
        <v>4850.2166666666662</v>
      </c>
      <c r="F160" s="36">
        <v>4790.8833333333332</v>
      </c>
      <c r="G160" s="36">
        <v>4681.7666666666664</v>
      </c>
      <c r="H160" s="36">
        <v>5018.6666666666661</v>
      </c>
      <c r="I160" s="36">
        <v>5127.7833333333328</v>
      </c>
      <c r="J160" s="36">
        <v>5187.1166666666659</v>
      </c>
      <c r="K160" s="31">
        <v>5068.45</v>
      </c>
      <c r="L160" s="31">
        <v>4900</v>
      </c>
      <c r="M160" s="31">
        <v>3.9402599999999999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369.35</v>
      </c>
      <c r="D161" s="36">
        <v>368.8</v>
      </c>
      <c r="E161" s="36">
        <v>366.20000000000005</v>
      </c>
      <c r="F161" s="36">
        <v>363.05</v>
      </c>
      <c r="G161" s="36">
        <v>360.45000000000005</v>
      </c>
      <c r="H161" s="36">
        <v>371.95000000000005</v>
      </c>
      <c r="I161" s="36">
        <v>374.55000000000007</v>
      </c>
      <c r="J161" s="36">
        <v>377.70000000000005</v>
      </c>
      <c r="K161" s="31">
        <v>371.4</v>
      </c>
      <c r="L161" s="31">
        <v>365.65</v>
      </c>
      <c r="M161" s="31">
        <v>24.837890000000002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3099.15</v>
      </c>
      <c r="D162" s="36">
        <v>3098.0499999999997</v>
      </c>
      <c r="E162" s="36">
        <v>3081.0999999999995</v>
      </c>
      <c r="F162" s="36">
        <v>3063.0499999999997</v>
      </c>
      <c r="G162" s="36">
        <v>3046.0999999999995</v>
      </c>
      <c r="H162" s="36">
        <v>3116.0999999999995</v>
      </c>
      <c r="I162" s="36">
        <v>3133.0499999999993</v>
      </c>
      <c r="J162" s="36">
        <v>3151.0999999999995</v>
      </c>
      <c r="K162" s="31">
        <v>3115</v>
      </c>
      <c r="L162" s="31">
        <v>3080</v>
      </c>
      <c r="M162" s="31">
        <v>1.2904500000000001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1082.4000000000001</v>
      </c>
      <c r="D163" s="36">
        <v>1073.9000000000001</v>
      </c>
      <c r="E163" s="36">
        <v>1054.6500000000001</v>
      </c>
      <c r="F163" s="36">
        <v>1026.9000000000001</v>
      </c>
      <c r="G163" s="36">
        <v>1007.6500000000001</v>
      </c>
      <c r="H163" s="36">
        <v>1101.6500000000001</v>
      </c>
      <c r="I163" s="36">
        <v>1120.9000000000001</v>
      </c>
      <c r="J163" s="36">
        <v>1148.6500000000001</v>
      </c>
      <c r="K163" s="31">
        <v>1093.1500000000001</v>
      </c>
      <c r="L163" s="31">
        <v>1046.1500000000001</v>
      </c>
      <c r="M163" s="31">
        <v>21.87105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6769.55</v>
      </c>
      <c r="D164" s="36">
        <v>6770.8</v>
      </c>
      <c r="E164" s="36">
        <v>6728.75</v>
      </c>
      <c r="F164" s="36">
        <v>6687.95</v>
      </c>
      <c r="G164" s="36">
        <v>6645.9</v>
      </c>
      <c r="H164" s="36">
        <v>6811.6</v>
      </c>
      <c r="I164" s="36">
        <v>6853.6500000000015</v>
      </c>
      <c r="J164" s="36">
        <v>6894.4500000000007</v>
      </c>
      <c r="K164" s="31">
        <v>6812.85</v>
      </c>
      <c r="L164" s="31">
        <v>6730</v>
      </c>
      <c r="M164" s="31">
        <v>2.0092699999999999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402.55</v>
      </c>
      <c r="D165" s="36">
        <v>403.11666666666662</v>
      </c>
      <c r="E165" s="36">
        <v>399.23333333333323</v>
      </c>
      <c r="F165" s="36">
        <v>395.91666666666663</v>
      </c>
      <c r="G165" s="36">
        <v>392.03333333333325</v>
      </c>
      <c r="H165" s="36">
        <v>406.43333333333322</v>
      </c>
      <c r="I165" s="36">
        <v>410.31666666666655</v>
      </c>
      <c r="J165" s="36">
        <v>413.63333333333321</v>
      </c>
      <c r="K165" s="31">
        <v>407</v>
      </c>
      <c r="L165" s="31">
        <v>399.8</v>
      </c>
      <c r="M165" s="31">
        <v>12.58005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536.45000000000005</v>
      </c>
      <c r="D166" s="36">
        <v>528.9</v>
      </c>
      <c r="E166" s="36">
        <v>519.79999999999995</v>
      </c>
      <c r="F166" s="36">
        <v>503.15</v>
      </c>
      <c r="G166" s="36">
        <v>494.04999999999995</v>
      </c>
      <c r="H166" s="36">
        <v>545.54999999999995</v>
      </c>
      <c r="I166" s="36">
        <v>554.65000000000009</v>
      </c>
      <c r="J166" s="36">
        <v>571.29999999999995</v>
      </c>
      <c r="K166" s="31">
        <v>538</v>
      </c>
      <c r="L166" s="31">
        <v>512.25</v>
      </c>
      <c r="M166" s="31">
        <v>193.77942999999999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335.35</v>
      </c>
      <c r="D167" s="36">
        <v>337.26666666666665</v>
      </c>
      <c r="E167" s="36">
        <v>333.08333333333331</v>
      </c>
      <c r="F167" s="36">
        <v>330.81666666666666</v>
      </c>
      <c r="G167" s="36">
        <v>326.63333333333333</v>
      </c>
      <c r="H167" s="36">
        <v>339.5333333333333</v>
      </c>
      <c r="I167" s="36">
        <v>343.7166666666667</v>
      </c>
      <c r="J167" s="36">
        <v>345.98333333333329</v>
      </c>
      <c r="K167" s="31">
        <v>341.45</v>
      </c>
      <c r="L167" s="31">
        <v>335</v>
      </c>
      <c r="M167" s="31">
        <v>95.896900000000002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1706.3</v>
      </c>
      <c r="D168" s="36">
        <v>1724.1499999999999</v>
      </c>
      <c r="E168" s="36">
        <v>1676.3999999999996</v>
      </c>
      <c r="F168" s="36">
        <v>1646.4999999999998</v>
      </c>
      <c r="G168" s="36">
        <v>1598.7499999999995</v>
      </c>
      <c r="H168" s="36">
        <v>1754.0499999999997</v>
      </c>
      <c r="I168" s="36">
        <v>1801.8000000000002</v>
      </c>
      <c r="J168" s="36">
        <v>1831.6999999999998</v>
      </c>
      <c r="K168" s="31">
        <v>1771.9</v>
      </c>
      <c r="L168" s="31">
        <v>1694.25</v>
      </c>
      <c r="M168" s="31">
        <v>17.529599999999999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17005.650000000001</v>
      </c>
      <c r="D169" s="36">
        <v>17098.533333333336</v>
      </c>
      <c r="E169" s="36">
        <v>16807.116666666672</v>
      </c>
      <c r="F169" s="36">
        <v>16608.583333333336</v>
      </c>
      <c r="G169" s="36">
        <v>16317.166666666672</v>
      </c>
      <c r="H169" s="36">
        <v>17297.066666666673</v>
      </c>
      <c r="I169" s="36">
        <v>17588.483333333337</v>
      </c>
      <c r="J169" s="36">
        <v>17787.016666666674</v>
      </c>
      <c r="K169" s="31">
        <v>17389.95</v>
      </c>
      <c r="L169" s="31">
        <v>16900</v>
      </c>
      <c r="M169" s="31">
        <v>5.7079999999999999E-2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115.96</v>
      </c>
      <c r="D170" s="36">
        <v>116.10333333333334</v>
      </c>
      <c r="E170" s="36">
        <v>115.55666666666667</v>
      </c>
      <c r="F170" s="36">
        <v>115.15333333333334</v>
      </c>
      <c r="G170" s="36">
        <v>114.60666666666667</v>
      </c>
      <c r="H170" s="36">
        <v>116.50666666666667</v>
      </c>
      <c r="I170" s="36">
        <v>117.05333333333333</v>
      </c>
      <c r="J170" s="36">
        <v>117.45666666666668</v>
      </c>
      <c r="K170" s="31">
        <v>116.65</v>
      </c>
      <c r="L170" s="31">
        <v>115.7</v>
      </c>
      <c r="M170" s="31">
        <v>98.618080000000006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617.35</v>
      </c>
      <c r="D171" s="36">
        <v>608.06666666666672</v>
      </c>
      <c r="E171" s="36">
        <v>595.83333333333348</v>
      </c>
      <c r="F171" s="36">
        <v>574.31666666666672</v>
      </c>
      <c r="G171" s="36">
        <v>562.08333333333348</v>
      </c>
      <c r="H171" s="36">
        <v>629.58333333333348</v>
      </c>
      <c r="I171" s="36">
        <v>641.81666666666683</v>
      </c>
      <c r="J171" s="36">
        <v>663.33333333333348</v>
      </c>
      <c r="K171" s="31">
        <v>620.29999999999995</v>
      </c>
      <c r="L171" s="31">
        <v>586.54999999999995</v>
      </c>
      <c r="M171" s="31">
        <v>165.54284999999999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576.1</v>
      </c>
      <c r="D172" s="36">
        <v>578.36666666666667</v>
      </c>
      <c r="E172" s="36">
        <v>569.73333333333335</v>
      </c>
      <c r="F172" s="36">
        <v>563.36666666666667</v>
      </c>
      <c r="G172" s="36">
        <v>554.73333333333335</v>
      </c>
      <c r="H172" s="36">
        <v>584.73333333333335</v>
      </c>
      <c r="I172" s="36">
        <v>593.36666666666679</v>
      </c>
      <c r="J172" s="36">
        <v>599.73333333333335</v>
      </c>
      <c r="K172" s="31">
        <v>587</v>
      </c>
      <c r="L172" s="31">
        <v>572</v>
      </c>
      <c r="M172" s="31">
        <v>130.768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3000.9</v>
      </c>
      <c r="D173" s="36">
        <v>3008.9166666666665</v>
      </c>
      <c r="E173" s="36">
        <v>2990.8833333333332</v>
      </c>
      <c r="F173" s="36">
        <v>2980.8666666666668</v>
      </c>
      <c r="G173" s="36">
        <v>2962.8333333333335</v>
      </c>
      <c r="H173" s="36">
        <v>3018.9333333333329</v>
      </c>
      <c r="I173" s="36">
        <v>3036.9666666666667</v>
      </c>
      <c r="J173" s="36">
        <v>3046.9833333333327</v>
      </c>
      <c r="K173" s="31">
        <v>3026.95</v>
      </c>
      <c r="L173" s="31">
        <v>2998.9</v>
      </c>
      <c r="M173" s="31">
        <v>31.255780000000001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736.75</v>
      </c>
      <c r="D174" s="36">
        <v>732.11666666666667</v>
      </c>
      <c r="E174" s="36">
        <v>724.2833333333333</v>
      </c>
      <c r="F174" s="36">
        <v>711.81666666666661</v>
      </c>
      <c r="G174" s="36">
        <v>703.98333333333323</v>
      </c>
      <c r="H174" s="36">
        <v>744.58333333333337</v>
      </c>
      <c r="I174" s="36">
        <v>752.41666666666663</v>
      </c>
      <c r="J174" s="36">
        <v>764.88333333333344</v>
      </c>
      <c r="K174" s="31">
        <v>739.95</v>
      </c>
      <c r="L174" s="31">
        <v>719.65</v>
      </c>
      <c r="M174" s="31">
        <v>35.279269999999997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1838.95</v>
      </c>
      <c r="D175" s="36">
        <v>1823.8833333333332</v>
      </c>
      <c r="E175" s="36">
        <v>1799.1666666666665</v>
      </c>
      <c r="F175" s="36">
        <v>1759.3833333333332</v>
      </c>
      <c r="G175" s="36">
        <v>1734.6666666666665</v>
      </c>
      <c r="H175" s="36">
        <v>1863.6666666666665</v>
      </c>
      <c r="I175" s="36">
        <v>1888.3833333333332</v>
      </c>
      <c r="J175" s="36">
        <v>1928.1666666666665</v>
      </c>
      <c r="K175" s="31">
        <v>1848.6</v>
      </c>
      <c r="L175" s="31">
        <v>1784.1</v>
      </c>
      <c r="M175" s="31">
        <v>22.393709999999999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2555.6</v>
      </c>
      <c r="D176" s="36">
        <v>2563.0333333333333</v>
      </c>
      <c r="E176" s="36">
        <v>2534.0666666666666</v>
      </c>
      <c r="F176" s="36">
        <v>2512.5333333333333</v>
      </c>
      <c r="G176" s="36">
        <v>2483.5666666666666</v>
      </c>
      <c r="H176" s="36">
        <v>2584.5666666666666</v>
      </c>
      <c r="I176" s="36">
        <v>2613.5333333333328</v>
      </c>
      <c r="J176" s="36">
        <v>2635.0666666666666</v>
      </c>
      <c r="K176" s="31">
        <v>2592</v>
      </c>
      <c r="L176" s="31">
        <v>2541.5</v>
      </c>
      <c r="M176" s="31">
        <v>5.9813900000000002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199.91</v>
      </c>
      <c r="D177" s="36">
        <v>199.35</v>
      </c>
      <c r="E177" s="36">
        <v>197.86999999999998</v>
      </c>
      <c r="F177" s="36">
        <v>195.82999999999998</v>
      </c>
      <c r="G177" s="36">
        <v>194.34999999999997</v>
      </c>
      <c r="H177" s="36">
        <v>201.39</v>
      </c>
      <c r="I177" s="36">
        <v>202.87</v>
      </c>
      <c r="J177" s="36">
        <v>204.91</v>
      </c>
      <c r="K177" s="31">
        <v>200.83</v>
      </c>
      <c r="L177" s="31">
        <v>197.31</v>
      </c>
      <c r="M177" s="31">
        <v>122.0038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24813.200000000001</v>
      </c>
      <c r="D178" s="36">
        <v>24864.333333333332</v>
      </c>
      <c r="E178" s="36">
        <v>24678.916666666664</v>
      </c>
      <c r="F178" s="36">
        <v>24544.633333333331</v>
      </c>
      <c r="G178" s="36">
        <v>24359.216666666664</v>
      </c>
      <c r="H178" s="36">
        <v>24998.616666666665</v>
      </c>
      <c r="I178" s="36">
        <v>25184.033333333329</v>
      </c>
      <c r="J178" s="36">
        <v>25318.316666666666</v>
      </c>
      <c r="K178" s="31">
        <v>25049.75</v>
      </c>
      <c r="L178" s="31">
        <v>24730.05</v>
      </c>
      <c r="M178" s="31">
        <v>0.23211999999999999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3229.45</v>
      </c>
      <c r="D179" s="36">
        <v>3204.7833333333333</v>
      </c>
      <c r="E179" s="36">
        <v>3140.6666666666665</v>
      </c>
      <c r="F179" s="36">
        <v>3051.8833333333332</v>
      </c>
      <c r="G179" s="36">
        <v>2987.7666666666664</v>
      </c>
      <c r="H179" s="36">
        <v>3293.5666666666666</v>
      </c>
      <c r="I179" s="36">
        <v>3357.6833333333334</v>
      </c>
      <c r="J179" s="36">
        <v>3446.4666666666667</v>
      </c>
      <c r="K179" s="31">
        <v>3268.9</v>
      </c>
      <c r="L179" s="31">
        <v>3116</v>
      </c>
      <c r="M179" s="31">
        <v>19.831610000000001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7008.85</v>
      </c>
      <c r="D180" s="36">
        <v>7035.8166666666666</v>
      </c>
      <c r="E180" s="36">
        <v>6973.0333333333328</v>
      </c>
      <c r="F180" s="36">
        <v>6937.2166666666662</v>
      </c>
      <c r="G180" s="36">
        <v>6874.4333333333325</v>
      </c>
      <c r="H180" s="36">
        <v>7071.6333333333332</v>
      </c>
      <c r="I180" s="36">
        <v>7134.4166666666679</v>
      </c>
      <c r="J180" s="36">
        <v>7170.2333333333336</v>
      </c>
      <c r="K180" s="31">
        <v>7098.6</v>
      </c>
      <c r="L180" s="31">
        <v>7000</v>
      </c>
      <c r="M180" s="31">
        <v>1.80413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707.45</v>
      </c>
      <c r="D181" s="36">
        <v>713.54999999999984</v>
      </c>
      <c r="E181" s="36">
        <v>690.1999999999997</v>
      </c>
      <c r="F181" s="36">
        <v>672.94999999999982</v>
      </c>
      <c r="G181" s="36">
        <v>649.59999999999968</v>
      </c>
      <c r="H181" s="36">
        <v>730.79999999999973</v>
      </c>
      <c r="I181" s="36">
        <v>754.14999999999986</v>
      </c>
      <c r="J181" s="36">
        <v>771.39999999999975</v>
      </c>
      <c r="K181" s="31">
        <v>736.9</v>
      </c>
      <c r="L181" s="31">
        <v>696.3</v>
      </c>
      <c r="M181" s="31">
        <v>29.666709999999998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815.9</v>
      </c>
      <c r="D182" s="36">
        <v>815.46666666666658</v>
      </c>
      <c r="E182" s="36">
        <v>811.48333333333312</v>
      </c>
      <c r="F182" s="36">
        <v>807.06666666666649</v>
      </c>
      <c r="G182" s="36">
        <v>803.08333333333303</v>
      </c>
      <c r="H182" s="36">
        <v>819.88333333333321</v>
      </c>
      <c r="I182" s="36">
        <v>823.86666666666656</v>
      </c>
      <c r="J182" s="36">
        <v>828.2833333333333</v>
      </c>
      <c r="K182" s="31">
        <v>819.45</v>
      </c>
      <c r="L182" s="31">
        <v>811.05</v>
      </c>
      <c r="M182" s="31">
        <v>128.3329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135.9</v>
      </c>
      <c r="D183" s="36">
        <v>136.58333333333334</v>
      </c>
      <c r="E183" s="36">
        <v>134.91666666666669</v>
      </c>
      <c r="F183" s="36">
        <v>133.93333333333334</v>
      </c>
      <c r="G183" s="36">
        <v>132.26666666666668</v>
      </c>
      <c r="H183" s="36">
        <v>137.56666666666669</v>
      </c>
      <c r="I183" s="36">
        <v>139.23333333333338</v>
      </c>
      <c r="J183" s="36">
        <v>140.2166666666667</v>
      </c>
      <c r="K183" s="31">
        <v>138.25</v>
      </c>
      <c r="L183" s="31">
        <v>135.6</v>
      </c>
      <c r="M183" s="31">
        <v>123.80923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1789.4</v>
      </c>
      <c r="D184" s="36">
        <v>1783.05</v>
      </c>
      <c r="E184" s="36">
        <v>1773.5</v>
      </c>
      <c r="F184" s="36">
        <v>1757.6000000000001</v>
      </c>
      <c r="G184" s="36">
        <v>1748.0500000000002</v>
      </c>
      <c r="H184" s="36">
        <v>1798.9499999999998</v>
      </c>
      <c r="I184" s="36">
        <v>1808.4999999999995</v>
      </c>
      <c r="J184" s="36">
        <v>1824.3999999999996</v>
      </c>
      <c r="K184" s="31">
        <v>1792.6</v>
      </c>
      <c r="L184" s="31">
        <v>1767.15</v>
      </c>
      <c r="M184" s="31">
        <v>12.310230000000001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813.05</v>
      </c>
      <c r="D185" s="36">
        <v>806.44999999999993</v>
      </c>
      <c r="E185" s="36">
        <v>794.19999999999982</v>
      </c>
      <c r="F185" s="36">
        <v>775.34999999999991</v>
      </c>
      <c r="G185" s="36">
        <v>763.0999999999998</v>
      </c>
      <c r="H185" s="36">
        <v>825.29999999999984</v>
      </c>
      <c r="I185" s="36">
        <v>837.55000000000007</v>
      </c>
      <c r="J185" s="36">
        <v>856.39999999999986</v>
      </c>
      <c r="K185" s="31">
        <v>818.7</v>
      </c>
      <c r="L185" s="31">
        <v>787.6</v>
      </c>
      <c r="M185" s="31">
        <v>16.047789999999999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826.3</v>
      </c>
      <c r="D186" s="36">
        <v>837.43333333333339</v>
      </c>
      <c r="E186" s="36">
        <v>812.61666666666679</v>
      </c>
      <c r="F186" s="36">
        <v>798.93333333333339</v>
      </c>
      <c r="G186" s="36">
        <v>774.11666666666679</v>
      </c>
      <c r="H186" s="36">
        <v>851.11666666666679</v>
      </c>
      <c r="I186" s="36">
        <v>875.93333333333339</v>
      </c>
      <c r="J186" s="36">
        <v>889.61666666666679</v>
      </c>
      <c r="K186" s="31">
        <v>862.25</v>
      </c>
      <c r="L186" s="31">
        <v>823.75</v>
      </c>
      <c r="M186" s="31">
        <v>7.37791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2741.1</v>
      </c>
      <c r="D187" s="36">
        <v>2750.0333333333333</v>
      </c>
      <c r="E187" s="36">
        <v>2713.2166666666667</v>
      </c>
      <c r="F187" s="36">
        <v>2685.3333333333335</v>
      </c>
      <c r="G187" s="36">
        <v>2648.5166666666669</v>
      </c>
      <c r="H187" s="36">
        <v>2777.9166666666665</v>
      </c>
      <c r="I187" s="36">
        <v>2814.7333333333331</v>
      </c>
      <c r="J187" s="36">
        <v>2842.6166666666663</v>
      </c>
      <c r="K187" s="31">
        <v>2786.85</v>
      </c>
      <c r="L187" s="31">
        <v>2722.15</v>
      </c>
      <c r="M187" s="31">
        <v>9.1710200000000004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1086.8</v>
      </c>
      <c r="D188" s="36">
        <v>1085.7666666666667</v>
      </c>
      <c r="E188" s="36">
        <v>1073.7833333333333</v>
      </c>
      <c r="F188" s="36">
        <v>1060.7666666666667</v>
      </c>
      <c r="G188" s="36">
        <v>1048.7833333333333</v>
      </c>
      <c r="H188" s="36">
        <v>1098.7833333333333</v>
      </c>
      <c r="I188" s="36">
        <v>1110.7666666666664</v>
      </c>
      <c r="J188" s="36">
        <v>1123.7833333333333</v>
      </c>
      <c r="K188" s="31">
        <v>1097.75</v>
      </c>
      <c r="L188" s="31">
        <v>1072.75</v>
      </c>
      <c r="M188" s="31">
        <v>11.26815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1946.15</v>
      </c>
      <c r="D189" s="36">
        <v>1945.8999999999999</v>
      </c>
      <c r="E189" s="36">
        <v>1926.7999999999997</v>
      </c>
      <c r="F189" s="36">
        <v>1907.4499999999998</v>
      </c>
      <c r="G189" s="36">
        <v>1888.3499999999997</v>
      </c>
      <c r="H189" s="36">
        <v>1965.2499999999998</v>
      </c>
      <c r="I189" s="36">
        <v>1984.3499999999997</v>
      </c>
      <c r="J189" s="36">
        <v>2003.6999999999998</v>
      </c>
      <c r="K189" s="31">
        <v>1965</v>
      </c>
      <c r="L189" s="31">
        <v>1926.55</v>
      </c>
      <c r="M189" s="31">
        <v>2.6276899999999999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4497.1499999999996</v>
      </c>
      <c r="D190" s="36">
        <v>4497.9833333333336</v>
      </c>
      <c r="E190" s="36">
        <v>4485.9666666666672</v>
      </c>
      <c r="F190" s="36">
        <v>4474.7833333333338</v>
      </c>
      <c r="G190" s="36">
        <v>4462.7666666666673</v>
      </c>
      <c r="H190" s="36">
        <v>4509.166666666667</v>
      </c>
      <c r="I190" s="36">
        <v>4521.1833333333334</v>
      </c>
      <c r="J190" s="36">
        <v>4532.3666666666668</v>
      </c>
      <c r="K190" s="31">
        <v>4510</v>
      </c>
      <c r="L190" s="31">
        <v>4486.8</v>
      </c>
      <c r="M190" s="31">
        <v>9.3069699999999997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1209.5999999999999</v>
      </c>
      <c r="D191" s="36">
        <v>1212.7166666666665</v>
      </c>
      <c r="E191" s="36">
        <v>1204.883333333333</v>
      </c>
      <c r="F191" s="36">
        <v>1200.1666666666665</v>
      </c>
      <c r="G191" s="36">
        <v>1192.333333333333</v>
      </c>
      <c r="H191" s="36">
        <v>1217.4333333333329</v>
      </c>
      <c r="I191" s="36">
        <v>1225.2666666666664</v>
      </c>
      <c r="J191" s="36">
        <v>1229.9833333333329</v>
      </c>
      <c r="K191" s="31">
        <v>1220.55</v>
      </c>
      <c r="L191" s="31">
        <v>1208</v>
      </c>
      <c r="M191" s="31">
        <v>4.8302500000000004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8971.4</v>
      </c>
      <c r="D192" s="36">
        <v>8600.4666666666672</v>
      </c>
      <c r="E192" s="36">
        <v>8120.9333333333343</v>
      </c>
      <c r="F192" s="36">
        <v>7270.4666666666672</v>
      </c>
      <c r="G192" s="36">
        <v>6790.9333333333343</v>
      </c>
      <c r="H192" s="36">
        <v>9450.9333333333343</v>
      </c>
      <c r="I192" s="36">
        <v>9930.4666666666672</v>
      </c>
      <c r="J192" s="36">
        <v>10780.933333333334</v>
      </c>
      <c r="K192" s="31">
        <v>9080</v>
      </c>
      <c r="L192" s="31">
        <v>7750</v>
      </c>
      <c r="M192" s="31">
        <v>55.03022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749.7</v>
      </c>
      <c r="D193" s="36">
        <v>752.23333333333323</v>
      </c>
      <c r="E193" s="36">
        <v>745.46666666666647</v>
      </c>
      <c r="F193" s="36">
        <v>741.23333333333323</v>
      </c>
      <c r="G193" s="36">
        <v>734.46666666666647</v>
      </c>
      <c r="H193" s="36">
        <v>756.46666666666647</v>
      </c>
      <c r="I193" s="36">
        <v>763.23333333333312</v>
      </c>
      <c r="J193" s="36">
        <v>767.46666666666647</v>
      </c>
      <c r="K193" s="31">
        <v>759</v>
      </c>
      <c r="L193" s="31">
        <v>748</v>
      </c>
      <c r="M193" s="31">
        <v>68.623760000000004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1077.25</v>
      </c>
      <c r="D194" s="36">
        <v>1082.9666666666667</v>
      </c>
      <c r="E194" s="36">
        <v>1069.2833333333333</v>
      </c>
      <c r="F194" s="36">
        <v>1061.3166666666666</v>
      </c>
      <c r="G194" s="36">
        <v>1047.6333333333332</v>
      </c>
      <c r="H194" s="36">
        <v>1090.9333333333334</v>
      </c>
      <c r="I194" s="36">
        <v>1104.6166666666668</v>
      </c>
      <c r="J194" s="36">
        <v>1112.5833333333335</v>
      </c>
      <c r="K194" s="31">
        <v>1096.6500000000001</v>
      </c>
      <c r="L194" s="31">
        <v>1075</v>
      </c>
      <c r="M194" s="31">
        <v>88.133049999999997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428.15</v>
      </c>
      <c r="D195" s="36">
        <v>426.2</v>
      </c>
      <c r="E195" s="36">
        <v>422.95</v>
      </c>
      <c r="F195" s="36">
        <v>417.75</v>
      </c>
      <c r="G195" s="36">
        <v>414.5</v>
      </c>
      <c r="H195" s="36">
        <v>431.4</v>
      </c>
      <c r="I195" s="36">
        <v>434.65</v>
      </c>
      <c r="J195" s="36">
        <v>439.84999999999997</v>
      </c>
      <c r="K195" s="31">
        <v>429.45</v>
      </c>
      <c r="L195" s="31">
        <v>421</v>
      </c>
      <c r="M195" s="31">
        <v>118.95337000000001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154.69999999999999</v>
      </c>
      <c r="D196" s="36">
        <v>155.26666666666665</v>
      </c>
      <c r="E196" s="36">
        <v>154.0333333333333</v>
      </c>
      <c r="F196" s="36">
        <v>153.36666666666665</v>
      </c>
      <c r="G196" s="36">
        <v>152.1333333333333</v>
      </c>
      <c r="H196" s="36">
        <v>155.93333333333331</v>
      </c>
      <c r="I196" s="36">
        <v>157.16666666666666</v>
      </c>
      <c r="J196" s="36">
        <v>157.83333333333331</v>
      </c>
      <c r="K196" s="31">
        <v>156.5</v>
      </c>
      <c r="L196" s="31">
        <v>154.6</v>
      </c>
      <c r="M196" s="31">
        <v>245.23684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1624.6</v>
      </c>
      <c r="D197" s="36">
        <v>1630.5666666666666</v>
      </c>
      <c r="E197" s="36">
        <v>1616.1333333333332</v>
      </c>
      <c r="F197" s="36">
        <v>1607.6666666666665</v>
      </c>
      <c r="G197" s="36">
        <v>1593.2333333333331</v>
      </c>
      <c r="H197" s="36">
        <v>1639.0333333333333</v>
      </c>
      <c r="I197" s="36">
        <v>1653.4666666666667</v>
      </c>
      <c r="J197" s="36">
        <v>1661.9333333333334</v>
      </c>
      <c r="K197" s="31">
        <v>1645</v>
      </c>
      <c r="L197" s="31">
        <v>1622.1</v>
      </c>
      <c r="M197" s="31">
        <v>10.83351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821.75</v>
      </c>
      <c r="D198" s="36">
        <v>822.31666666666661</v>
      </c>
      <c r="E198" s="36">
        <v>815.43333333333317</v>
      </c>
      <c r="F198" s="36">
        <v>809.11666666666656</v>
      </c>
      <c r="G198" s="36">
        <v>802.23333333333312</v>
      </c>
      <c r="H198" s="36">
        <v>828.63333333333321</v>
      </c>
      <c r="I198" s="36">
        <v>835.51666666666665</v>
      </c>
      <c r="J198" s="36">
        <v>841.83333333333326</v>
      </c>
      <c r="K198" s="31">
        <v>829.2</v>
      </c>
      <c r="L198" s="31">
        <v>816</v>
      </c>
      <c r="M198" s="31">
        <v>3.5215900000000002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3551.25</v>
      </c>
      <c r="D199" s="36">
        <v>3580.1833333333329</v>
      </c>
      <c r="E199" s="36">
        <v>3501.5666666666657</v>
      </c>
      <c r="F199" s="36">
        <v>3451.8833333333328</v>
      </c>
      <c r="G199" s="36">
        <v>3373.2666666666655</v>
      </c>
      <c r="H199" s="36">
        <v>3629.8666666666659</v>
      </c>
      <c r="I199" s="36">
        <v>3708.4833333333336</v>
      </c>
      <c r="J199" s="36">
        <v>3758.1666666666661</v>
      </c>
      <c r="K199" s="31">
        <v>3658.8</v>
      </c>
      <c r="L199" s="31">
        <v>3530.5</v>
      </c>
      <c r="M199" s="31">
        <v>11.69007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3362</v>
      </c>
      <c r="D200" s="36">
        <v>3349</v>
      </c>
      <c r="E200" s="36">
        <v>3324</v>
      </c>
      <c r="F200" s="36">
        <v>3286</v>
      </c>
      <c r="G200" s="36">
        <v>3261</v>
      </c>
      <c r="H200" s="36">
        <v>3387</v>
      </c>
      <c r="I200" s="36">
        <v>3412</v>
      </c>
      <c r="J200" s="36">
        <v>3450</v>
      </c>
      <c r="K200" s="31">
        <v>3374</v>
      </c>
      <c r="L200" s="31">
        <v>3311</v>
      </c>
      <c r="M200" s="31">
        <v>2.19015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1688.85</v>
      </c>
      <c r="D201" s="36">
        <v>1675.9166666666667</v>
      </c>
      <c r="E201" s="36">
        <v>1645.9333333333334</v>
      </c>
      <c r="F201" s="36">
        <v>1603.0166666666667</v>
      </c>
      <c r="G201" s="36">
        <v>1573.0333333333333</v>
      </c>
      <c r="H201" s="36">
        <v>1718.8333333333335</v>
      </c>
      <c r="I201" s="36">
        <v>1748.8166666666666</v>
      </c>
      <c r="J201" s="36">
        <v>1791.7333333333336</v>
      </c>
      <c r="K201" s="31">
        <v>1705.9</v>
      </c>
      <c r="L201" s="31">
        <v>1633</v>
      </c>
      <c r="M201" s="31">
        <v>8.31236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6869.9</v>
      </c>
      <c r="D202" s="36">
        <v>6874.05</v>
      </c>
      <c r="E202" s="36">
        <v>6775.1</v>
      </c>
      <c r="F202" s="36">
        <v>6680.3</v>
      </c>
      <c r="G202" s="36">
        <v>6581.35</v>
      </c>
      <c r="H202" s="36">
        <v>6968.85</v>
      </c>
      <c r="I202" s="36">
        <v>7067.7999999999993</v>
      </c>
      <c r="J202" s="36">
        <v>7162.6</v>
      </c>
      <c r="K202" s="31">
        <v>6973</v>
      </c>
      <c r="L202" s="31">
        <v>6779.25</v>
      </c>
      <c r="M202" s="31">
        <v>5.7800200000000004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4158.6499999999996</v>
      </c>
      <c r="D203" s="36">
        <v>4149.916666666667</v>
      </c>
      <c r="E203" s="36">
        <v>4114.8333333333339</v>
      </c>
      <c r="F203" s="36">
        <v>4071.0166666666673</v>
      </c>
      <c r="G203" s="36">
        <v>4035.9333333333343</v>
      </c>
      <c r="H203" s="36">
        <v>4193.7333333333336</v>
      </c>
      <c r="I203" s="36">
        <v>4228.8166666666675</v>
      </c>
      <c r="J203" s="36">
        <v>4272.6333333333332</v>
      </c>
      <c r="K203" s="31">
        <v>4185</v>
      </c>
      <c r="L203" s="31">
        <v>4106.1000000000004</v>
      </c>
      <c r="M203" s="31">
        <v>1.28102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582.95000000000005</v>
      </c>
      <c r="D204" s="36">
        <v>582.98333333333335</v>
      </c>
      <c r="E204" s="36">
        <v>578.2166666666667</v>
      </c>
      <c r="F204" s="36">
        <v>573.48333333333335</v>
      </c>
      <c r="G204" s="36">
        <v>568.7166666666667</v>
      </c>
      <c r="H204" s="36">
        <v>587.7166666666667</v>
      </c>
      <c r="I204" s="36">
        <v>592.48333333333335</v>
      </c>
      <c r="J204" s="36">
        <v>597.2166666666667</v>
      </c>
      <c r="K204" s="31">
        <v>587.75</v>
      </c>
      <c r="L204" s="31">
        <v>578.25</v>
      </c>
      <c r="M204" s="31">
        <v>27.058250000000001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11300.35</v>
      </c>
      <c r="D205" s="36">
        <v>11345.6</v>
      </c>
      <c r="E205" s="36">
        <v>11241.2</v>
      </c>
      <c r="F205" s="36">
        <v>11182.050000000001</v>
      </c>
      <c r="G205" s="36">
        <v>11077.650000000001</v>
      </c>
      <c r="H205" s="36">
        <v>11404.75</v>
      </c>
      <c r="I205" s="36">
        <v>11509.149999999998</v>
      </c>
      <c r="J205" s="36">
        <v>11568.3</v>
      </c>
      <c r="K205" s="31">
        <v>11450</v>
      </c>
      <c r="L205" s="31">
        <v>11286.45</v>
      </c>
      <c r="M205" s="31">
        <v>1.8442799999999999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124.53</v>
      </c>
      <c r="D206" s="36">
        <v>124.60000000000001</v>
      </c>
      <c r="E206" s="36">
        <v>123.83000000000001</v>
      </c>
      <c r="F206" s="36">
        <v>123.13000000000001</v>
      </c>
      <c r="G206" s="36">
        <v>122.36000000000001</v>
      </c>
      <c r="H206" s="36">
        <v>125.30000000000001</v>
      </c>
      <c r="I206" s="36">
        <v>126.07000000000002</v>
      </c>
      <c r="J206" s="36">
        <v>126.77000000000001</v>
      </c>
      <c r="K206" s="31">
        <v>125.37</v>
      </c>
      <c r="L206" s="31">
        <v>123.9</v>
      </c>
      <c r="M206" s="31">
        <v>57.195059999999998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2031.7</v>
      </c>
      <c r="D207" s="36">
        <v>2022.7333333333333</v>
      </c>
      <c r="E207" s="36">
        <v>2007.5166666666667</v>
      </c>
      <c r="F207" s="36">
        <v>1983.3333333333333</v>
      </c>
      <c r="G207" s="36">
        <v>1968.1166666666666</v>
      </c>
      <c r="H207" s="36">
        <v>2046.9166666666667</v>
      </c>
      <c r="I207" s="36">
        <v>2062.1333333333332</v>
      </c>
      <c r="J207" s="36">
        <v>2086.3166666666666</v>
      </c>
      <c r="K207" s="31">
        <v>2037.95</v>
      </c>
      <c r="L207" s="31">
        <v>1998.55</v>
      </c>
      <c r="M207" s="31">
        <v>1.8586100000000001</v>
      </c>
      <c r="N207" s="1"/>
      <c r="O207" s="1"/>
    </row>
    <row r="208" spans="1:15" ht="12.75" customHeight="1">
      <c r="A208" s="51">
        <v>203</v>
      </c>
      <c r="B208" s="53" t="s">
        <v>877</v>
      </c>
      <c r="C208" s="31">
        <v>1428.95</v>
      </c>
      <c r="D208" s="36">
        <v>1440.1499999999999</v>
      </c>
      <c r="E208" s="36">
        <v>1413.7999999999997</v>
      </c>
      <c r="F208" s="36">
        <v>1398.6499999999999</v>
      </c>
      <c r="G208" s="36">
        <v>1372.2999999999997</v>
      </c>
      <c r="H208" s="36">
        <v>1455.2999999999997</v>
      </c>
      <c r="I208" s="36">
        <v>1481.6499999999996</v>
      </c>
      <c r="J208" s="36">
        <v>1496.7999999999997</v>
      </c>
      <c r="K208" s="31">
        <v>1466.5</v>
      </c>
      <c r="L208" s="31">
        <v>1425</v>
      </c>
      <c r="M208" s="31">
        <v>5.8079799999999997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1564.75</v>
      </c>
      <c r="D209" s="36">
        <v>1569.2</v>
      </c>
      <c r="E209" s="36">
        <v>1548.5500000000002</v>
      </c>
      <c r="F209" s="36">
        <v>1532.3500000000001</v>
      </c>
      <c r="G209" s="36">
        <v>1511.7000000000003</v>
      </c>
      <c r="H209" s="36">
        <v>1585.4</v>
      </c>
      <c r="I209" s="36">
        <v>1606.0500000000002</v>
      </c>
      <c r="J209" s="36">
        <v>1622.25</v>
      </c>
      <c r="K209" s="31">
        <v>1589.85</v>
      </c>
      <c r="L209" s="31">
        <v>1553</v>
      </c>
      <c r="M209" s="31">
        <v>8.8935899999999997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463.9</v>
      </c>
      <c r="D210" s="36">
        <v>464.41666666666669</v>
      </c>
      <c r="E210" s="36">
        <v>460.33333333333337</v>
      </c>
      <c r="F210" s="36">
        <v>456.76666666666671</v>
      </c>
      <c r="G210" s="36">
        <v>452.68333333333339</v>
      </c>
      <c r="H210" s="36">
        <v>467.98333333333335</v>
      </c>
      <c r="I210" s="36">
        <v>472.06666666666672</v>
      </c>
      <c r="J210" s="36">
        <v>475.63333333333333</v>
      </c>
      <c r="K210" s="31">
        <v>468.5</v>
      </c>
      <c r="L210" s="31">
        <v>460.85</v>
      </c>
      <c r="M210" s="31">
        <v>109.06758000000001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16.04</v>
      </c>
      <c r="D211" s="36">
        <v>15.956666666666665</v>
      </c>
      <c r="E211" s="36">
        <v>15.733333333333331</v>
      </c>
      <c r="F211" s="36">
        <v>15.426666666666666</v>
      </c>
      <c r="G211" s="36">
        <v>15.203333333333331</v>
      </c>
      <c r="H211" s="36">
        <v>16.263333333333328</v>
      </c>
      <c r="I211" s="36">
        <v>16.486666666666665</v>
      </c>
      <c r="J211" s="36">
        <v>16.793333333333329</v>
      </c>
      <c r="K211" s="31">
        <v>16.18</v>
      </c>
      <c r="L211" s="31">
        <v>15.65</v>
      </c>
      <c r="M211" s="31">
        <v>4154.6521300000004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1743.25</v>
      </c>
      <c r="D212" s="36">
        <v>1736.7166666666665</v>
      </c>
      <c r="E212" s="36">
        <v>1722.083333333333</v>
      </c>
      <c r="F212" s="36">
        <v>1700.9166666666665</v>
      </c>
      <c r="G212" s="36">
        <v>1686.2833333333331</v>
      </c>
      <c r="H212" s="36">
        <v>1757.883333333333</v>
      </c>
      <c r="I212" s="36">
        <v>1772.5166666666667</v>
      </c>
      <c r="J212" s="36">
        <v>1793.6833333333329</v>
      </c>
      <c r="K212" s="31">
        <v>1751.35</v>
      </c>
      <c r="L212" s="31">
        <v>1715.55</v>
      </c>
      <c r="M212" s="31">
        <v>27.430230000000002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517.15</v>
      </c>
      <c r="D213" s="36">
        <v>518.80000000000007</v>
      </c>
      <c r="E213" s="36">
        <v>514.35000000000014</v>
      </c>
      <c r="F213" s="36">
        <v>511.55000000000007</v>
      </c>
      <c r="G213" s="36">
        <v>507.10000000000014</v>
      </c>
      <c r="H213" s="36">
        <v>521.60000000000014</v>
      </c>
      <c r="I213" s="36">
        <v>526.05000000000018</v>
      </c>
      <c r="J213" s="36">
        <v>528.85000000000014</v>
      </c>
      <c r="K213" s="31">
        <v>523.25</v>
      </c>
      <c r="L213" s="31">
        <v>516</v>
      </c>
      <c r="M213" s="31">
        <v>39.828980000000001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24.02</v>
      </c>
      <c r="D214" s="36">
        <v>24.076666666666668</v>
      </c>
      <c r="E214" s="36">
        <v>23.943333333333335</v>
      </c>
      <c r="F214" s="36">
        <v>23.866666666666667</v>
      </c>
      <c r="G214" s="36">
        <v>23.733333333333334</v>
      </c>
      <c r="H214" s="36">
        <v>24.153333333333336</v>
      </c>
      <c r="I214" s="36">
        <v>24.286666666666669</v>
      </c>
      <c r="J214" s="36">
        <v>24.363333333333337</v>
      </c>
      <c r="K214" s="31">
        <v>24.21</v>
      </c>
      <c r="L214" s="31">
        <v>24</v>
      </c>
      <c r="M214" s="31">
        <v>657.29886999999997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150.83000000000001</v>
      </c>
      <c r="D215" s="36">
        <v>146.84333333333333</v>
      </c>
      <c r="E215" s="36">
        <v>138.78666666666666</v>
      </c>
      <c r="F215" s="36">
        <v>126.74333333333334</v>
      </c>
      <c r="G215" s="36">
        <v>118.68666666666667</v>
      </c>
      <c r="H215" s="36">
        <v>158.88666666666666</v>
      </c>
      <c r="I215" s="36">
        <v>166.94333333333333</v>
      </c>
      <c r="J215" s="36">
        <v>178.98666666666665</v>
      </c>
      <c r="K215" s="31">
        <v>154.9</v>
      </c>
      <c r="L215" s="31">
        <v>134.80000000000001</v>
      </c>
      <c r="M215" s="31">
        <v>1019.88877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256.05</v>
      </c>
      <c r="D216" s="36">
        <v>257.61666666666667</v>
      </c>
      <c r="E216" s="36">
        <v>253.83333333333337</v>
      </c>
      <c r="F216" s="36">
        <v>251.6166666666667</v>
      </c>
      <c r="G216" s="36">
        <v>247.8333333333334</v>
      </c>
      <c r="H216" s="36">
        <v>259.83333333333337</v>
      </c>
      <c r="I216" s="36">
        <v>263.61666666666667</v>
      </c>
      <c r="J216" s="36">
        <v>265.83333333333331</v>
      </c>
      <c r="K216" s="31">
        <v>261.39999999999998</v>
      </c>
      <c r="L216" s="31">
        <v>255.4</v>
      </c>
      <c r="M216" s="31">
        <v>318.16705999999999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1114.25</v>
      </c>
      <c r="D217" s="36">
        <v>1119.9666666666665</v>
      </c>
      <c r="E217" s="36">
        <v>1103.4833333333329</v>
      </c>
      <c r="F217" s="36">
        <v>1092.7166666666665</v>
      </c>
      <c r="G217" s="36">
        <v>1076.2333333333329</v>
      </c>
      <c r="H217" s="36">
        <v>1130.7333333333329</v>
      </c>
      <c r="I217" s="36">
        <v>1147.2166666666665</v>
      </c>
      <c r="J217" s="36">
        <v>1157.9833333333329</v>
      </c>
      <c r="K217" s="31">
        <v>1136.45</v>
      </c>
      <c r="L217" s="31">
        <v>1109.2</v>
      </c>
      <c r="M217" s="31">
        <v>34.372140000000002</v>
      </c>
      <c r="N217" s="1"/>
      <c r="O217" s="1"/>
    </row>
    <row r="218" spans="1:15" ht="12.75" customHeight="1">
      <c r="A218" s="54"/>
      <c r="B218" s="191"/>
      <c r="C218" s="272"/>
      <c r="D218" s="272"/>
      <c r="E218" s="272"/>
      <c r="F218" s="272"/>
      <c r="G218" s="272"/>
      <c r="H218" s="272"/>
      <c r="I218" s="272"/>
      <c r="J218" s="272"/>
      <c r="K218" s="272"/>
      <c r="L218" s="273"/>
      <c r="M218" s="191"/>
      <c r="N218" s="191"/>
      <c r="O218" s="191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45532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1100.25</v>
      </c>
      <c r="D11" s="36">
        <v>1102.2166666666667</v>
      </c>
      <c r="E11" s="36">
        <v>1090.1833333333334</v>
      </c>
      <c r="F11" s="36">
        <v>1080.1166666666668</v>
      </c>
      <c r="G11" s="36">
        <v>1068.0833333333335</v>
      </c>
      <c r="H11" s="36">
        <v>1112.2833333333333</v>
      </c>
      <c r="I11" s="36">
        <v>1124.3166666666666</v>
      </c>
      <c r="J11" s="36">
        <v>1134.3833333333332</v>
      </c>
      <c r="K11" s="31">
        <v>1114.25</v>
      </c>
      <c r="L11" s="31">
        <v>1092.1500000000001</v>
      </c>
      <c r="M11" s="31">
        <v>2.4258299999999999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35870.400000000001</v>
      </c>
      <c r="D12" s="36">
        <v>35600.216666666667</v>
      </c>
      <c r="E12" s="36">
        <v>35280.533333333333</v>
      </c>
      <c r="F12" s="36">
        <v>34690.666666666664</v>
      </c>
      <c r="G12" s="36">
        <v>34370.98333333333</v>
      </c>
      <c r="H12" s="36">
        <v>36190.083333333336</v>
      </c>
      <c r="I12" s="36">
        <v>36509.76666666667</v>
      </c>
      <c r="J12" s="36">
        <v>37099.633333333339</v>
      </c>
      <c r="K12" s="31">
        <v>35919.9</v>
      </c>
      <c r="L12" s="31">
        <v>35010.35</v>
      </c>
      <c r="M12" s="31">
        <v>8.5059999999999997E-2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7906.95</v>
      </c>
      <c r="D13" s="36">
        <v>7919.9666666666672</v>
      </c>
      <c r="E13" s="36">
        <v>7815.6833333333343</v>
      </c>
      <c r="F13" s="36">
        <v>7724.416666666667</v>
      </c>
      <c r="G13" s="36">
        <v>7620.1333333333341</v>
      </c>
      <c r="H13" s="36">
        <v>8011.2333333333345</v>
      </c>
      <c r="I13" s="36">
        <v>8115.5166666666673</v>
      </c>
      <c r="J13" s="36">
        <v>8206.7833333333347</v>
      </c>
      <c r="K13" s="31">
        <v>8024.25</v>
      </c>
      <c r="L13" s="31">
        <v>7828.7</v>
      </c>
      <c r="M13" s="31">
        <v>4.6531099999999999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2348.25</v>
      </c>
      <c r="D14" s="36">
        <v>2347</v>
      </c>
      <c r="E14" s="36">
        <v>2336.5</v>
      </c>
      <c r="F14" s="36">
        <v>2324.75</v>
      </c>
      <c r="G14" s="36">
        <v>2314.25</v>
      </c>
      <c r="H14" s="36">
        <v>2358.75</v>
      </c>
      <c r="I14" s="36">
        <v>2369.25</v>
      </c>
      <c r="J14" s="36">
        <v>2381</v>
      </c>
      <c r="K14" s="31">
        <v>2357.5</v>
      </c>
      <c r="L14" s="31">
        <v>2335.25</v>
      </c>
      <c r="M14" s="31">
        <v>1.37747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4384.95</v>
      </c>
      <c r="D15" s="36">
        <v>4404.9333333333334</v>
      </c>
      <c r="E15" s="36">
        <v>4345.916666666667</v>
      </c>
      <c r="F15" s="36">
        <v>4306.8833333333332</v>
      </c>
      <c r="G15" s="36">
        <v>4247.8666666666668</v>
      </c>
      <c r="H15" s="36">
        <v>4443.9666666666672</v>
      </c>
      <c r="I15" s="36">
        <v>4502.9833333333336</v>
      </c>
      <c r="J15" s="36">
        <v>4542.0166666666673</v>
      </c>
      <c r="K15" s="31">
        <v>4463.95</v>
      </c>
      <c r="L15" s="31">
        <v>4365.8999999999996</v>
      </c>
      <c r="M15" s="31">
        <v>0.19109999999999999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1441.9</v>
      </c>
      <c r="D16" s="36">
        <v>1435.75</v>
      </c>
      <c r="E16" s="36">
        <v>1421.5</v>
      </c>
      <c r="F16" s="36">
        <v>1401.1</v>
      </c>
      <c r="G16" s="36">
        <v>1386.85</v>
      </c>
      <c r="H16" s="36">
        <v>1456.15</v>
      </c>
      <c r="I16" s="36">
        <v>1470.4</v>
      </c>
      <c r="J16" s="36">
        <v>1490.8000000000002</v>
      </c>
      <c r="K16" s="31">
        <v>1450</v>
      </c>
      <c r="L16" s="31">
        <v>1415.35</v>
      </c>
      <c r="M16" s="31">
        <v>4.6115899999999996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635.1</v>
      </c>
      <c r="D17" s="36">
        <v>635.48333333333323</v>
      </c>
      <c r="E17" s="36">
        <v>631.71666666666647</v>
      </c>
      <c r="F17" s="36">
        <v>628.33333333333326</v>
      </c>
      <c r="G17" s="36">
        <v>624.56666666666649</v>
      </c>
      <c r="H17" s="36">
        <v>638.86666666666645</v>
      </c>
      <c r="I17" s="36">
        <v>642.6333333333331</v>
      </c>
      <c r="J17" s="36">
        <v>646.01666666666642</v>
      </c>
      <c r="K17" s="31">
        <v>639.25</v>
      </c>
      <c r="L17" s="31">
        <v>632.1</v>
      </c>
      <c r="M17" s="31">
        <v>12.391389999999999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640.20000000000005</v>
      </c>
      <c r="D18" s="36">
        <v>637.9</v>
      </c>
      <c r="E18" s="36">
        <v>631.5</v>
      </c>
      <c r="F18" s="36">
        <v>622.80000000000007</v>
      </c>
      <c r="G18" s="36">
        <v>616.40000000000009</v>
      </c>
      <c r="H18" s="36">
        <v>646.59999999999991</v>
      </c>
      <c r="I18" s="36">
        <v>652.99999999999977</v>
      </c>
      <c r="J18" s="36">
        <v>661.69999999999982</v>
      </c>
      <c r="K18" s="31">
        <v>644.29999999999995</v>
      </c>
      <c r="L18" s="31">
        <v>629.20000000000005</v>
      </c>
      <c r="M18" s="31">
        <v>29.970549999999999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1690.35</v>
      </c>
      <c r="D19" s="36">
        <v>1698.8</v>
      </c>
      <c r="E19" s="36">
        <v>1677.1</v>
      </c>
      <c r="F19" s="36">
        <v>1663.85</v>
      </c>
      <c r="G19" s="36">
        <v>1642.1499999999999</v>
      </c>
      <c r="H19" s="36">
        <v>1712.05</v>
      </c>
      <c r="I19" s="36">
        <v>1733.7500000000002</v>
      </c>
      <c r="J19" s="36">
        <v>1747</v>
      </c>
      <c r="K19" s="31">
        <v>1720.5</v>
      </c>
      <c r="L19" s="31">
        <v>1685.55</v>
      </c>
      <c r="M19" s="31">
        <v>1.36887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29737.5</v>
      </c>
      <c r="D20" s="36">
        <v>29479.533333333336</v>
      </c>
      <c r="E20" s="36">
        <v>29157.966666666674</v>
      </c>
      <c r="F20" s="36">
        <v>28578.433333333338</v>
      </c>
      <c r="G20" s="36">
        <v>28256.866666666676</v>
      </c>
      <c r="H20" s="36">
        <v>30059.066666666673</v>
      </c>
      <c r="I20" s="36">
        <v>30380.633333333331</v>
      </c>
      <c r="J20" s="36">
        <v>30960.166666666672</v>
      </c>
      <c r="K20" s="31">
        <v>29801.1</v>
      </c>
      <c r="L20" s="31">
        <v>28900</v>
      </c>
      <c r="M20" s="31">
        <v>0.27845999999999999</v>
      </c>
      <c r="N20" s="1"/>
      <c r="O20" s="1"/>
    </row>
    <row r="21" spans="1:15" ht="12" customHeight="1">
      <c r="A21" s="33">
        <v>11</v>
      </c>
      <c r="B21" s="53" t="s">
        <v>778</v>
      </c>
      <c r="C21" s="31">
        <v>1306.45</v>
      </c>
      <c r="D21" s="36">
        <v>1306.0833333333333</v>
      </c>
      <c r="E21" s="36">
        <v>1293.3666666666666</v>
      </c>
      <c r="F21" s="36">
        <v>1280.2833333333333</v>
      </c>
      <c r="G21" s="36">
        <v>1267.5666666666666</v>
      </c>
      <c r="H21" s="36">
        <v>1319.1666666666665</v>
      </c>
      <c r="I21" s="36">
        <v>1331.8833333333332</v>
      </c>
      <c r="J21" s="36">
        <v>1344.9666666666665</v>
      </c>
      <c r="K21" s="31">
        <v>1318.8</v>
      </c>
      <c r="L21" s="31">
        <v>1293</v>
      </c>
      <c r="M21" s="31">
        <v>1.6050599999999999</v>
      </c>
      <c r="N21" s="1"/>
      <c r="O21" s="1"/>
    </row>
    <row r="22" spans="1:15" ht="12" customHeight="1">
      <c r="A22" s="33">
        <v>12</v>
      </c>
      <c r="B22" s="53" t="s">
        <v>817</v>
      </c>
      <c r="C22" s="31">
        <v>1046.1500000000001</v>
      </c>
      <c r="D22" s="36">
        <v>1050.55</v>
      </c>
      <c r="E22" s="36">
        <v>1039.0999999999999</v>
      </c>
      <c r="F22" s="36">
        <v>1032.05</v>
      </c>
      <c r="G22" s="36">
        <v>1020.5999999999999</v>
      </c>
      <c r="H22" s="36">
        <v>1057.5999999999999</v>
      </c>
      <c r="I22" s="36">
        <v>1069.0500000000002</v>
      </c>
      <c r="J22" s="36">
        <v>1076.0999999999999</v>
      </c>
      <c r="K22" s="31">
        <v>1062</v>
      </c>
      <c r="L22" s="31">
        <v>1043.5</v>
      </c>
      <c r="M22" s="31">
        <v>13.19608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3067.1</v>
      </c>
      <c r="D23" s="36">
        <v>3075.6166666666668</v>
      </c>
      <c r="E23" s="36">
        <v>3055.4833333333336</v>
      </c>
      <c r="F23" s="36">
        <v>3043.8666666666668</v>
      </c>
      <c r="G23" s="36">
        <v>3023.7333333333336</v>
      </c>
      <c r="H23" s="36">
        <v>3087.2333333333336</v>
      </c>
      <c r="I23" s="36">
        <v>3107.3666666666668</v>
      </c>
      <c r="J23" s="36">
        <v>3118.9833333333336</v>
      </c>
      <c r="K23" s="31">
        <v>3095.75</v>
      </c>
      <c r="L23" s="31">
        <v>3064</v>
      </c>
      <c r="M23" s="31">
        <v>13.1044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1886.8</v>
      </c>
      <c r="D24" s="36">
        <v>1890.3333333333333</v>
      </c>
      <c r="E24" s="36">
        <v>1871.6666666666665</v>
      </c>
      <c r="F24" s="36">
        <v>1856.5333333333333</v>
      </c>
      <c r="G24" s="36">
        <v>1837.8666666666666</v>
      </c>
      <c r="H24" s="36">
        <v>1905.4666666666665</v>
      </c>
      <c r="I24" s="36">
        <v>1924.133333333333</v>
      </c>
      <c r="J24" s="36">
        <v>1939.2666666666664</v>
      </c>
      <c r="K24" s="31">
        <v>1909</v>
      </c>
      <c r="L24" s="31">
        <v>1875.2</v>
      </c>
      <c r="M24" s="31">
        <v>3.0762499999999999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1478.35</v>
      </c>
      <c r="D25" s="36">
        <v>1483.6166666666668</v>
      </c>
      <c r="E25" s="36">
        <v>1470.3333333333335</v>
      </c>
      <c r="F25" s="36">
        <v>1462.3166666666666</v>
      </c>
      <c r="G25" s="36">
        <v>1449.0333333333333</v>
      </c>
      <c r="H25" s="36">
        <v>1491.6333333333337</v>
      </c>
      <c r="I25" s="36">
        <v>1504.916666666667</v>
      </c>
      <c r="J25" s="36">
        <v>1512.9333333333338</v>
      </c>
      <c r="K25" s="31">
        <v>1496.9</v>
      </c>
      <c r="L25" s="31">
        <v>1475.6</v>
      </c>
      <c r="M25" s="31">
        <v>9.1006400000000003</v>
      </c>
      <c r="N25" s="1"/>
      <c r="O25" s="1"/>
    </row>
    <row r="26" spans="1:15" ht="12.75" customHeight="1">
      <c r="A26" s="33">
        <v>16</v>
      </c>
      <c r="B26" s="53" t="s">
        <v>785</v>
      </c>
      <c r="C26" s="31">
        <v>654.1</v>
      </c>
      <c r="D26" s="36">
        <v>659.25000000000011</v>
      </c>
      <c r="E26" s="36">
        <v>646.55000000000018</v>
      </c>
      <c r="F26" s="36">
        <v>639.00000000000011</v>
      </c>
      <c r="G26" s="36">
        <v>626.30000000000018</v>
      </c>
      <c r="H26" s="36">
        <v>666.80000000000018</v>
      </c>
      <c r="I26" s="36">
        <v>679.50000000000023</v>
      </c>
      <c r="J26" s="36">
        <v>687.05000000000018</v>
      </c>
      <c r="K26" s="31">
        <v>671.95</v>
      </c>
      <c r="L26" s="31">
        <v>651.70000000000005</v>
      </c>
      <c r="M26" s="31">
        <v>34.461399999999998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856.35</v>
      </c>
      <c r="D27" s="36">
        <v>856.5333333333333</v>
      </c>
      <c r="E27" s="36">
        <v>852.06666666666661</v>
      </c>
      <c r="F27" s="36">
        <v>847.7833333333333</v>
      </c>
      <c r="G27" s="36">
        <v>843.31666666666661</v>
      </c>
      <c r="H27" s="36">
        <v>860.81666666666661</v>
      </c>
      <c r="I27" s="36">
        <v>865.2833333333333</v>
      </c>
      <c r="J27" s="36">
        <v>869.56666666666661</v>
      </c>
      <c r="K27" s="31">
        <v>861</v>
      </c>
      <c r="L27" s="31">
        <v>852.25</v>
      </c>
      <c r="M27" s="31">
        <v>34.880339999999997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373.95</v>
      </c>
      <c r="D28" s="36">
        <v>376.9666666666667</v>
      </c>
      <c r="E28" s="36">
        <v>369.98333333333341</v>
      </c>
      <c r="F28" s="36">
        <v>366.01666666666671</v>
      </c>
      <c r="G28" s="36">
        <v>359.03333333333342</v>
      </c>
      <c r="H28" s="36">
        <v>380.93333333333339</v>
      </c>
      <c r="I28" s="36">
        <v>387.91666666666674</v>
      </c>
      <c r="J28" s="36">
        <v>391.88333333333338</v>
      </c>
      <c r="K28" s="31">
        <v>383.95</v>
      </c>
      <c r="L28" s="31">
        <v>373</v>
      </c>
      <c r="M28" s="31">
        <v>27.109490000000001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222.77</v>
      </c>
      <c r="D29" s="36">
        <v>223.1866666666667</v>
      </c>
      <c r="E29" s="36">
        <v>220.6733333333334</v>
      </c>
      <c r="F29" s="36">
        <v>218.57666666666671</v>
      </c>
      <c r="G29" s="36">
        <v>216.06333333333342</v>
      </c>
      <c r="H29" s="36">
        <v>225.28333333333339</v>
      </c>
      <c r="I29" s="36">
        <v>227.79666666666665</v>
      </c>
      <c r="J29" s="36">
        <v>229.89333333333337</v>
      </c>
      <c r="K29" s="31">
        <v>225.7</v>
      </c>
      <c r="L29" s="31">
        <v>221.09</v>
      </c>
      <c r="M29" s="31">
        <v>94.948319999999995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321.89999999999998</v>
      </c>
      <c r="D30" s="36">
        <v>322.51666666666671</v>
      </c>
      <c r="E30" s="36">
        <v>318.98333333333341</v>
      </c>
      <c r="F30" s="36">
        <v>316.06666666666672</v>
      </c>
      <c r="G30" s="36">
        <v>312.53333333333342</v>
      </c>
      <c r="H30" s="36">
        <v>325.43333333333339</v>
      </c>
      <c r="I30" s="36">
        <v>328.9666666666667</v>
      </c>
      <c r="J30" s="36">
        <v>331.88333333333338</v>
      </c>
      <c r="K30" s="31">
        <v>326.05</v>
      </c>
      <c r="L30" s="31">
        <v>319.60000000000002</v>
      </c>
      <c r="M30" s="31">
        <v>55.080530000000003</v>
      </c>
      <c r="N30" s="1"/>
      <c r="O30" s="1"/>
    </row>
    <row r="31" spans="1:15" ht="12.75" customHeight="1">
      <c r="A31" s="33">
        <v>21</v>
      </c>
      <c r="B31" s="53" t="s">
        <v>878</v>
      </c>
      <c r="C31" s="31">
        <v>758.55</v>
      </c>
      <c r="D31" s="36">
        <v>762.35</v>
      </c>
      <c r="E31" s="36">
        <v>748.45</v>
      </c>
      <c r="F31" s="36">
        <v>738.35</v>
      </c>
      <c r="G31" s="36">
        <v>724.45</v>
      </c>
      <c r="H31" s="36">
        <v>772.45</v>
      </c>
      <c r="I31" s="36">
        <v>786.34999999999991</v>
      </c>
      <c r="J31" s="36">
        <v>796.45</v>
      </c>
      <c r="K31" s="31">
        <v>776.25</v>
      </c>
      <c r="L31" s="31">
        <v>752.25</v>
      </c>
      <c r="M31" s="31">
        <v>2.59497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891.1</v>
      </c>
      <c r="D32" s="36">
        <v>886.36666666666667</v>
      </c>
      <c r="E32" s="36">
        <v>877.73333333333335</v>
      </c>
      <c r="F32" s="36">
        <v>864.36666666666667</v>
      </c>
      <c r="G32" s="36">
        <v>855.73333333333335</v>
      </c>
      <c r="H32" s="36">
        <v>899.73333333333335</v>
      </c>
      <c r="I32" s="36">
        <v>908.36666666666679</v>
      </c>
      <c r="J32" s="36">
        <v>921.73333333333335</v>
      </c>
      <c r="K32" s="31">
        <v>895</v>
      </c>
      <c r="L32" s="31">
        <v>873</v>
      </c>
      <c r="M32" s="31">
        <v>0.97796000000000005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1652.35</v>
      </c>
      <c r="D33" s="36">
        <v>1668.7833333333335</v>
      </c>
      <c r="E33" s="36">
        <v>1627.5666666666671</v>
      </c>
      <c r="F33" s="36">
        <v>1602.7833333333335</v>
      </c>
      <c r="G33" s="36">
        <v>1561.5666666666671</v>
      </c>
      <c r="H33" s="36">
        <v>1693.5666666666671</v>
      </c>
      <c r="I33" s="36">
        <v>1734.7833333333338</v>
      </c>
      <c r="J33" s="36">
        <v>1759.5666666666671</v>
      </c>
      <c r="K33" s="31">
        <v>1710</v>
      </c>
      <c r="L33" s="31">
        <v>1644</v>
      </c>
      <c r="M33" s="31">
        <v>2.64486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2969.95</v>
      </c>
      <c r="D34" s="36">
        <v>2981.5833333333335</v>
      </c>
      <c r="E34" s="36">
        <v>2949.916666666667</v>
      </c>
      <c r="F34" s="36">
        <v>2929.8833333333337</v>
      </c>
      <c r="G34" s="36">
        <v>2898.2166666666672</v>
      </c>
      <c r="H34" s="36">
        <v>3001.6166666666668</v>
      </c>
      <c r="I34" s="36">
        <v>3033.2833333333338</v>
      </c>
      <c r="J34" s="36">
        <v>3053.3166666666666</v>
      </c>
      <c r="K34" s="31">
        <v>3013.25</v>
      </c>
      <c r="L34" s="31">
        <v>2961.55</v>
      </c>
      <c r="M34" s="31">
        <v>0.90237999999999996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1069.1500000000001</v>
      </c>
      <c r="D35" s="36">
        <v>1081.0666666666666</v>
      </c>
      <c r="E35" s="36">
        <v>1054.2833333333333</v>
      </c>
      <c r="F35" s="36">
        <v>1039.4166666666667</v>
      </c>
      <c r="G35" s="36">
        <v>1012.6333333333334</v>
      </c>
      <c r="H35" s="36">
        <v>1095.9333333333332</v>
      </c>
      <c r="I35" s="36">
        <v>1122.7166666666665</v>
      </c>
      <c r="J35" s="36">
        <v>1137.583333333333</v>
      </c>
      <c r="K35" s="31">
        <v>1107.8499999999999</v>
      </c>
      <c r="L35" s="31">
        <v>1066.2</v>
      </c>
      <c r="M35" s="31">
        <v>1.3945399999999999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5891</v>
      </c>
      <c r="D36" s="36">
        <v>5901.5333333333328</v>
      </c>
      <c r="E36" s="36">
        <v>5811.5166666666655</v>
      </c>
      <c r="F36" s="36">
        <v>5732.0333333333328</v>
      </c>
      <c r="G36" s="36">
        <v>5642.0166666666655</v>
      </c>
      <c r="H36" s="36">
        <v>5981.0166666666655</v>
      </c>
      <c r="I36" s="36">
        <v>6071.0333333333319</v>
      </c>
      <c r="J36" s="36">
        <v>6150.5166666666655</v>
      </c>
      <c r="K36" s="31">
        <v>5991.55</v>
      </c>
      <c r="L36" s="31">
        <v>5822.05</v>
      </c>
      <c r="M36" s="31">
        <v>5.3244800000000003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2127.75</v>
      </c>
      <c r="D37" s="36">
        <v>2129.4500000000003</v>
      </c>
      <c r="E37" s="36">
        <v>2079.5500000000006</v>
      </c>
      <c r="F37" s="36">
        <v>2031.3500000000004</v>
      </c>
      <c r="G37" s="36">
        <v>1981.4500000000007</v>
      </c>
      <c r="H37" s="36">
        <v>2177.6500000000005</v>
      </c>
      <c r="I37" s="36">
        <v>2227.5500000000002</v>
      </c>
      <c r="J37" s="36">
        <v>2275.7500000000005</v>
      </c>
      <c r="K37" s="31">
        <v>2179.35</v>
      </c>
      <c r="L37" s="31">
        <v>2081.25</v>
      </c>
      <c r="M37" s="31">
        <v>1.5764800000000001</v>
      </c>
      <c r="N37" s="1"/>
      <c r="O37" s="1"/>
    </row>
    <row r="38" spans="1:15" ht="12.75" customHeight="1">
      <c r="A38" s="33">
        <v>28</v>
      </c>
      <c r="B38" s="53" t="s">
        <v>733</v>
      </c>
      <c r="C38" s="31">
        <v>70.930000000000007</v>
      </c>
      <c r="D38" s="36">
        <v>71.076666666666668</v>
      </c>
      <c r="E38" s="36">
        <v>69.853333333333339</v>
      </c>
      <c r="F38" s="36">
        <v>68.776666666666671</v>
      </c>
      <c r="G38" s="36">
        <v>67.553333333333342</v>
      </c>
      <c r="H38" s="36">
        <v>72.153333333333336</v>
      </c>
      <c r="I38" s="36">
        <v>73.376666666666665</v>
      </c>
      <c r="J38" s="36">
        <v>74.453333333333333</v>
      </c>
      <c r="K38" s="31">
        <v>72.3</v>
      </c>
      <c r="L38" s="31">
        <v>70</v>
      </c>
      <c r="M38" s="31">
        <v>62.428559999999997</v>
      </c>
      <c r="N38" s="1"/>
      <c r="O38" s="1"/>
    </row>
    <row r="39" spans="1:15" ht="12.75" customHeight="1">
      <c r="A39" s="33">
        <v>29</v>
      </c>
      <c r="B39" s="53" t="s">
        <v>818</v>
      </c>
      <c r="C39" s="31">
        <v>28.43</v>
      </c>
      <c r="D39" s="36">
        <v>28.293333333333333</v>
      </c>
      <c r="E39" s="36">
        <v>27.846666666666668</v>
      </c>
      <c r="F39" s="36">
        <v>27.263333333333335</v>
      </c>
      <c r="G39" s="36">
        <v>26.81666666666667</v>
      </c>
      <c r="H39" s="36">
        <v>28.876666666666665</v>
      </c>
      <c r="I39" s="36">
        <v>29.323333333333331</v>
      </c>
      <c r="J39" s="36">
        <v>29.906666666666663</v>
      </c>
      <c r="K39" s="31">
        <v>28.74</v>
      </c>
      <c r="L39" s="31">
        <v>27.71</v>
      </c>
      <c r="M39" s="31">
        <v>483.03881999999999</v>
      </c>
      <c r="N39" s="1"/>
      <c r="O39" s="1"/>
    </row>
    <row r="40" spans="1:15" ht="12.75" customHeight="1">
      <c r="A40" s="33">
        <v>30</v>
      </c>
      <c r="B40" s="53" t="s">
        <v>808</v>
      </c>
      <c r="C40" s="31">
        <v>1571.65</v>
      </c>
      <c r="D40" s="36">
        <v>1563.3</v>
      </c>
      <c r="E40" s="36">
        <v>1516.6</v>
      </c>
      <c r="F40" s="36">
        <v>1461.55</v>
      </c>
      <c r="G40" s="36">
        <v>1414.85</v>
      </c>
      <c r="H40" s="36">
        <v>1618.35</v>
      </c>
      <c r="I40" s="36">
        <v>1665.0500000000002</v>
      </c>
      <c r="J40" s="36">
        <v>1720.1</v>
      </c>
      <c r="K40" s="31">
        <v>1610</v>
      </c>
      <c r="L40" s="31">
        <v>1508.25</v>
      </c>
      <c r="M40" s="31">
        <v>9.7677700000000005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4303.3</v>
      </c>
      <c r="D41" s="36">
        <v>4285.083333333333</v>
      </c>
      <c r="E41" s="36">
        <v>4221.2166666666662</v>
      </c>
      <c r="F41" s="36">
        <v>4139.1333333333332</v>
      </c>
      <c r="G41" s="36">
        <v>4075.2666666666664</v>
      </c>
      <c r="H41" s="36">
        <v>4367.1666666666661</v>
      </c>
      <c r="I41" s="36">
        <v>4431.0333333333328</v>
      </c>
      <c r="J41" s="36">
        <v>4513.1166666666659</v>
      </c>
      <c r="K41" s="31">
        <v>4348.95</v>
      </c>
      <c r="L41" s="31">
        <v>4203</v>
      </c>
      <c r="M41" s="31">
        <v>1.7394700000000001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624.45000000000005</v>
      </c>
      <c r="D42" s="36">
        <v>625.45000000000005</v>
      </c>
      <c r="E42" s="36">
        <v>621.05000000000007</v>
      </c>
      <c r="F42" s="36">
        <v>617.65</v>
      </c>
      <c r="G42" s="36">
        <v>613.25</v>
      </c>
      <c r="H42" s="36">
        <v>628.85000000000014</v>
      </c>
      <c r="I42" s="36">
        <v>633.25000000000023</v>
      </c>
      <c r="J42" s="36">
        <v>636.6500000000002</v>
      </c>
      <c r="K42" s="31">
        <v>629.85</v>
      </c>
      <c r="L42" s="31">
        <v>622.04999999999995</v>
      </c>
      <c r="M42" s="31">
        <v>23.74774</v>
      </c>
      <c r="N42" s="1"/>
      <c r="O42" s="1"/>
    </row>
    <row r="43" spans="1:15" ht="12.75" customHeight="1">
      <c r="A43" s="33">
        <v>33</v>
      </c>
      <c r="B43" s="53" t="s">
        <v>844</v>
      </c>
      <c r="C43" s="31">
        <v>3735.65</v>
      </c>
      <c r="D43" s="36">
        <v>3724.15</v>
      </c>
      <c r="E43" s="36">
        <v>3679.3</v>
      </c>
      <c r="F43" s="36">
        <v>3622.9500000000003</v>
      </c>
      <c r="G43" s="36">
        <v>3578.1000000000004</v>
      </c>
      <c r="H43" s="36">
        <v>3780.5</v>
      </c>
      <c r="I43" s="36">
        <v>3825.3499999999995</v>
      </c>
      <c r="J43" s="36">
        <v>3881.7</v>
      </c>
      <c r="K43" s="31">
        <v>3769</v>
      </c>
      <c r="L43" s="31">
        <v>3667.8</v>
      </c>
      <c r="M43" s="31">
        <v>0.59855999999999998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2601.65</v>
      </c>
      <c r="D44" s="36">
        <v>2626.15</v>
      </c>
      <c r="E44" s="36">
        <v>2565.5</v>
      </c>
      <c r="F44" s="36">
        <v>2529.35</v>
      </c>
      <c r="G44" s="36">
        <v>2468.6999999999998</v>
      </c>
      <c r="H44" s="36">
        <v>2662.3</v>
      </c>
      <c r="I44" s="36">
        <v>2722.9500000000007</v>
      </c>
      <c r="J44" s="36">
        <v>2759.1000000000004</v>
      </c>
      <c r="K44" s="31">
        <v>2686.8</v>
      </c>
      <c r="L44" s="31">
        <v>2590</v>
      </c>
      <c r="M44" s="31">
        <v>5.2874499999999998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773.4</v>
      </c>
      <c r="D45" s="36">
        <v>774.41666666666663</v>
      </c>
      <c r="E45" s="36">
        <v>767.98333333333323</v>
      </c>
      <c r="F45" s="36">
        <v>762.56666666666661</v>
      </c>
      <c r="G45" s="36">
        <v>756.13333333333321</v>
      </c>
      <c r="H45" s="36">
        <v>779.83333333333326</v>
      </c>
      <c r="I45" s="36">
        <v>786.26666666666665</v>
      </c>
      <c r="J45" s="36">
        <v>791.68333333333328</v>
      </c>
      <c r="K45" s="31">
        <v>780.85</v>
      </c>
      <c r="L45" s="31">
        <v>769</v>
      </c>
      <c r="M45" s="31">
        <v>0.52517000000000003</v>
      </c>
      <c r="N45" s="1"/>
      <c r="O45" s="1"/>
    </row>
    <row r="46" spans="1:15" ht="12.75" customHeight="1">
      <c r="A46" s="33">
        <v>36</v>
      </c>
      <c r="B46" s="53" t="s">
        <v>787</v>
      </c>
      <c r="C46" s="31">
        <v>8979.0499999999993</v>
      </c>
      <c r="D46" s="36">
        <v>8939.7666666666682</v>
      </c>
      <c r="E46" s="36">
        <v>8841.4333333333361</v>
      </c>
      <c r="F46" s="36">
        <v>8703.8166666666675</v>
      </c>
      <c r="G46" s="36">
        <v>8605.4833333333354</v>
      </c>
      <c r="H46" s="36">
        <v>9077.3833333333369</v>
      </c>
      <c r="I46" s="36">
        <v>9175.716666666669</v>
      </c>
      <c r="J46" s="36">
        <v>9313.3333333333376</v>
      </c>
      <c r="K46" s="31">
        <v>9038.1</v>
      </c>
      <c r="L46" s="31">
        <v>8802.15</v>
      </c>
      <c r="M46" s="31">
        <v>0.85553999999999997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6781.45</v>
      </c>
      <c r="D47" s="36">
        <v>6788.7333333333336</v>
      </c>
      <c r="E47" s="36">
        <v>6726.7166666666672</v>
      </c>
      <c r="F47" s="36">
        <v>6671.9833333333336</v>
      </c>
      <c r="G47" s="36">
        <v>6609.9666666666672</v>
      </c>
      <c r="H47" s="36">
        <v>6843.4666666666672</v>
      </c>
      <c r="I47" s="36">
        <v>6905.4833333333336</v>
      </c>
      <c r="J47" s="36">
        <v>6960.2166666666672</v>
      </c>
      <c r="K47" s="31">
        <v>6850.75</v>
      </c>
      <c r="L47" s="31">
        <v>6734</v>
      </c>
      <c r="M47" s="31">
        <v>2.9729700000000001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504.4</v>
      </c>
      <c r="D48" s="36">
        <v>506.4666666666667</v>
      </c>
      <c r="E48" s="36">
        <v>500.93333333333339</v>
      </c>
      <c r="F48" s="36">
        <v>497.4666666666667</v>
      </c>
      <c r="G48" s="36">
        <v>491.93333333333339</v>
      </c>
      <c r="H48" s="36">
        <v>509.93333333333339</v>
      </c>
      <c r="I48" s="36">
        <v>515.4666666666667</v>
      </c>
      <c r="J48" s="36">
        <v>518.93333333333339</v>
      </c>
      <c r="K48" s="31">
        <v>512</v>
      </c>
      <c r="L48" s="31">
        <v>503</v>
      </c>
      <c r="M48" s="31">
        <v>21.405529999999999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307.25</v>
      </c>
      <c r="D49" s="36">
        <v>309.40000000000003</v>
      </c>
      <c r="E49" s="36">
        <v>302.80000000000007</v>
      </c>
      <c r="F49" s="36">
        <v>298.35000000000002</v>
      </c>
      <c r="G49" s="36">
        <v>291.75000000000006</v>
      </c>
      <c r="H49" s="36">
        <v>313.85000000000008</v>
      </c>
      <c r="I49" s="36">
        <v>320.4500000000001</v>
      </c>
      <c r="J49" s="36">
        <v>324.90000000000009</v>
      </c>
      <c r="K49" s="31">
        <v>316</v>
      </c>
      <c r="L49" s="31">
        <v>304.95</v>
      </c>
      <c r="M49" s="31">
        <v>13.437720000000001</v>
      </c>
      <c r="N49" s="1"/>
      <c r="O49" s="1"/>
    </row>
    <row r="50" spans="1:15" ht="12.75" customHeight="1">
      <c r="A50" s="33">
        <v>40</v>
      </c>
      <c r="B50" s="53" t="s">
        <v>786</v>
      </c>
      <c r="C50" s="31">
        <v>775.35</v>
      </c>
      <c r="D50" s="36">
        <v>781.69999999999993</v>
      </c>
      <c r="E50" s="36">
        <v>766.64999999999986</v>
      </c>
      <c r="F50" s="36">
        <v>757.94999999999993</v>
      </c>
      <c r="G50" s="36">
        <v>742.89999999999986</v>
      </c>
      <c r="H50" s="36">
        <v>790.39999999999986</v>
      </c>
      <c r="I50" s="36">
        <v>805.44999999999982</v>
      </c>
      <c r="J50" s="36">
        <v>814.14999999999986</v>
      </c>
      <c r="K50" s="31">
        <v>796.75</v>
      </c>
      <c r="L50" s="31">
        <v>773</v>
      </c>
      <c r="M50" s="31">
        <v>2.6800299999999999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654.95000000000005</v>
      </c>
      <c r="D51" s="36">
        <v>659.08333333333337</v>
      </c>
      <c r="E51" s="36">
        <v>648.36666666666679</v>
      </c>
      <c r="F51" s="36">
        <v>641.78333333333342</v>
      </c>
      <c r="G51" s="36">
        <v>631.06666666666683</v>
      </c>
      <c r="H51" s="36">
        <v>665.66666666666674</v>
      </c>
      <c r="I51" s="36">
        <v>676.38333333333321</v>
      </c>
      <c r="J51" s="36">
        <v>682.9666666666667</v>
      </c>
      <c r="K51" s="31">
        <v>669.8</v>
      </c>
      <c r="L51" s="31">
        <v>652.5</v>
      </c>
      <c r="M51" s="31">
        <v>0.66120000000000001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262.14999999999998</v>
      </c>
      <c r="D52" s="36">
        <v>261.8</v>
      </c>
      <c r="E52" s="36">
        <v>258.95000000000005</v>
      </c>
      <c r="F52" s="36">
        <v>255.75000000000006</v>
      </c>
      <c r="G52" s="36">
        <v>252.90000000000009</v>
      </c>
      <c r="H52" s="36">
        <v>265</v>
      </c>
      <c r="I52" s="36">
        <v>267.85000000000002</v>
      </c>
      <c r="J52" s="36">
        <v>271.04999999999995</v>
      </c>
      <c r="K52" s="31">
        <v>264.64999999999998</v>
      </c>
      <c r="L52" s="31">
        <v>258.60000000000002</v>
      </c>
      <c r="M52" s="31">
        <v>93.840440000000001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3166.2</v>
      </c>
      <c r="D53" s="36">
        <v>3173.2833333333333</v>
      </c>
      <c r="E53" s="36">
        <v>3142.9166666666665</v>
      </c>
      <c r="F53" s="36">
        <v>3119.6333333333332</v>
      </c>
      <c r="G53" s="36">
        <v>3089.2666666666664</v>
      </c>
      <c r="H53" s="36">
        <v>3196.5666666666666</v>
      </c>
      <c r="I53" s="36">
        <v>3226.9333333333334</v>
      </c>
      <c r="J53" s="36">
        <v>3250.2166666666667</v>
      </c>
      <c r="K53" s="31">
        <v>3203.65</v>
      </c>
      <c r="L53" s="31">
        <v>3150</v>
      </c>
      <c r="M53" s="31">
        <v>10.03501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410.25</v>
      </c>
      <c r="D54" s="36">
        <v>408.31666666666666</v>
      </c>
      <c r="E54" s="36">
        <v>401.63333333333333</v>
      </c>
      <c r="F54" s="36">
        <v>393.01666666666665</v>
      </c>
      <c r="G54" s="36">
        <v>386.33333333333331</v>
      </c>
      <c r="H54" s="36">
        <v>416.93333333333334</v>
      </c>
      <c r="I54" s="36">
        <v>423.61666666666662</v>
      </c>
      <c r="J54" s="36">
        <v>432.23333333333335</v>
      </c>
      <c r="K54" s="31">
        <v>415</v>
      </c>
      <c r="L54" s="31">
        <v>399.7</v>
      </c>
      <c r="M54" s="31">
        <v>12.499320000000001</v>
      </c>
      <c r="N54" s="1"/>
      <c r="O54" s="1"/>
    </row>
    <row r="55" spans="1:15" ht="12.75" customHeight="1">
      <c r="A55" s="33">
        <v>45</v>
      </c>
      <c r="B55" s="53" t="s">
        <v>845</v>
      </c>
      <c r="C55" s="31">
        <v>6754.65</v>
      </c>
      <c r="D55" s="36">
        <v>6794.0166666666664</v>
      </c>
      <c r="E55" s="36">
        <v>6688.2833333333328</v>
      </c>
      <c r="F55" s="36">
        <v>6621.9166666666661</v>
      </c>
      <c r="G55" s="36">
        <v>6516.1833333333325</v>
      </c>
      <c r="H55" s="36">
        <v>6860.3833333333332</v>
      </c>
      <c r="I55" s="36">
        <v>6966.1166666666668</v>
      </c>
      <c r="J55" s="36">
        <v>7032.4833333333336</v>
      </c>
      <c r="K55" s="31">
        <v>6899.75</v>
      </c>
      <c r="L55" s="31">
        <v>6727.65</v>
      </c>
      <c r="M55" s="31">
        <v>0.10168000000000001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1953.15</v>
      </c>
      <c r="D56" s="36">
        <v>1961.0333333333335</v>
      </c>
      <c r="E56" s="36">
        <v>1942.116666666667</v>
      </c>
      <c r="F56" s="36">
        <v>1931.0833333333335</v>
      </c>
      <c r="G56" s="36">
        <v>1912.166666666667</v>
      </c>
      <c r="H56" s="36">
        <v>1972.0666666666671</v>
      </c>
      <c r="I56" s="36">
        <v>1990.9833333333336</v>
      </c>
      <c r="J56" s="36">
        <v>2002.0166666666671</v>
      </c>
      <c r="K56" s="31">
        <v>1979.95</v>
      </c>
      <c r="L56" s="31">
        <v>1950</v>
      </c>
      <c r="M56" s="31">
        <v>2.8091699999999999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7916.2</v>
      </c>
      <c r="D57" s="36">
        <v>7922.0499999999993</v>
      </c>
      <c r="E57" s="36">
        <v>7836.1999999999989</v>
      </c>
      <c r="F57" s="36">
        <v>7756.2</v>
      </c>
      <c r="G57" s="36">
        <v>7670.3499999999995</v>
      </c>
      <c r="H57" s="36">
        <v>8002.0499999999984</v>
      </c>
      <c r="I57" s="36">
        <v>8087.8999999999987</v>
      </c>
      <c r="J57" s="36">
        <v>8167.8999999999978</v>
      </c>
      <c r="K57" s="31">
        <v>8007.9</v>
      </c>
      <c r="L57" s="31">
        <v>7842.05</v>
      </c>
      <c r="M57" s="31">
        <v>0.33023000000000002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1551.95</v>
      </c>
      <c r="D58" s="36">
        <v>1548.6666666666667</v>
      </c>
      <c r="E58" s="36">
        <v>1541.1833333333334</v>
      </c>
      <c r="F58" s="36">
        <v>1530.4166666666667</v>
      </c>
      <c r="G58" s="36">
        <v>1522.9333333333334</v>
      </c>
      <c r="H58" s="36">
        <v>1559.4333333333334</v>
      </c>
      <c r="I58" s="36">
        <v>1566.9166666666665</v>
      </c>
      <c r="J58" s="36">
        <v>1577.6833333333334</v>
      </c>
      <c r="K58" s="31">
        <v>1556.15</v>
      </c>
      <c r="L58" s="31">
        <v>1537.9</v>
      </c>
      <c r="M58" s="31">
        <v>4.3424899999999997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686.8</v>
      </c>
      <c r="D59" s="36">
        <v>691.33333333333337</v>
      </c>
      <c r="E59" s="36">
        <v>680.4666666666667</v>
      </c>
      <c r="F59" s="36">
        <v>674.13333333333333</v>
      </c>
      <c r="G59" s="36">
        <v>663.26666666666665</v>
      </c>
      <c r="H59" s="36">
        <v>697.66666666666674</v>
      </c>
      <c r="I59" s="36">
        <v>708.5333333333333</v>
      </c>
      <c r="J59" s="36">
        <v>714.86666666666679</v>
      </c>
      <c r="K59" s="31">
        <v>702.2</v>
      </c>
      <c r="L59" s="31">
        <v>685</v>
      </c>
      <c r="M59" s="31">
        <v>4.9669999999999996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4958.55</v>
      </c>
      <c r="D60" s="36">
        <v>4964.7333333333327</v>
      </c>
      <c r="E60" s="36">
        <v>4919.4666666666653</v>
      </c>
      <c r="F60" s="36">
        <v>4880.3833333333323</v>
      </c>
      <c r="G60" s="36">
        <v>4835.116666666665</v>
      </c>
      <c r="H60" s="36">
        <v>5003.8166666666657</v>
      </c>
      <c r="I60" s="36">
        <v>5049.0833333333339</v>
      </c>
      <c r="J60" s="36">
        <v>5088.1666666666661</v>
      </c>
      <c r="K60" s="31">
        <v>5010</v>
      </c>
      <c r="L60" s="31">
        <v>4925.6499999999996</v>
      </c>
      <c r="M60" s="31">
        <v>1.4491000000000001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1181.25</v>
      </c>
      <c r="D61" s="36">
        <v>1176.7833333333333</v>
      </c>
      <c r="E61" s="36">
        <v>1168.7166666666667</v>
      </c>
      <c r="F61" s="36">
        <v>1156.1833333333334</v>
      </c>
      <c r="G61" s="36">
        <v>1148.1166666666668</v>
      </c>
      <c r="H61" s="36">
        <v>1189.3166666666666</v>
      </c>
      <c r="I61" s="36">
        <v>1197.3833333333332</v>
      </c>
      <c r="J61" s="36">
        <v>1209.9166666666665</v>
      </c>
      <c r="K61" s="31">
        <v>1184.8499999999999</v>
      </c>
      <c r="L61" s="31">
        <v>1164.25</v>
      </c>
      <c r="M61" s="31">
        <v>87.021129999999999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3875.05</v>
      </c>
      <c r="D62" s="36">
        <v>3883.6666666666665</v>
      </c>
      <c r="E62" s="36">
        <v>3854.3833333333332</v>
      </c>
      <c r="F62" s="36">
        <v>3833.7166666666667</v>
      </c>
      <c r="G62" s="36">
        <v>3804.4333333333334</v>
      </c>
      <c r="H62" s="36">
        <v>3904.333333333333</v>
      </c>
      <c r="I62" s="36">
        <v>3933.6166666666668</v>
      </c>
      <c r="J62" s="36">
        <v>3954.2833333333328</v>
      </c>
      <c r="K62" s="31">
        <v>3912.95</v>
      </c>
      <c r="L62" s="31">
        <v>3863</v>
      </c>
      <c r="M62" s="31">
        <v>1.4740500000000001</v>
      </c>
      <c r="N62" s="1"/>
      <c r="O62" s="1"/>
    </row>
    <row r="63" spans="1:15" ht="12.75" customHeight="1">
      <c r="A63" s="33">
        <v>53</v>
      </c>
      <c r="B63" s="53" t="s">
        <v>789</v>
      </c>
      <c r="C63" s="31">
        <v>433.75</v>
      </c>
      <c r="D63" s="36">
        <v>429.34999999999997</v>
      </c>
      <c r="E63" s="36">
        <v>422.79999999999995</v>
      </c>
      <c r="F63" s="36">
        <v>411.84999999999997</v>
      </c>
      <c r="G63" s="36">
        <v>405.29999999999995</v>
      </c>
      <c r="H63" s="36">
        <v>440.29999999999995</v>
      </c>
      <c r="I63" s="36">
        <v>446.85</v>
      </c>
      <c r="J63" s="36">
        <v>457.79999999999995</v>
      </c>
      <c r="K63" s="31">
        <v>435.9</v>
      </c>
      <c r="L63" s="31">
        <v>418.4</v>
      </c>
      <c r="M63" s="31">
        <v>53.359400000000001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2700.25</v>
      </c>
      <c r="D64" s="36">
        <v>2711.5666666666666</v>
      </c>
      <c r="E64" s="36">
        <v>2669.6833333333334</v>
      </c>
      <c r="F64" s="36">
        <v>2639.1166666666668</v>
      </c>
      <c r="G64" s="36">
        <v>2597.2333333333336</v>
      </c>
      <c r="H64" s="36">
        <v>2742.1333333333332</v>
      </c>
      <c r="I64" s="36">
        <v>2784.0166666666664</v>
      </c>
      <c r="J64" s="36">
        <v>2814.583333333333</v>
      </c>
      <c r="K64" s="31">
        <v>2753.45</v>
      </c>
      <c r="L64" s="31">
        <v>2681</v>
      </c>
      <c r="M64" s="31">
        <v>4.9015399999999998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10501.6</v>
      </c>
      <c r="D65" s="36">
        <v>10473.35</v>
      </c>
      <c r="E65" s="36">
        <v>10378.25</v>
      </c>
      <c r="F65" s="36">
        <v>10254.9</v>
      </c>
      <c r="G65" s="36">
        <v>10159.799999999999</v>
      </c>
      <c r="H65" s="36">
        <v>10596.7</v>
      </c>
      <c r="I65" s="36">
        <v>10691.800000000003</v>
      </c>
      <c r="J65" s="36">
        <v>10815.150000000001</v>
      </c>
      <c r="K65" s="31">
        <v>10568.45</v>
      </c>
      <c r="L65" s="31">
        <v>10350</v>
      </c>
      <c r="M65" s="31">
        <v>2.6239599999999998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6863.6</v>
      </c>
      <c r="D66" s="36">
        <v>6822.3166666666666</v>
      </c>
      <c r="E66" s="36">
        <v>6771.2833333333328</v>
      </c>
      <c r="F66" s="36">
        <v>6678.9666666666662</v>
      </c>
      <c r="G66" s="36">
        <v>6627.9333333333325</v>
      </c>
      <c r="H66" s="36">
        <v>6914.6333333333332</v>
      </c>
      <c r="I66" s="36">
        <v>6965.6666666666679</v>
      </c>
      <c r="J66" s="36">
        <v>7057.9833333333336</v>
      </c>
      <c r="K66" s="31">
        <v>6873.35</v>
      </c>
      <c r="L66" s="31">
        <v>6730</v>
      </c>
      <c r="M66" s="31">
        <v>20.359020000000001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1719</v>
      </c>
      <c r="D67" s="36">
        <v>1700</v>
      </c>
      <c r="E67" s="36">
        <v>1671</v>
      </c>
      <c r="F67" s="36">
        <v>1623</v>
      </c>
      <c r="G67" s="36">
        <v>1594</v>
      </c>
      <c r="H67" s="36">
        <v>1748</v>
      </c>
      <c r="I67" s="36">
        <v>1777</v>
      </c>
      <c r="J67" s="36">
        <v>1825</v>
      </c>
      <c r="K67" s="31">
        <v>1729</v>
      </c>
      <c r="L67" s="31">
        <v>1652</v>
      </c>
      <c r="M67" s="31">
        <v>42.055329999999998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9934.6</v>
      </c>
      <c r="D68" s="36">
        <v>9911.1333333333332</v>
      </c>
      <c r="E68" s="36">
        <v>9825.2666666666664</v>
      </c>
      <c r="F68" s="36">
        <v>9715.9333333333325</v>
      </c>
      <c r="G68" s="36">
        <v>9630.0666666666657</v>
      </c>
      <c r="H68" s="36">
        <v>10020.466666666667</v>
      </c>
      <c r="I68" s="36">
        <v>10106.333333333332</v>
      </c>
      <c r="J68" s="36">
        <v>10215.666666666668</v>
      </c>
      <c r="K68" s="31">
        <v>9997</v>
      </c>
      <c r="L68" s="31">
        <v>9801.7999999999993</v>
      </c>
      <c r="M68" s="31">
        <v>0.35085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2223.0500000000002</v>
      </c>
      <c r="D69" s="36">
        <v>2209.1</v>
      </c>
      <c r="E69" s="36">
        <v>2188.25</v>
      </c>
      <c r="F69" s="36">
        <v>2153.4500000000003</v>
      </c>
      <c r="G69" s="36">
        <v>2132.6000000000004</v>
      </c>
      <c r="H69" s="36">
        <v>2243.8999999999996</v>
      </c>
      <c r="I69" s="36">
        <v>2264.7499999999991</v>
      </c>
      <c r="J69" s="36">
        <v>2299.5499999999993</v>
      </c>
      <c r="K69" s="31">
        <v>2229.9499999999998</v>
      </c>
      <c r="L69" s="31">
        <v>2174.3000000000002</v>
      </c>
      <c r="M69" s="31">
        <v>0.83965000000000001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2821.1</v>
      </c>
      <c r="D70" s="36">
        <v>2829.3333333333335</v>
      </c>
      <c r="E70" s="36">
        <v>2794.8166666666671</v>
      </c>
      <c r="F70" s="36">
        <v>2768.5333333333338</v>
      </c>
      <c r="G70" s="36">
        <v>2734.0166666666673</v>
      </c>
      <c r="H70" s="36">
        <v>2855.6166666666668</v>
      </c>
      <c r="I70" s="36">
        <v>2890.1333333333332</v>
      </c>
      <c r="J70" s="36">
        <v>2916.4166666666665</v>
      </c>
      <c r="K70" s="31">
        <v>2863.85</v>
      </c>
      <c r="L70" s="31">
        <v>2803.05</v>
      </c>
      <c r="M70" s="31">
        <v>2.2941099999999999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569.54999999999995</v>
      </c>
      <c r="D71" s="36">
        <v>566.4</v>
      </c>
      <c r="E71" s="36">
        <v>558.29999999999995</v>
      </c>
      <c r="F71" s="36">
        <v>547.04999999999995</v>
      </c>
      <c r="G71" s="36">
        <v>538.94999999999993</v>
      </c>
      <c r="H71" s="36">
        <v>577.65</v>
      </c>
      <c r="I71" s="36">
        <v>585.75000000000011</v>
      </c>
      <c r="J71" s="36">
        <v>597</v>
      </c>
      <c r="K71" s="31">
        <v>574.5</v>
      </c>
      <c r="L71" s="31">
        <v>555.15</v>
      </c>
      <c r="M71" s="31">
        <v>23.379429999999999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201.06</v>
      </c>
      <c r="D72" s="36">
        <v>200.64000000000001</v>
      </c>
      <c r="E72" s="36">
        <v>199.04000000000002</v>
      </c>
      <c r="F72" s="36">
        <v>197.02</v>
      </c>
      <c r="G72" s="36">
        <v>195.42000000000002</v>
      </c>
      <c r="H72" s="36">
        <v>202.66000000000003</v>
      </c>
      <c r="I72" s="36">
        <v>204.26</v>
      </c>
      <c r="J72" s="36">
        <v>206.28000000000003</v>
      </c>
      <c r="K72" s="31">
        <v>202.24</v>
      </c>
      <c r="L72" s="31">
        <v>198.62</v>
      </c>
      <c r="M72" s="31">
        <v>79.940550000000002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251.2</v>
      </c>
      <c r="D73" s="36">
        <v>251.26666666666665</v>
      </c>
      <c r="E73" s="36">
        <v>250.0333333333333</v>
      </c>
      <c r="F73" s="36">
        <v>248.86666666666665</v>
      </c>
      <c r="G73" s="36">
        <v>247.6333333333333</v>
      </c>
      <c r="H73" s="36">
        <v>252.43333333333331</v>
      </c>
      <c r="I73" s="36">
        <v>253.66666666666666</v>
      </c>
      <c r="J73" s="36">
        <v>254.83333333333331</v>
      </c>
      <c r="K73" s="31">
        <v>252.5</v>
      </c>
      <c r="L73" s="31">
        <v>250.1</v>
      </c>
      <c r="M73" s="31">
        <v>75.719729999999998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118.54</v>
      </c>
      <c r="D74" s="36">
        <v>118.32000000000001</v>
      </c>
      <c r="E74" s="36">
        <v>117.84000000000002</v>
      </c>
      <c r="F74" s="36">
        <v>117.14000000000001</v>
      </c>
      <c r="G74" s="36">
        <v>116.66000000000003</v>
      </c>
      <c r="H74" s="36">
        <v>119.02000000000001</v>
      </c>
      <c r="I74" s="36">
        <v>119.5</v>
      </c>
      <c r="J74" s="36">
        <v>120.2</v>
      </c>
      <c r="K74" s="31">
        <v>118.8</v>
      </c>
      <c r="L74" s="31">
        <v>117.62</v>
      </c>
      <c r="M74" s="31">
        <v>35.071100000000001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63.07</v>
      </c>
      <c r="D75" s="36">
        <v>62.71</v>
      </c>
      <c r="E75" s="36">
        <v>62.120000000000005</v>
      </c>
      <c r="F75" s="36">
        <v>61.17</v>
      </c>
      <c r="G75" s="36">
        <v>60.580000000000005</v>
      </c>
      <c r="H75" s="36">
        <v>63.660000000000004</v>
      </c>
      <c r="I75" s="36">
        <v>64.25</v>
      </c>
      <c r="J75" s="36">
        <v>65.2</v>
      </c>
      <c r="K75" s="31">
        <v>63.3</v>
      </c>
      <c r="L75" s="31">
        <v>61.76</v>
      </c>
      <c r="M75" s="31">
        <v>91.034469999999999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1453.25</v>
      </c>
      <c r="D76" s="36">
        <v>1453.0333333333335</v>
      </c>
      <c r="E76" s="36">
        <v>1445.0666666666671</v>
      </c>
      <c r="F76" s="36">
        <v>1436.8833333333334</v>
      </c>
      <c r="G76" s="36">
        <v>1428.916666666667</v>
      </c>
      <c r="H76" s="36">
        <v>1461.2166666666672</v>
      </c>
      <c r="I76" s="36">
        <v>1469.1833333333338</v>
      </c>
      <c r="J76" s="36">
        <v>1477.3666666666672</v>
      </c>
      <c r="K76" s="31">
        <v>1461</v>
      </c>
      <c r="L76" s="31">
        <v>1444.85</v>
      </c>
      <c r="M76" s="31">
        <v>1.2363999999999999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6380.7</v>
      </c>
      <c r="D77" s="36">
        <v>6367.0666666666666</v>
      </c>
      <c r="E77" s="36">
        <v>6258.6333333333332</v>
      </c>
      <c r="F77" s="36">
        <v>6136.5666666666666</v>
      </c>
      <c r="G77" s="36">
        <v>6028.1333333333332</v>
      </c>
      <c r="H77" s="36">
        <v>6489.1333333333332</v>
      </c>
      <c r="I77" s="36">
        <v>6597.5666666666657</v>
      </c>
      <c r="J77" s="36">
        <v>6719.6333333333332</v>
      </c>
      <c r="K77" s="31">
        <v>6475.5</v>
      </c>
      <c r="L77" s="31">
        <v>6245</v>
      </c>
      <c r="M77" s="31">
        <v>0.34741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584.15</v>
      </c>
      <c r="D78" s="36">
        <v>579.88333333333333</v>
      </c>
      <c r="E78" s="36">
        <v>573.76666666666665</v>
      </c>
      <c r="F78" s="36">
        <v>563.38333333333333</v>
      </c>
      <c r="G78" s="36">
        <v>557.26666666666665</v>
      </c>
      <c r="H78" s="36">
        <v>590.26666666666665</v>
      </c>
      <c r="I78" s="36">
        <v>596.38333333333321</v>
      </c>
      <c r="J78" s="36">
        <v>606.76666666666665</v>
      </c>
      <c r="K78" s="31">
        <v>586</v>
      </c>
      <c r="L78" s="31">
        <v>569.5</v>
      </c>
      <c r="M78" s="31">
        <v>17.592099999999999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1312.05</v>
      </c>
      <c r="D79" s="36">
        <v>1315.0833333333333</v>
      </c>
      <c r="E79" s="36">
        <v>1305.6666666666665</v>
      </c>
      <c r="F79" s="36">
        <v>1299.2833333333333</v>
      </c>
      <c r="G79" s="36">
        <v>1289.8666666666666</v>
      </c>
      <c r="H79" s="36">
        <v>1321.4666666666665</v>
      </c>
      <c r="I79" s="36">
        <v>1330.883333333333</v>
      </c>
      <c r="J79" s="36">
        <v>1337.2666666666664</v>
      </c>
      <c r="K79" s="31">
        <v>1324.5</v>
      </c>
      <c r="L79" s="31">
        <v>1308.7</v>
      </c>
      <c r="M79" s="31">
        <v>3.7539899999999999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300.89999999999998</v>
      </c>
      <c r="D80" s="36">
        <v>302.64999999999998</v>
      </c>
      <c r="E80" s="36">
        <v>297.84999999999997</v>
      </c>
      <c r="F80" s="36">
        <v>294.8</v>
      </c>
      <c r="G80" s="36">
        <v>290</v>
      </c>
      <c r="H80" s="36">
        <v>305.69999999999993</v>
      </c>
      <c r="I80" s="36">
        <v>310.49999999999989</v>
      </c>
      <c r="J80" s="36">
        <v>313.5499999999999</v>
      </c>
      <c r="K80" s="31">
        <v>307.45</v>
      </c>
      <c r="L80" s="31">
        <v>299.60000000000002</v>
      </c>
      <c r="M80" s="31">
        <v>168.73098999999999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1607.4</v>
      </c>
      <c r="D81" s="36">
        <v>1618.1333333333332</v>
      </c>
      <c r="E81" s="36">
        <v>1591.3666666666663</v>
      </c>
      <c r="F81" s="36">
        <v>1575.333333333333</v>
      </c>
      <c r="G81" s="36">
        <v>1548.5666666666662</v>
      </c>
      <c r="H81" s="36">
        <v>1634.1666666666665</v>
      </c>
      <c r="I81" s="36">
        <v>1660.9333333333334</v>
      </c>
      <c r="J81" s="36">
        <v>1676.9666666666667</v>
      </c>
      <c r="K81" s="31">
        <v>1644.9</v>
      </c>
      <c r="L81" s="31">
        <v>1602.1</v>
      </c>
      <c r="M81" s="31">
        <v>6.59375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297.8</v>
      </c>
      <c r="D82" s="36">
        <v>298.06666666666666</v>
      </c>
      <c r="E82" s="36">
        <v>296.33333333333331</v>
      </c>
      <c r="F82" s="36">
        <v>294.86666666666667</v>
      </c>
      <c r="G82" s="36">
        <v>293.13333333333333</v>
      </c>
      <c r="H82" s="36">
        <v>299.5333333333333</v>
      </c>
      <c r="I82" s="36">
        <v>301.26666666666665</v>
      </c>
      <c r="J82" s="36">
        <v>302.73333333333329</v>
      </c>
      <c r="K82" s="31">
        <v>299.8</v>
      </c>
      <c r="L82" s="31">
        <v>296.60000000000002</v>
      </c>
      <c r="M82" s="31">
        <v>68.024209999999997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349.05</v>
      </c>
      <c r="D83" s="36">
        <v>347.76666666666665</v>
      </c>
      <c r="E83" s="36">
        <v>344.7833333333333</v>
      </c>
      <c r="F83" s="36">
        <v>340.51666666666665</v>
      </c>
      <c r="G83" s="36">
        <v>337.5333333333333</v>
      </c>
      <c r="H83" s="36">
        <v>352.0333333333333</v>
      </c>
      <c r="I83" s="36">
        <v>355.01666666666665</v>
      </c>
      <c r="J83" s="36">
        <v>359.2833333333333</v>
      </c>
      <c r="K83" s="31">
        <v>350.75</v>
      </c>
      <c r="L83" s="31">
        <v>343.5</v>
      </c>
      <c r="M83" s="31">
        <v>96.831729999999993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1522.75</v>
      </c>
      <c r="D84" s="36">
        <v>1517.0333333333335</v>
      </c>
      <c r="E84" s="36">
        <v>1507.7166666666672</v>
      </c>
      <c r="F84" s="36">
        <v>1492.6833333333336</v>
      </c>
      <c r="G84" s="36">
        <v>1483.3666666666672</v>
      </c>
      <c r="H84" s="36">
        <v>1532.0666666666671</v>
      </c>
      <c r="I84" s="36">
        <v>1541.3833333333332</v>
      </c>
      <c r="J84" s="36">
        <v>1556.416666666667</v>
      </c>
      <c r="K84" s="31">
        <v>1526.35</v>
      </c>
      <c r="L84" s="31">
        <v>1502</v>
      </c>
      <c r="M84" s="31">
        <v>39.650660000000002</v>
      </c>
      <c r="N84" s="1"/>
      <c r="O84" s="1"/>
    </row>
    <row r="85" spans="1:15" ht="12.75" customHeight="1">
      <c r="A85" s="33">
        <v>75</v>
      </c>
      <c r="B85" s="53" t="s">
        <v>788</v>
      </c>
      <c r="C85" s="31">
        <v>854.2</v>
      </c>
      <c r="D85" s="36">
        <v>855.21666666666658</v>
      </c>
      <c r="E85" s="36">
        <v>844.78333333333319</v>
      </c>
      <c r="F85" s="36">
        <v>835.36666666666656</v>
      </c>
      <c r="G85" s="36">
        <v>824.93333333333317</v>
      </c>
      <c r="H85" s="36">
        <v>864.63333333333321</v>
      </c>
      <c r="I85" s="36">
        <v>875.06666666666661</v>
      </c>
      <c r="J85" s="36">
        <v>884.48333333333323</v>
      </c>
      <c r="K85" s="31">
        <v>865.65</v>
      </c>
      <c r="L85" s="31">
        <v>845.8</v>
      </c>
      <c r="M85" s="31">
        <v>2.8420399999999999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352.75</v>
      </c>
      <c r="D86" s="36">
        <v>353.61666666666662</v>
      </c>
      <c r="E86" s="36">
        <v>350.98333333333323</v>
      </c>
      <c r="F86" s="36">
        <v>349.21666666666664</v>
      </c>
      <c r="G86" s="36">
        <v>346.58333333333326</v>
      </c>
      <c r="H86" s="36">
        <v>355.38333333333321</v>
      </c>
      <c r="I86" s="36">
        <v>358.01666666666654</v>
      </c>
      <c r="J86" s="36">
        <v>359.78333333333319</v>
      </c>
      <c r="K86" s="31">
        <v>356.25</v>
      </c>
      <c r="L86" s="31">
        <v>351.85</v>
      </c>
      <c r="M86" s="31">
        <v>11.58652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1322.95</v>
      </c>
      <c r="D87" s="36">
        <v>1325.5500000000002</v>
      </c>
      <c r="E87" s="36">
        <v>1313.9500000000003</v>
      </c>
      <c r="F87" s="36">
        <v>1304.95</v>
      </c>
      <c r="G87" s="36">
        <v>1293.3500000000001</v>
      </c>
      <c r="H87" s="36">
        <v>1334.5500000000004</v>
      </c>
      <c r="I87" s="36">
        <v>1346.1500000000003</v>
      </c>
      <c r="J87" s="36">
        <v>1355.1500000000005</v>
      </c>
      <c r="K87" s="31">
        <v>1337.15</v>
      </c>
      <c r="L87" s="31">
        <v>1316.55</v>
      </c>
      <c r="M87" s="31">
        <v>0.76654999999999995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646.35</v>
      </c>
      <c r="D88" s="36">
        <v>638.2833333333333</v>
      </c>
      <c r="E88" s="36">
        <v>629.06666666666661</v>
      </c>
      <c r="F88" s="36">
        <v>611.7833333333333</v>
      </c>
      <c r="G88" s="36">
        <v>602.56666666666661</v>
      </c>
      <c r="H88" s="36">
        <v>655.56666666666661</v>
      </c>
      <c r="I88" s="36">
        <v>664.7833333333333</v>
      </c>
      <c r="J88" s="36">
        <v>682.06666666666661</v>
      </c>
      <c r="K88" s="31">
        <v>647.5</v>
      </c>
      <c r="L88" s="31">
        <v>621</v>
      </c>
      <c r="M88" s="31">
        <v>56.082210000000003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8282.85</v>
      </c>
      <c r="D89" s="36">
        <v>8244.0333333333328</v>
      </c>
      <c r="E89" s="36">
        <v>8099.0666666666657</v>
      </c>
      <c r="F89" s="36">
        <v>7915.2833333333328</v>
      </c>
      <c r="G89" s="36">
        <v>7770.3166666666657</v>
      </c>
      <c r="H89" s="36">
        <v>8427.8166666666657</v>
      </c>
      <c r="I89" s="36">
        <v>8572.7833333333328</v>
      </c>
      <c r="J89" s="36">
        <v>8756.5666666666657</v>
      </c>
      <c r="K89" s="31">
        <v>8389</v>
      </c>
      <c r="L89" s="31">
        <v>8060.25</v>
      </c>
      <c r="M89" s="31">
        <v>0.18398999999999999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1726.8</v>
      </c>
      <c r="D90" s="36">
        <v>1722.3500000000001</v>
      </c>
      <c r="E90" s="36">
        <v>1694.7500000000002</v>
      </c>
      <c r="F90" s="36">
        <v>1662.7</v>
      </c>
      <c r="G90" s="36">
        <v>1635.1000000000001</v>
      </c>
      <c r="H90" s="36">
        <v>1754.4000000000003</v>
      </c>
      <c r="I90" s="36">
        <v>1782.0000000000002</v>
      </c>
      <c r="J90" s="36">
        <v>1814.0500000000004</v>
      </c>
      <c r="K90" s="31">
        <v>1749.95</v>
      </c>
      <c r="L90" s="31">
        <v>1690.3</v>
      </c>
      <c r="M90" s="31">
        <v>3.8730000000000002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2532.6999999999998</v>
      </c>
      <c r="D91" s="36">
        <v>2545.4</v>
      </c>
      <c r="E91" s="36">
        <v>2512.8000000000002</v>
      </c>
      <c r="F91" s="36">
        <v>2492.9</v>
      </c>
      <c r="G91" s="36">
        <v>2460.3000000000002</v>
      </c>
      <c r="H91" s="36">
        <v>2565.3000000000002</v>
      </c>
      <c r="I91" s="36">
        <v>2597.8999999999996</v>
      </c>
      <c r="J91" s="36">
        <v>2617.8000000000002</v>
      </c>
      <c r="K91" s="31">
        <v>2578</v>
      </c>
      <c r="L91" s="31">
        <v>2525.5</v>
      </c>
      <c r="M91" s="31">
        <v>0.56954000000000005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513.29999999999995</v>
      </c>
      <c r="D92" s="36">
        <v>512.76666666666665</v>
      </c>
      <c r="E92" s="36">
        <v>508.0333333333333</v>
      </c>
      <c r="F92" s="36">
        <v>502.76666666666665</v>
      </c>
      <c r="G92" s="36">
        <v>498.0333333333333</v>
      </c>
      <c r="H92" s="36">
        <v>518.0333333333333</v>
      </c>
      <c r="I92" s="36">
        <v>522.76666666666665</v>
      </c>
      <c r="J92" s="36">
        <v>528.0333333333333</v>
      </c>
      <c r="K92" s="31">
        <v>517.5</v>
      </c>
      <c r="L92" s="31">
        <v>507.5</v>
      </c>
      <c r="M92" s="31">
        <v>2.8746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32299.95</v>
      </c>
      <c r="D93" s="36">
        <v>32488.466666666664</v>
      </c>
      <c r="E93" s="36">
        <v>32055.883333333324</v>
      </c>
      <c r="F93" s="36">
        <v>31811.816666666662</v>
      </c>
      <c r="G93" s="36">
        <v>31379.233333333323</v>
      </c>
      <c r="H93" s="36">
        <v>32732.533333333326</v>
      </c>
      <c r="I93" s="36">
        <v>33165.116666666661</v>
      </c>
      <c r="J93" s="36">
        <v>33409.183333333327</v>
      </c>
      <c r="K93" s="31">
        <v>32921.050000000003</v>
      </c>
      <c r="L93" s="31">
        <v>32244.400000000001</v>
      </c>
      <c r="M93" s="31">
        <v>0.45778999999999997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1188.4000000000001</v>
      </c>
      <c r="D94" s="36">
        <v>1176.1499999999999</v>
      </c>
      <c r="E94" s="36">
        <v>1159.2999999999997</v>
      </c>
      <c r="F94" s="36">
        <v>1130.1999999999998</v>
      </c>
      <c r="G94" s="36">
        <v>1113.3499999999997</v>
      </c>
      <c r="H94" s="36">
        <v>1205.2499999999998</v>
      </c>
      <c r="I94" s="36">
        <v>1222.0999999999997</v>
      </c>
      <c r="J94" s="36">
        <v>1251.1999999999998</v>
      </c>
      <c r="K94" s="31">
        <v>1193</v>
      </c>
      <c r="L94" s="31">
        <v>1147.05</v>
      </c>
      <c r="M94" s="31">
        <v>2.7511700000000001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5764.3</v>
      </c>
      <c r="D95" s="36">
        <v>5781.5666666666666</v>
      </c>
      <c r="E95" s="36">
        <v>5717.7333333333336</v>
      </c>
      <c r="F95" s="36">
        <v>5671.166666666667</v>
      </c>
      <c r="G95" s="36">
        <v>5607.3333333333339</v>
      </c>
      <c r="H95" s="36">
        <v>5828.1333333333332</v>
      </c>
      <c r="I95" s="36">
        <v>5891.9666666666672</v>
      </c>
      <c r="J95" s="36">
        <v>5938.5333333333328</v>
      </c>
      <c r="K95" s="31">
        <v>5845.4</v>
      </c>
      <c r="L95" s="31">
        <v>5735</v>
      </c>
      <c r="M95" s="31">
        <v>1.7574000000000001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2071.6</v>
      </c>
      <c r="D96" s="36">
        <v>2085.7999999999997</v>
      </c>
      <c r="E96" s="36">
        <v>2052.7999999999993</v>
      </c>
      <c r="F96" s="36">
        <v>2033.9999999999995</v>
      </c>
      <c r="G96" s="36">
        <v>2000.9999999999991</v>
      </c>
      <c r="H96" s="36">
        <v>2104.5999999999995</v>
      </c>
      <c r="I96" s="36">
        <v>2137.6000000000004</v>
      </c>
      <c r="J96" s="36">
        <v>2156.3999999999996</v>
      </c>
      <c r="K96" s="31">
        <v>2118.8000000000002</v>
      </c>
      <c r="L96" s="31">
        <v>2067</v>
      </c>
      <c r="M96" s="31">
        <v>1.56464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717.25</v>
      </c>
      <c r="D97" s="36">
        <v>715.16666666666663</v>
      </c>
      <c r="E97" s="36">
        <v>703.38333333333321</v>
      </c>
      <c r="F97" s="36">
        <v>689.51666666666654</v>
      </c>
      <c r="G97" s="36">
        <v>677.73333333333312</v>
      </c>
      <c r="H97" s="36">
        <v>729.0333333333333</v>
      </c>
      <c r="I97" s="36">
        <v>740.81666666666683</v>
      </c>
      <c r="J97" s="36">
        <v>754.68333333333339</v>
      </c>
      <c r="K97" s="31">
        <v>726.95</v>
      </c>
      <c r="L97" s="31">
        <v>701.3</v>
      </c>
      <c r="M97" s="31">
        <v>1.4000900000000001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208.41</v>
      </c>
      <c r="D98" s="36">
        <v>202.04</v>
      </c>
      <c r="E98" s="36">
        <v>194.07999999999998</v>
      </c>
      <c r="F98" s="36">
        <v>179.75</v>
      </c>
      <c r="G98" s="36">
        <v>171.79</v>
      </c>
      <c r="H98" s="36">
        <v>216.36999999999998</v>
      </c>
      <c r="I98" s="36">
        <v>224.32999999999996</v>
      </c>
      <c r="J98" s="36">
        <v>238.65999999999997</v>
      </c>
      <c r="K98" s="31">
        <v>210</v>
      </c>
      <c r="L98" s="31">
        <v>187.71</v>
      </c>
      <c r="M98" s="31">
        <v>702.81200999999999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729.8</v>
      </c>
      <c r="D99" s="36">
        <v>733.58333333333337</v>
      </c>
      <c r="E99" s="36">
        <v>724.4666666666667</v>
      </c>
      <c r="F99" s="36">
        <v>719.13333333333333</v>
      </c>
      <c r="G99" s="36">
        <v>710.01666666666665</v>
      </c>
      <c r="H99" s="36">
        <v>738.91666666666674</v>
      </c>
      <c r="I99" s="36">
        <v>748.0333333333333</v>
      </c>
      <c r="J99" s="36">
        <v>753.36666666666679</v>
      </c>
      <c r="K99" s="31">
        <v>742.7</v>
      </c>
      <c r="L99" s="31">
        <v>728.25</v>
      </c>
      <c r="M99" s="31">
        <v>10.15056</v>
      </c>
      <c r="N99" s="1"/>
      <c r="O99" s="1"/>
    </row>
    <row r="100" spans="1:15" ht="12.75" customHeight="1">
      <c r="A100" s="33">
        <v>90</v>
      </c>
      <c r="B100" s="53" t="s">
        <v>784</v>
      </c>
      <c r="C100" s="31">
        <v>582.75</v>
      </c>
      <c r="D100" s="36">
        <v>579.35</v>
      </c>
      <c r="E100" s="36">
        <v>573.70000000000005</v>
      </c>
      <c r="F100" s="36">
        <v>564.65</v>
      </c>
      <c r="G100" s="36">
        <v>559</v>
      </c>
      <c r="H100" s="36">
        <v>588.40000000000009</v>
      </c>
      <c r="I100" s="36">
        <v>594.04999999999995</v>
      </c>
      <c r="J100" s="36">
        <v>603.10000000000014</v>
      </c>
      <c r="K100" s="31">
        <v>585</v>
      </c>
      <c r="L100" s="31">
        <v>570.29999999999995</v>
      </c>
      <c r="M100" s="31">
        <v>1.8652599999999999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4522.8</v>
      </c>
      <c r="D101" s="36">
        <v>4544.3166666666666</v>
      </c>
      <c r="E101" s="36">
        <v>4483.6833333333334</v>
      </c>
      <c r="F101" s="36">
        <v>4444.5666666666666</v>
      </c>
      <c r="G101" s="36">
        <v>4383.9333333333334</v>
      </c>
      <c r="H101" s="36">
        <v>4583.4333333333334</v>
      </c>
      <c r="I101" s="36">
        <v>4644.0666666666666</v>
      </c>
      <c r="J101" s="36">
        <v>4683.1833333333334</v>
      </c>
      <c r="K101" s="31">
        <v>4604.95</v>
      </c>
      <c r="L101" s="31">
        <v>4505.2</v>
      </c>
      <c r="M101" s="31">
        <v>0.33284999999999998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324.5</v>
      </c>
      <c r="D102" s="36">
        <v>324.7166666666667</v>
      </c>
      <c r="E102" s="36">
        <v>320.58333333333337</v>
      </c>
      <c r="F102" s="36">
        <v>316.66666666666669</v>
      </c>
      <c r="G102" s="36">
        <v>312.53333333333336</v>
      </c>
      <c r="H102" s="36">
        <v>328.63333333333338</v>
      </c>
      <c r="I102" s="36">
        <v>332.76666666666671</v>
      </c>
      <c r="J102" s="36">
        <v>336.68333333333339</v>
      </c>
      <c r="K102" s="31">
        <v>328.85</v>
      </c>
      <c r="L102" s="31">
        <v>320.8</v>
      </c>
      <c r="M102" s="31">
        <v>2.4854599999999998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283.55</v>
      </c>
      <c r="D103" s="36">
        <v>283.91666666666669</v>
      </c>
      <c r="E103" s="36">
        <v>282.68333333333339</v>
      </c>
      <c r="F103" s="36">
        <v>281.81666666666672</v>
      </c>
      <c r="G103" s="36">
        <v>280.58333333333343</v>
      </c>
      <c r="H103" s="36">
        <v>284.78333333333336</v>
      </c>
      <c r="I103" s="36">
        <v>286.01666666666659</v>
      </c>
      <c r="J103" s="36">
        <v>286.88333333333333</v>
      </c>
      <c r="K103" s="31">
        <v>285.14999999999998</v>
      </c>
      <c r="L103" s="31">
        <v>283.05</v>
      </c>
      <c r="M103" s="31">
        <v>3.7770700000000001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861.3</v>
      </c>
      <c r="D104" s="36">
        <v>858.35</v>
      </c>
      <c r="E104" s="36">
        <v>849.45</v>
      </c>
      <c r="F104" s="36">
        <v>837.6</v>
      </c>
      <c r="G104" s="36">
        <v>828.7</v>
      </c>
      <c r="H104" s="36">
        <v>870.2</v>
      </c>
      <c r="I104" s="36">
        <v>879.09999999999991</v>
      </c>
      <c r="J104" s="36">
        <v>890.95</v>
      </c>
      <c r="K104" s="31">
        <v>867.25</v>
      </c>
      <c r="L104" s="31">
        <v>846.5</v>
      </c>
      <c r="M104" s="31">
        <v>4.32911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110.85</v>
      </c>
      <c r="D105" s="36">
        <v>111.12333333333333</v>
      </c>
      <c r="E105" s="36">
        <v>110.22666666666667</v>
      </c>
      <c r="F105" s="36">
        <v>109.60333333333334</v>
      </c>
      <c r="G105" s="36">
        <v>108.70666666666668</v>
      </c>
      <c r="H105" s="36">
        <v>111.74666666666667</v>
      </c>
      <c r="I105" s="36">
        <v>112.64333333333332</v>
      </c>
      <c r="J105" s="36">
        <v>113.26666666666667</v>
      </c>
      <c r="K105" s="31">
        <v>112.02</v>
      </c>
      <c r="L105" s="31">
        <v>110.5</v>
      </c>
      <c r="M105" s="31">
        <v>120.98332000000001</v>
      </c>
      <c r="N105" s="1"/>
      <c r="O105" s="1"/>
    </row>
    <row r="106" spans="1:15" ht="12.75" customHeight="1">
      <c r="A106" s="33">
        <v>96</v>
      </c>
      <c r="B106" s="53" t="s">
        <v>806</v>
      </c>
      <c r="C106" s="31">
        <v>1957.2</v>
      </c>
      <c r="D106" s="36">
        <v>1921.8000000000002</v>
      </c>
      <c r="E106" s="36">
        <v>1858.7000000000003</v>
      </c>
      <c r="F106" s="36">
        <v>1760.2</v>
      </c>
      <c r="G106" s="36">
        <v>1697.1000000000001</v>
      </c>
      <c r="H106" s="36">
        <v>2020.3000000000004</v>
      </c>
      <c r="I106" s="36">
        <v>2083.4000000000005</v>
      </c>
      <c r="J106" s="36">
        <v>2181.9000000000005</v>
      </c>
      <c r="K106" s="31">
        <v>1984.9</v>
      </c>
      <c r="L106" s="31">
        <v>1823.3</v>
      </c>
      <c r="M106" s="31">
        <v>6.13443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213.51</v>
      </c>
      <c r="D107" s="36">
        <v>212.85999999999999</v>
      </c>
      <c r="E107" s="36">
        <v>208.54999999999998</v>
      </c>
      <c r="F107" s="36">
        <v>203.59</v>
      </c>
      <c r="G107" s="36">
        <v>199.28</v>
      </c>
      <c r="H107" s="36">
        <v>217.81999999999996</v>
      </c>
      <c r="I107" s="36">
        <v>222.12999999999997</v>
      </c>
      <c r="J107" s="36">
        <v>227.08999999999995</v>
      </c>
      <c r="K107" s="31">
        <v>217.17</v>
      </c>
      <c r="L107" s="31">
        <v>207.9</v>
      </c>
      <c r="M107" s="31">
        <v>18.205020000000001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1541.3</v>
      </c>
      <c r="D108" s="36">
        <v>1545.8166666666668</v>
      </c>
      <c r="E108" s="36">
        <v>1526.6333333333337</v>
      </c>
      <c r="F108" s="36">
        <v>1511.9666666666669</v>
      </c>
      <c r="G108" s="36">
        <v>1492.7833333333338</v>
      </c>
      <c r="H108" s="36">
        <v>1560.4833333333336</v>
      </c>
      <c r="I108" s="36">
        <v>1579.6666666666665</v>
      </c>
      <c r="J108" s="36">
        <v>1594.3333333333335</v>
      </c>
      <c r="K108" s="31">
        <v>1565</v>
      </c>
      <c r="L108" s="31">
        <v>1531.15</v>
      </c>
      <c r="M108" s="31">
        <v>3.5617399999999999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274.85000000000002</v>
      </c>
      <c r="D109" s="36">
        <v>274.09999999999997</v>
      </c>
      <c r="E109" s="36">
        <v>263.79999999999995</v>
      </c>
      <c r="F109" s="36">
        <v>252.75</v>
      </c>
      <c r="G109" s="36">
        <v>242.45</v>
      </c>
      <c r="H109" s="36">
        <v>285.14999999999992</v>
      </c>
      <c r="I109" s="36">
        <v>295.45</v>
      </c>
      <c r="J109" s="36">
        <v>306.49999999999989</v>
      </c>
      <c r="K109" s="31">
        <v>284.39999999999998</v>
      </c>
      <c r="L109" s="31">
        <v>263.05</v>
      </c>
      <c r="M109" s="31">
        <v>365.46854999999999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2876</v>
      </c>
      <c r="D110" s="36">
        <v>2872.0166666666664</v>
      </c>
      <c r="E110" s="36">
        <v>2826.0333333333328</v>
      </c>
      <c r="F110" s="36">
        <v>2776.0666666666666</v>
      </c>
      <c r="G110" s="36">
        <v>2730.083333333333</v>
      </c>
      <c r="H110" s="36">
        <v>2921.9833333333327</v>
      </c>
      <c r="I110" s="36">
        <v>2967.9666666666662</v>
      </c>
      <c r="J110" s="36">
        <v>3017.9333333333325</v>
      </c>
      <c r="K110" s="31">
        <v>2918</v>
      </c>
      <c r="L110" s="31">
        <v>2822.05</v>
      </c>
      <c r="M110" s="31">
        <v>2.6211199999999999</v>
      </c>
      <c r="N110" s="1"/>
      <c r="O110" s="1"/>
    </row>
    <row r="111" spans="1:15" ht="12.75" customHeight="1">
      <c r="A111" s="33">
        <v>101</v>
      </c>
      <c r="B111" s="53" t="s">
        <v>846</v>
      </c>
      <c r="C111" s="31">
        <v>905.7</v>
      </c>
      <c r="D111" s="36">
        <v>905.7166666666667</v>
      </c>
      <c r="E111" s="36">
        <v>899.98333333333335</v>
      </c>
      <c r="F111" s="36">
        <v>894.26666666666665</v>
      </c>
      <c r="G111" s="36">
        <v>888.5333333333333</v>
      </c>
      <c r="H111" s="36">
        <v>911.43333333333339</v>
      </c>
      <c r="I111" s="36">
        <v>917.16666666666674</v>
      </c>
      <c r="J111" s="36">
        <v>922.88333333333344</v>
      </c>
      <c r="K111" s="31">
        <v>911.45</v>
      </c>
      <c r="L111" s="31">
        <v>900</v>
      </c>
      <c r="M111" s="31">
        <v>0.67108999999999996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61.12</v>
      </c>
      <c r="D112" s="36">
        <v>61.203333333333326</v>
      </c>
      <c r="E112" s="36">
        <v>60.896666666666654</v>
      </c>
      <c r="F112" s="36">
        <v>60.673333333333325</v>
      </c>
      <c r="G112" s="36">
        <v>60.366666666666653</v>
      </c>
      <c r="H112" s="36">
        <v>61.426666666666655</v>
      </c>
      <c r="I112" s="36">
        <v>61.733333333333327</v>
      </c>
      <c r="J112" s="36">
        <v>61.956666666666656</v>
      </c>
      <c r="K112" s="31">
        <v>61.51</v>
      </c>
      <c r="L112" s="31">
        <v>60.98</v>
      </c>
      <c r="M112" s="31">
        <v>32.642139999999998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1534.7</v>
      </c>
      <c r="D113" s="36">
        <v>1523.3999999999999</v>
      </c>
      <c r="E113" s="36">
        <v>1501.7999999999997</v>
      </c>
      <c r="F113" s="36">
        <v>1468.8999999999999</v>
      </c>
      <c r="G113" s="36">
        <v>1447.2999999999997</v>
      </c>
      <c r="H113" s="36">
        <v>1556.2999999999997</v>
      </c>
      <c r="I113" s="36">
        <v>1577.8999999999996</v>
      </c>
      <c r="J113" s="36">
        <v>1610.7999999999997</v>
      </c>
      <c r="K113" s="31">
        <v>1545</v>
      </c>
      <c r="L113" s="31">
        <v>1490.5</v>
      </c>
      <c r="M113" s="31">
        <v>37.960940000000001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800.2</v>
      </c>
      <c r="D114" s="36">
        <v>799.26666666666677</v>
      </c>
      <c r="E114" s="36">
        <v>780.23333333333358</v>
      </c>
      <c r="F114" s="36">
        <v>760.26666666666677</v>
      </c>
      <c r="G114" s="36">
        <v>741.23333333333358</v>
      </c>
      <c r="H114" s="36">
        <v>819.23333333333358</v>
      </c>
      <c r="I114" s="36">
        <v>838.26666666666665</v>
      </c>
      <c r="J114" s="36">
        <v>858.23333333333358</v>
      </c>
      <c r="K114" s="31">
        <v>818.3</v>
      </c>
      <c r="L114" s="31">
        <v>779.3</v>
      </c>
      <c r="M114" s="31">
        <v>10.90832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2511.8000000000002</v>
      </c>
      <c r="D115" s="36">
        <v>2468.0666666666671</v>
      </c>
      <c r="E115" s="36">
        <v>2411.1333333333341</v>
      </c>
      <c r="F115" s="36">
        <v>2310.4666666666672</v>
      </c>
      <c r="G115" s="36">
        <v>2253.5333333333342</v>
      </c>
      <c r="H115" s="36">
        <v>2568.733333333334</v>
      </c>
      <c r="I115" s="36">
        <v>2625.6666666666674</v>
      </c>
      <c r="J115" s="36">
        <v>2726.3333333333339</v>
      </c>
      <c r="K115" s="31">
        <v>2525</v>
      </c>
      <c r="L115" s="31">
        <v>2367.4</v>
      </c>
      <c r="M115" s="31">
        <v>17.338229999999999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9794.65</v>
      </c>
      <c r="D116" s="36">
        <v>9778.5833333333339</v>
      </c>
      <c r="E116" s="36">
        <v>9741.0666666666675</v>
      </c>
      <c r="F116" s="36">
        <v>9687.4833333333336</v>
      </c>
      <c r="G116" s="36">
        <v>9649.9666666666672</v>
      </c>
      <c r="H116" s="36">
        <v>9832.1666666666679</v>
      </c>
      <c r="I116" s="36">
        <v>9869.6833333333343</v>
      </c>
      <c r="J116" s="36">
        <v>9923.2666666666682</v>
      </c>
      <c r="K116" s="31">
        <v>9816.1</v>
      </c>
      <c r="L116" s="31">
        <v>9725</v>
      </c>
      <c r="M116" s="31">
        <v>8.9190000000000005E-2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813.65</v>
      </c>
      <c r="D117" s="36">
        <v>816.56666666666661</v>
      </c>
      <c r="E117" s="36">
        <v>801.13333333333321</v>
      </c>
      <c r="F117" s="36">
        <v>788.61666666666656</v>
      </c>
      <c r="G117" s="36">
        <v>773.18333333333317</v>
      </c>
      <c r="H117" s="36">
        <v>829.08333333333326</v>
      </c>
      <c r="I117" s="36">
        <v>844.51666666666665</v>
      </c>
      <c r="J117" s="36">
        <v>857.0333333333333</v>
      </c>
      <c r="K117" s="31">
        <v>832</v>
      </c>
      <c r="L117" s="31">
        <v>804.05</v>
      </c>
      <c r="M117" s="31">
        <v>0.95918000000000003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515.75</v>
      </c>
      <c r="D118" s="36">
        <v>512.51666666666665</v>
      </c>
      <c r="E118" s="36">
        <v>507.23333333333335</v>
      </c>
      <c r="F118" s="36">
        <v>498.7166666666667</v>
      </c>
      <c r="G118" s="36">
        <v>493.43333333333339</v>
      </c>
      <c r="H118" s="36">
        <v>521.0333333333333</v>
      </c>
      <c r="I118" s="36">
        <v>526.31666666666661</v>
      </c>
      <c r="J118" s="36">
        <v>534.83333333333326</v>
      </c>
      <c r="K118" s="31">
        <v>517.79999999999995</v>
      </c>
      <c r="L118" s="31">
        <v>504</v>
      </c>
      <c r="M118" s="31">
        <v>24.88758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506.15</v>
      </c>
      <c r="D119" s="36">
        <v>506.0333333333333</v>
      </c>
      <c r="E119" s="36">
        <v>498.16666666666663</v>
      </c>
      <c r="F119" s="36">
        <v>490.18333333333334</v>
      </c>
      <c r="G119" s="36">
        <v>482.31666666666666</v>
      </c>
      <c r="H119" s="36">
        <v>514.01666666666665</v>
      </c>
      <c r="I119" s="36">
        <v>521.88333333333321</v>
      </c>
      <c r="J119" s="36">
        <v>529.86666666666656</v>
      </c>
      <c r="K119" s="31">
        <v>513.9</v>
      </c>
      <c r="L119" s="31">
        <v>498.05</v>
      </c>
      <c r="M119" s="31">
        <v>3.4948299999999999</v>
      </c>
      <c r="N119" s="1"/>
      <c r="O119" s="1"/>
    </row>
    <row r="120" spans="1:15" ht="12.75" customHeight="1">
      <c r="A120" s="33">
        <v>110</v>
      </c>
      <c r="B120" s="53" t="s">
        <v>847</v>
      </c>
      <c r="C120" s="31">
        <v>985</v>
      </c>
      <c r="D120" s="36">
        <v>992.58333333333337</v>
      </c>
      <c r="E120" s="36">
        <v>974.16666666666674</v>
      </c>
      <c r="F120" s="36">
        <v>963.33333333333337</v>
      </c>
      <c r="G120" s="36">
        <v>944.91666666666674</v>
      </c>
      <c r="H120" s="36">
        <v>1003.4166666666667</v>
      </c>
      <c r="I120" s="36">
        <v>1021.8333333333335</v>
      </c>
      <c r="J120" s="36">
        <v>1032.6666666666667</v>
      </c>
      <c r="K120" s="31">
        <v>1011</v>
      </c>
      <c r="L120" s="31">
        <v>981.75</v>
      </c>
      <c r="M120" s="31">
        <v>4.4660700000000002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1660.2</v>
      </c>
      <c r="D121" s="36">
        <v>1663.3999999999999</v>
      </c>
      <c r="E121" s="36">
        <v>1631.7999999999997</v>
      </c>
      <c r="F121" s="36">
        <v>1603.3999999999999</v>
      </c>
      <c r="G121" s="36">
        <v>1571.7999999999997</v>
      </c>
      <c r="H121" s="36">
        <v>1691.7999999999997</v>
      </c>
      <c r="I121" s="36">
        <v>1723.3999999999996</v>
      </c>
      <c r="J121" s="36">
        <v>1751.7999999999997</v>
      </c>
      <c r="K121" s="31">
        <v>1695</v>
      </c>
      <c r="L121" s="31">
        <v>1635</v>
      </c>
      <c r="M121" s="31">
        <v>3.4502199999999998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1443.8</v>
      </c>
      <c r="D122" s="36">
        <v>1424.8999999999999</v>
      </c>
      <c r="E122" s="36">
        <v>1399.8999999999996</v>
      </c>
      <c r="F122" s="36">
        <v>1355.9999999999998</v>
      </c>
      <c r="G122" s="36">
        <v>1330.9999999999995</v>
      </c>
      <c r="H122" s="36">
        <v>1468.7999999999997</v>
      </c>
      <c r="I122" s="36">
        <v>1493.8000000000002</v>
      </c>
      <c r="J122" s="36">
        <v>1537.6999999999998</v>
      </c>
      <c r="K122" s="31">
        <v>1449.9</v>
      </c>
      <c r="L122" s="31">
        <v>1381</v>
      </c>
      <c r="M122" s="31">
        <v>29.744250000000001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1598.05</v>
      </c>
      <c r="D123" s="36">
        <v>1601.45</v>
      </c>
      <c r="E123" s="36">
        <v>1583.1000000000001</v>
      </c>
      <c r="F123" s="36">
        <v>1568.15</v>
      </c>
      <c r="G123" s="36">
        <v>1549.8000000000002</v>
      </c>
      <c r="H123" s="36">
        <v>1616.4</v>
      </c>
      <c r="I123" s="36">
        <v>1634.75</v>
      </c>
      <c r="J123" s="36">
        <v>1649.7</v>
      </c>
      <c r="K123" s="31">
        <v>1619.8</v>
      </c>
      <c r="L123" s="31">
        <v>1586.5</v>
      </c>
      <c r="M123" s="31">
        <v>15.70234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170.01</v>
      </c>
      <c r="D124" s="36">
        <v>169.18</v>
      </c>
      <c r="E124" s="36">
        <v>167.89000000000001</v>
      </c>
      <c r="F124" s="36">
        <v>165.77</v>
      </c>
      <c r="G124" s="36">
        <v>164.48000000000002</v>
      </c>
      <c r="H124" s="36">
        <v>171.3</v>
      </c>
      <c r="I124" s="36">
        <v>172.58999999999997</v>
      </c>
      <c r="J124" s="36">
        <v>174.71</v>
      </c>
      <c r="K124" s="31">
        <v>170.47</v>
      </c>
      <c r="L124" s="31">
        <v>167.06</v>
      </c>
      <c r="M124" s="31">
        <v>23.463570000000001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1527.75</v>
      </c>
      <c r="D125" s="36">
        <v>1532.95</v>
      </c>
      <c r="E125" s="36">
        <v>1510.5</v>
      </c>
      <c r="F125" s="36">
        <v>1493.25</v>
      </c>
      <c r="G125" s="36">
        <v>1470.8</v>
      </c>
      <c r="H125" s="36">
        <v>1550.2</v>
      </c>
      <c r="I125" s="36">
        <v>1572.6500000000003</v>
      </c>
      <c r="J125" s="36">
        <v>1589.9</v>
      </c>
      <c r="K125" s="31">
        <v>1555.4</v>
      </c>
      <c r="L125" s="31">
        <v>1515.7</v>
      </c>
      <c r="M125" s="31">
        <v>1.6352500000000001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531.4</v>
      </c>
      <c r="D126" s="36">
        <v>534.36666666666667</v>
      </c>
      <c r="E126" s="36">
        <v>527.0333333333333</v>
      </c>
      <c r="F126" s="36">
        <v>522.66666666666663</v>
      </c>
      <c r="G126" s="36">
        <v>515.33333333333326</v>
      </c>
      <c r="H126" s="36">
        <v>538.73333333333335</v>
      </c>
      <c r="I126" s="36">
        <v>546.06666666666661</v>
      </c>
      <c r="J126" s="36">
        <v>550.43333333333339</v>
      </c>
      <c r="K126" s="31">
        <v>541.70000000000005</v>
      </c>
      <c r="L126" s="31">
        <v>530</v>
      </c>
      <c r="M126" s="31">
        <v>78.655299999999997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2059.75</v>
      </c>
      <c r="D127" s="36">
        <v>2070.4666666666667</v>
      </c>
      <c r="E127" s="36">
        <v>2041.9333333333334</v>
      </c>
      <c r="F127" s="36">
        <v>2024.1166666666668</v>
      </c>
      <c r="G127" s="36">
        <v>1995.5833333333335</v>
      </c>
      <c r="H127" s="36">
        <v>2088.2833333333333</v>
      </c>
      <c r="I127" s="36">
        <v>2116.8166666666671</v>
      </c>
      <c r="J127" s="36">
        <v>2134.6333333333332</v>
      </c>
      <c r="K127" s="31">
        <v>2099</v>
      </c>
      <c r="L127" s="31">
        <v>2052.65</v>
      </c>
      <c r="M127" s="31">
        <v>8.9601100000000002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6080.9</v>
      </c>
      <c r="D128" s="36">
        <v>6079.0166666666664</v>
      </c>
      <c r="E128" s="36">
        <v>6028.0333333333328</v>
      </c>
      <c r="F128" s="36">
        <v>5975.1666666666661</v>
      </c>
      <c r="G128" s="36">
        <v>5924.1833333333325</v>
      </c>
      <c r="H128" s="36">
        <v>6131.8833333333332</v>
      </c>
      <c r="I128" s="36">
        <v>6182.8666666666668</v>
      </c>
      <c r="J128" s="36">
        <v>6235.7333333333336</v>
      </c>
      <c r="K128" s="31">
        <v>6130</v>
      </c>
      <c r="L128" s="31">
        <v>6026.15</v>
      </c>
      <c r="M128" s="31">
        <v>2.6388699999999998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3540.4</v>
      </c>
      <c r="D129" s="36">
        <v>3564.1333333333337</v>
      </c>
      <c r="E129" s="36">
        <v>3507.5666666666675</v>
      </c>
      <c r="F129" s="36">
        <v>3474.733333333334</v>
      </c>
      <c r="G129" s="36">
        <v>3418.1666666666679</v>
      </c>
      <c r="H129" s="36">
        <v>3596.9666666666672</v>
      </c>
      <c r="I129" s="36">
        <v>3653.5333333333338</v>
      </c>
      <c r="J129" s="36">
        <v>3686.3666666666668</v>
      </c>
      <c r="K129" s="31">
        <v>3620.7</v>
      </c>
      <c r="L129" s="31">
        <v>3531.3</v>
      </c>
      <c r="M129" s="31">
        <v>4.5327599999999997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4378.05</v>
      </c>
      <c r="D130" s="36">
        <v>4391.0166666666664</v>
      </c>
      <c r="E130" s="36">
        <v>4352.0333333333328</v>
      </c>
      <c r="F130" s="36">
        <v>4326.0166666666664</v>
      </c>
      <c r="G130" s="36">
        <v>4287.0333333333328</v>
      </c>
      <c r="H130" s="36">
        <v>4417.0333333333328</v>
      </c>
      <c r="I130" s="36">
        <v>4456.0166666666664</v>
      </c>
      <c r="J130" s="36">
        <v>4482.0333333333328</v>
      </c>
      <c r="K130" s="31">
        <v>4430</v>
      </c>
      <c r="L130" s="31">
        <v>4365</v>
      </c>
      <c r="M130" s="31">
        <v>2.0549599999999999</v>
      </c>
      <c r="N130" s="1"/>
      <c r="O130" s="1"/>
    </row>
    <row r="131" spans="1:15" ht="12.75" customHeight="1">
      <c r="A131" s="33">
        <v>121</v>
      </c>
      <c r="B131" s="53" t="s">
        <v>819</v>
      </c>
      <c r="C131" s="31">
        <v>1592.55</v>
      </c>
      <c r="D131" s="36">
        <v>1593.3333333333333</v>
      </c>
      <c r="E131" s="36">
        <v>1569.2166666666665</v>
      </c>
      <c r="F131" s="36">
        <v>1545.8833333333332</v>
      </c>
      <c r="G131" s="36">
        <v>1521.7666666666664</v>
      </c>
      <c r="H131" s="36">
        <v>1616.6666666666665</v>
      </c>
      <c r="I131" s="36">
        <v>1640.7833333333333</v>
      </c>
      <c r="J131" s="36">
        <v>1664.1166666666666</v>
      </c>
      <c r="K131" s="31">
        <v>1617.45</v>
      </c>
      <c r="L131" s="31">
        <v>1570</v>
      </c>
      <c r="M131" s="31">
        <v>0.40634999999999999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984.95</v>
      </c>
      <c r="D132" s="36">
        <v>987.88333333333333</v>
      </c>
      <c r="E132" s="36">
        <v>980.16666666666663</v>
      </c>
      <c r="F132" s="36">
        <v>975.38333333333333</v>
      </c>
      <c r="G132" s="36">
        <v>967.66666666666663</v>
      </c>
      <c r="H132" s="36">
        <v>992.66666666666663</v>
      </c>
      <c r="I132" s="36">
        <v>1000.3833333333333</v>
      </c>
      <c r="J132" s="36">
        <v>1005.1666666666666</v>
      </c>
      <c r="K132" s="31">
        <v>995.6</v>
      </c>
      <c r="L132" s="31">
        <v>983.1</v>
      </c>
      <c r="M132" s="31">
        <v>11.51524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1742.6</v>
      </c>
      <c r="D133" s="36">
        <v>1750.3666666666668</v>
      </c>
      <c r="E133" s="36">
        <v>1732.2333333333336</v>
      </c>
      <c r="F133" s="36">
        <v>1721.8666666666668</v>
      </c>
      <c r="G133" s="36">
        <v>1703.7333333333336</v>
      </c>
      <c r="H133" s="36">
        <v>1760.7333333333336</v>
      </c>
      <c r="I133" s="36">
        <v>1778.8666666666668</v>
      </c>
      <c r="J133" s="36">
        <v>1789.2333333333336</v>
      </c>
      <c r="K133" s="31">
        <v>1768.5</v>
      </c>
      <c r="L133" s="31">
        <v>1740</v>
      </c>
      <c r="M133" s="31">
        <v>3.7961200000000002</v>
      </c>
      <c r="N133" s="1"/>
      <c r="O133" s="1"/>
    </row>
    <row r="134" spans="1:15" ht="12.75" customHeight="1">
      <c r="A134" s="33">
        <v>124</v>
      </c>
      <c r="B134" s="53" t="s">
        <v>790</v>
      </c>
      <c r="C134" s="31">
        <v>6241.65</v>
      </c>
      <c r="D134" s="36">
        <v>6257.7</v>
      </c>
      <c r="E134" s="36">
        <v>6158.95</v>
      </c>
      <c r="F134" s="36">
        <v>6076.25</v>
      </c>
      <c r="G134" s="36">
        <v>5977.5</v>
      </c>
      <c r="H134" s="36">
        <v>6340.4</v>
      </c>
      <c r="I134" s="36">
        <v>6439.15</v>
      </c>
      <c r="J134" s="36">
        <v>6521.8499999999995</v>
      </c>
      <c r="K134" s="31">
        <v>6356.45</v>
      </c>
      <c r="L134" s="31">
        <v>6175</v>
      </c>
      <c r="M134" s="31">
        <v>0.68733999999999995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1211.9000000000001</v>
      </c>
      <c r="D135" s="36">
        <v>1213.5666666666666</v>
      </c>
      <c r="E135" s="36">
        <v>1206.5833333333333</v>
      </c>
      <c r="F135" s="36">
        <v>1201.2666666666667</v>
      </c>
      <c r="G135" s="36">
        <v>1194.2833333333333</v>
      </c>
      <c r="H135" s="36">
        <v>1218.8833333333332</v>
      </c>
      <c r="I135" s="36">
        <v>1225.8666666666668</v>
      </c>
      <c r="J135" s="36">
        <v>1231.1833333333332</v>
      </c>
      <c r="K135" s="31">
        <v>1220.55</v>
      </c>
      <c r="L135" s="31">
        <v>1208.25</v>
      </c>
      <c r="M135" s="31">
        <v>1.75342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469.45</v>
      </c>
      <c r="D136" s="36">
        <v>468.33333333333331</v>
      </c>
      <c r="E136" s="36">
        <v>465.66666666666663</v>
      </c>
      <c r="F136" s="36">
        <v>461.88333333333333</v>
      </c>
      <c r="G136" s="36">
        <v>459.21666666666664</v>
      </c>
      <c r="H136" s="36">
        <v>472.11666666666662</v>
      </c>
      <c r="I136" s="36">
        <v>474.78333333333325</v>
      </c>
      <c r="J136" s="36">
        <v>478.56666666666661</v>
      </c>
      <c r="K136" s="31">
        <v>471</v>
      </c>
      <c r="L136" s="31">
        <v>464.55</v>
      </c>
      <c r="M136" s="31">
        <v>21.88766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3768.6</v>
      </c>
      <c r="D137" s="36">
        <v>3793.1333333333337</v>
      </c>
      <c r="E137" s="36">
        <v>3728.2666666666673</v>
      </c>
      <c r="F137" s="36">
        <v>3687.9333333333338</v>
      </c>
      <c r="G137" s="36">
        <v>3623.0666666666675</v>
      </c>
      <c r="H137" s="36">
        <v>3833.4666666666672</v>
      </c>
      <c r="I137" s="36">
        <v>3898.333333333333</v>
      </c>
      <c r="J137" s="36">
        <v>3938.666666666667</v>
      </c>
      <c r="K137" s="31">
        <v>3858</v>
      </c>
      <c r="L137" s="31">
        <v>3752.8</v>
      </c>
      <c r="M137" s="31">
        <v>7.0434799999999997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2001.15</v>
      </c>
      <c r="D138" s="36">
        <v>2000.6166666666668</v>
      </c>
      <c r="E138" s="36">
        <v>1984.2333333333336</v>
      </c>
      <c r="F138" s="36">
        <v>1967.3166666666668</v>
      </c>
      <c r="G138" s="36">
        <v>1950.9333333333336</v>
      </c>
      <c r="H138" s="36">
        <v>2017.5333333333335</v>
      </c>
      <c r="I138" s="36">
        <v>2033.9166666666667</v>
      </c>
      <c r="J138" s="36">
        <v>2050.8333333333335</v>
      </c>
      <c r="K138" s="31">
        <v>2017</v>
      </c>
      <c r="L138" s="31">
        <v>1983.7</v>
      </c>
      <c r="M138" s="31">
        <v>1.819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1148.9000000000001</v>
      </c>
      <c r="D139" s="36">
        <v>1162.8833333333334</v>
      </c>
      <c r="E139" s="36">
        <v>1130.0166666666669</v>
      </c>
      <c r="F139" s="36">
        <v>1111.1333333333334</v>
      </c>
      <c r="G139" s="36">
        <v>1078.2666666666669</v>
      </c>
      <c r="H139" s="36">
        <v>1181.7666666666669</v>
      </c>
      <c r="I139" s="36">
        <v>1214.6333333333332</v>
      </c>
      <c r="J139" s="36">
        <v>1233.5166666666669</v>
      </c>
      <c r="K139" s="31">
        <v>1195.75</v>
      </c>
      <c r="L139" s="31">
        <v>1144</v>
      </c>
      <c r="M139" s="31">
        <v>1.4649700000000001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846.35</v>
      </c>
      <c r="D140" s="36">
        <v>850.06666666666672</v>
      </c>
      <c r="E140" s="36">
        <v>839.68333333333339</v>
      </c>
      <c r="F140" s="36">
        <v>833.01666666666665</v>
      </c>
      <c r="G140" s="36">
        <v>822.63333333333333</v>
      </c>
      <c r="H140" s="36">
        <v>856.73333333333346</v>
      </c>
      <c r="I140" s="36">
        <v>867.1166666666669</v>
      </c>
      <c r="J140" s="36">
        <v>873.78333333333353</v>
      </c>
      <c r="K140" s="31">
        <v>860.45</v>
      </c>
      <c r="L140" s="31">
        <v>843.4</v>
      </c>
      <c r="M140" s="31">
        <v>33.124319999999997</v>
      </c>
      <c r="N140" s="1"/>
      <c r="O140" s="1"/>
    </row>
    <row r="141" spans="1:15" ht="12.75" customHeight="1">
      <c r="A141" s="33">
        <v>131</v>
      </c>
      <c r="B141" s="53" t="s">
        <v>848</v>
      </c>
      <c r="C141" s="31">
        <v>2546.1</v>
      </c>
      <c r="D141" s="36">
        <v>2580.7166666666667</v>
      </c>
      <c r="E141" s="36">
        <v>2495.8833333333332</v>
      </c>
      <c r="F141" s="36">
        <v>2445.6666666666665</v>
      </c>
      <c r="G141" s="36">
        <v>2360.833333333333</v>
      </c>
      <c r="H141" s="36">
        <v>2630.9333333333334</v>
      </c>
      <c r="I141" s="36">
        <v>2715.7666666666664</v>
      </c>
      <c r="J141" s="36">
        <v>2765.9833333333336</v>
      </c>
      <c r="K141" s="31">
        <v>2665.55</v>
      </c>
      <c r="L141" s="31">
        <v>2530.5</v>
      </c>
      <c r="M141" s="31">
        <v>0.97855000000000003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643.4</v>
      </c>
      <c r="D142" s="36">
        <v>646.68333333333339</v>
      </c>
      <c r="E142" s="36">
        <v>638.36666666666679</v>
      </c>
      <c r="F142" s="36">
        <v>633.33333333333337</v>
      </c>
      <c r="G142" s="36">
        <v>625.01666666666677</v>
      </c>
      <c r="H142" s="36">
        <v>651.71666666666681</v>
      </c>
      <c r="I142" s="36">
        <v>660.03333333333342</v>
      </c>
      <c r="J142" s="36">
        <v>665.06666666666683</v>
      </c>
      <c r="K142" s="31">
        <v>655</v>
      </c>
      <c r="L142" s="31">
        <v>641.65</v>
      </c>
      <c r="M142" s="31">
        <v>14.28673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1821.8</v>
      </c>
      <c r="D143" s="36">
        <v>1821.2666666666667</v>
      </c>
      <c r="E143" s="36">
        <v>1810.5333333333333</v>
      </c>
      <c r="F143" s="36">
        <v>1799.2666666666667</v>
      </c>
      <c r="G143" s="36">
        <v>1788.5333333333333</v>
      </c>
      <c r="H143" s="36">
        <v>1832.5333333333333</v>
      </c>
      <c r="I143" s="36">
        <v>1843.2666666666664</v>
      </c>
      <c r="J143" s="36">
        <v>1854.5333333333333</v>
      </c>
      <c r="K143" s="31">
        <v>1832</v>
      </c>
      <c r="L143" s="31">
        <v>1810</v>
      </c>
      <c r="M143" s="31">
        <v>2.1263800000000002</v>
      </c>
      <c r="N143" s="1"/>
      <c r="O143" s="1"/>
    </row>
    <row r="144" spans="1:15" ht="12.75" customHeight="1">
      <c r="A144" s="33">
        <v>134</v>
      </c>
      <c r="B144" s="53" t="s">
        <v>791</v>
      </c>
      <c r="C144" s="31">
        <v>2873.1</v>
      </c>
      <c r="D144" s="36">
        <v>2875.8333333333335</v>
      </c>
      <c r="E144" s="36">
        <v>2862.0166666666669</v>
      </c>
      <c r="F144" s="36">
        <v>2850.9333333333334</v>
      </c>
      <c r="G144" s="36">
        <v>2837.1166666666668</v>
      </c>
      <c r="H144" s="36">
        <v>2886.916666666667</v>
      </c>
      <c r="I144" s="36">
        <v>2900.7333333333336</v>
      </c>
      <c r="J144" s="36">
        <v>2911.8166666666671</v>
      </c>
      <c r="K144" s="31">
        <v>2889.65</v>
      </c>
      <c r="L144" s="31">
        <v>2864.75</v>
      </c>
      <c r="M144" s="31">
        <v>0.70613000000000004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1075.2</v>
      </c>
      <c r="D145" s="36">
        <v>1086.4000000000001</v>
      </c>
      <c r="E145" s="36">
        <v>1058.9000000000001</v>
      </c>
      <c r="F145" s="36">
        <v>1042.5999999999999</v>
      </c>
      <c r="G145" s="36">
        <v>1015.0999999999999</v>
      </c>
      <c r="H145" s="36">
        <v>1102.7000000000003</v>
      </c>
      <c r="I145" s="36">
        <v>1130.2000000000003</v>
      </c>
      <c r="J145" s="36">
        <v>1146.5000000000005</v>
      </c>
      <c r="K145" s="31">
        <v>1113.9000000000001</v>
      </c>
      <c r="L145" s="31">
        <v>1070.0999999999999</v>
      </c>
      <c r="M145" s="31">
        <v>13.125019999999999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2869.65</v>
      </c>
      <c r="D146" s="36">
        <v>2865.4333333333329</v>
      </c>
      <c r="E146" s="36">
        <v>2827.016666666666</v>
      </c>
      <c r="F146" s="36">
        <v>2784.3833333333332</v>
      </c>
      <c r="G146" s="36">
        <v>2745.9666666666662</v>
      </c>
      <c r="H146" s="36">
        <v>2908.0666666666657</v>
      </c>
      <c r="I146" s="36">
        <v>2946.4833333333327</v>
      </c>
      <c r="J146" s="36">
        <v>2989.1166666666654</v>
      </c>
      <c r="K146" s="31">
        <v>2903.85</v>
      </c>
      <c r="L146" s="31">
        <v>2822.8</v>
      </c>
      <c r="M146" s="31">
        <v>7.69076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430.45</v>
      </c>
      <c r="D147" s="36">
        <v>429.2</v>
      </c>
      <c r="E147" s="36">
        <v>426.4</v>
      </c>
      <c r="F147" s="36">
        <v>422.34999999999997</v>
      </c>
      <c r="G147" s="36">
        <v>419.54999999999995</v>
      </c>
      <c r="H147" s="36">
        <v>433.25</v>
      </c>
      <c r="I147" s="36">
        <v>436.05000000000007</v>
      </c>
      <c r="J147" s="36">
        <v>440.1</v>
      </c>
      <c r="K147" s="31">
        <v>432</v>
      </c>
      <c r="L147" s="31">
        <v>425.15</v>
      </c>
      <c r="M147" s="31">
        <v>20.916650000000001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177.52</v>
      </c>
      <c r="D148" s="36">
        <v>179.43999999999997</v>
      </c>
      <c r="E148" s="36">
        <v>175.27999999999994</v>
      </c>
      <c r="F148" s="36">
        <v>173.03999999999996</v>
      </c>
      <c r="G148" s="36">
        <v>168.87999999999994</v>
      </c>
      <c r="H148" s="36">
        <v>181.67999999999995</v>
      </c>
      <c r="I148" s="36">
        <v>185.83999999999997</v>
      </c>
      <c r="J148" s="36">
        <v>188.07999999999996</v>
      </c>
      <c r="K148" s="31">
        <v>183.6</v>
      </c>
      <c r="L148" s="31">
        <v>177.2</v>
      </c>
      <c r="M148" s="31">
        <v>29.325970000000002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4902.5</v>
      </c>
      <c r="D149" s="36">
        <v>4924.333333333333</v>
      </c>
      <c r="E149" s="36">
        <v>4853.1666666666661</v>
      </c>
      <c r="F149" s="36">
        <v>4803.833333333333</v>
      </c>
      <c r="G149" s="36">
        <v>4732.6666666666661</v>
      </c>
      <c r="H149" s="36">
        <v>4973.6666666666661</v>
      </c>
      <c r="I149" s="36">
        <v>5044.8333333333321</v>
      </c>
      <c r="J149" s="36">
        <v>5094.1666666666661</v>
      </c>
      <c r="K149" s="31">
        <v>4995.5</v>
      </c>
      <c r="L149" s="31">
        <v>4875</v>
      </c>
      <c r="M149" s="31">
        <v>4.0004600000000003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13227.55</v>
      </c>
      <c r="D150" s="36">
        <v>13292.449999999999</v>
      </c>
      <c r="E150" s="36">
        <v>13125.099999999999</v>
      </c>
      <c r="F150" s="36">
        <v>13022.65</v>
      </c>
      <c r="G150" s="36">
        <v>12855.3</v>
      </c>
      <c r="H150" s="36">
        <v>13394.899999999998</v>
      </c>
      <c r="I150" s="36">
        <v>13562.25</v>
      </c>
      <c r="J150" s="36">
        <v>13664.699999999997</v>
      </c>
      <c r="K150" s="31">
        <v>13459.8</v>
      </c>
      <c r="L150" s="31">
        <v>13190</v>
      </c>
      <c r="M150" s="31">
        <v>3.5971000000000002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3345.45</v>
      </c>
      <c r="D151" s="36">
        <v>3340.1333333333332</v>
      </c>
      <c r="E151" s="36">
        <v>3316.2666666666664</v>
      </c>
      <c r="F151" s="36">
        <v>3287.083333333333</v>
      </c>
      <c r="G151" s="36">
        <v>3263.2166666666662</v>
      </c>
      <c r="H151" s="36">
        <v>3369.3166666666666</v>
      </c>
      <c r="I151" s="36">
        <v>3393.1833333333334</v>
      </c>
      <c r="J151" s="36">
        <v>3422.3666666666668</v>
      </c>
      <c r="K151" s="31">
        <v>3364</v>
      </c>
      <c r="L151" s="31">
        <v>3310.95</v>
      </c>
      <c r="M151" s="31">
        <v>2.0333800000000002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6962.95</v>
      </c>
      <c r="D152" s="36">
        <v>6957.1833333333334</v>
      </c>
      <c r="E152" s="36">
        <v>6907.8166666666666</v>
      </c>
      <c r="F152" s="36">
        <v>6852.6833333333334</v>
      </c>
      <c r="G152" s="36">
        <v>6803.3166666666666</v>
      </c>
      <c r="H152" s="36">
        <v>7012.3166666666666</v>
      </c>
      <c r="I152" s="36">
        <v>7061.6833333333334</v>
      </c>
      <c r="J152" s="36">
        <v>7116.8166666666666</v>
      </c>
      <c r="K152" s="31">
        <v>7006.55</v>
      </c>
      <c r="L152" s="31">
        <v>6902.05</v>
      </c>
      <c r="M152" s="31">
        <v>4.5541700000000001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819.15</v>
      </c>
      <c r="D153" s="36">
        <v>817.38333333333333</v>
      </c>
      <c r="E153" s="36">
        <v>810.26666666666665</v>
      </c>
      <c r="F153" s="36">
        <v>801.38333333333333</v>
      </c>
      <c r="G153" s="36">
        <v>794.26666666666665</v>
      </c>
      <c r="H153" s="36">
        <v>826.26666666666665</v>
      </c>
      <c r="I153" s="36">
        <v>833.38333333333321</v>
      </c>
      <c r="J153" s="36">
        <v>842.26666666666665</v>
      </c>
      <c r="K153" s="31">
        <v>824.5</v>
      </c>
      <c r="L153" s="31">
        <v>808.5</v>
      </c>
      <c r="M153" s="31">
        <v>4.6555999999999997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387.85</v>
      </c>
      <c r="D154" s="36">
        <v>386.81666666666666</v>
      </c>
      <c r="E154" s="36">
        <v>383.63333333333333</v>
      </c>
      <c r="F154" s="36">
        <v>379.41666666666669</v>
      </c>
      <c r="G154" s="36">
        <v>376.23333333333335</v>
      </c>
      <c r="H154" s="36">
        <v>391.0333333333333</v>
      </c>
      <c r="I154" s="36">
        <v>394.21666666666658</v>
      </c>
      <c r="J154" s="36">
        <v>398.43333333333328</v>
      </c>
      <c r="K154" s="31">
        <v>390</v>
      </c>
      <c r="L154" s="31">
        <v>382.6</v>
      </c>
      <c r="M154" s="31">
        <v>4.0410500000000003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259.82</v>
      </c>
      <c r="D155" s="36">
        <v>258.08999999999997</v>
      </c>
      <c r="E155" s="36">
        <v>253.27999999999997</v>
      </c>
      <c r="F155" s="36">
        <v>246.74</v>
      </c>
      <c r="G155" s="36">
        <v>241.93</v>
      </c>
      <c r="H155" s="36">
        <v>264.62999999999994</v>
      </c>
      <c r="I155" s="36">
        <v>269.44</v>
      </c>
      <c r="J155" s="36">
        <v>275.9799999999999</v>
      </c>
      <c r="K155" s="31">
        <v>262.89999999999998</v>
      </c>
      <c r="L155" s="31">
        <v>251.55</v>
      </c>
      <c r="M155" s="31">
        <v>28.422799999999999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40.32</v>
      </c>
      <c r="D156" s="36">
        <v>40.306666666666665</v>
      </c>
      <c r="E156" s="36">
        <v>40.013333333333328</v>
      </c>
      <c r="F156" s="36">
        <v>39.706666666666663</v>
      </c>
      <c r="G156" s="36">
        <v>39.413333333333327</v>
      </c>
      <c r="H156" s="36">
        <v>40.61333333333333</v>
      </c>
      <c r="I156" s="36">
        <v>40.906666666666666</v>
      </c>
      <c r="J156" s="36">
        <v>41.213333333333331</v>
      </c>
      <c r="K156" s="31">
        <v>40.6</v>
      </c>
      <c r="L156" s="31">
        <v>40</v>
      </c>
      <c r="M156" s="31">
        <v>118.54704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4868.8500000000004</v>
      </c>
      <c r="D157" s="36">
        <v>4864.2666666666664</v>
      </c>
      <c r="E157" s="36">
        <v>4841.2833333333328</v>
      </c>
      <c r="F157" s="36">
        <v>4813.7166666666662</v>
      </c>
      <c r="G157" s="36">
        <v>4790.7333333333327</v>
      </c>
      <c r="H157" s="36">
        <v>4891.833333333333</v>
      </c>
      <c r="I157" s="36">
        <v>4914.8166666666666</v>
      </c>
      <c r="J157" s="36">
        <v>4942.3833333333332</v>
      </c>
      <c r="K157" s="31">
        <v>4887.25</v>
      </c>
      <c r="L157" s="31">
        <v>4836.7</v>
      </c>
      <c r="M157" s="31">
        <v>3.8210899999999999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617</v>
      </c>
      <c r="D158" s="36">
        <v>614.6</v>
      </c>
      <c r="E158" s="36">
        <v>609.70000000000005</v>
      </c>
      <c r="F158" s="36">
        <v>602.4</v>
      </c>
      <c r="G158" s="36">
        <v>597.5</v>
      </c>
      <c r="H158" s="36">
        <v>621.90000000000009</v>
      </c>
      <c r="I158" s="36">
        <v>626.79999999999995</v>
      </c>
      <c r="J158" s="36">
        <v>634.10000000000014</v>
      </c>
      <c r="K158" s="31">
        <v>619.5</v>
      </c>
      <c r="L158" s="31">
        <v>607.29999999999995</v>
      </c>
      <c r="M158" s="31">
        <v>2.56392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721.6</v>
      </c>
      <c r="D159" s="36">
        <v>720.15000000000009</v>
      </c>
      <c r="E159" s="36">
        <v>713.85000000000014</v>
      </c>
      <c r="F159" s="36">
        <v>706.1</v>
      </c>
      <c r="G159" s="36">
        <v>699.80000000000007</v>
      </c>
      <c r="H159" s="36">
        <v>727.9000000000002</v>
      </c>
      <c r="I159" s="36">
        <v>734.20000000000016</v>
      </c>
      <c r="J159" s="36">
        <v>741.95000000000027</v>
      </c>
      <c r="K159" s="31">
        <v>726.45</v>
      </c>
      <c r="L159" s="31">
        <v>712.4</v>
      </c>
      <c r="M159" s="31">
        <v>3.9009299999999998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834</v>
      </c>
      <c r="D160" s="36">
        <v>834.75</v>
      </c>
      <c r="E160" s="36">
        <v>813.9</v>
      </c>
      <c r="F160" s="36">
        <v>793.8</v>
      </c>
      <c r="G160" s="36">
        <v>772.94999999999993</v>
      </c>
      <c r="H160" s="36">
        <v>854.85</v>
      </c>
      <c r="I160" s="36">
        <v>875.69999999999993</v>
      </c>
      <c r="J160" s="36">
        <v>895.80000000000007</v>
      </c>
      <c r="K160" s="31">
        <v>855.6</v>
      </c>
      <c r="L160" s="31">
        <v>814.65</v>
      </c>
      <c r="M160" s="31">
        <v>10.97883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2509.0500000000002</v>
      </c>
      <c r="D161" s="36">
        <v>2519.5333333333333</v>
      </c>
      <c r="E161" s="36">
        <v>2484.0666666666666</v>
      </c>
      <c r="F161" s="36">
        <v>2459.0833333333335</v>
      </c>
      <c r="G161" s="36">
        <v>2423.6166666666668</v>
      </c>
      <c r="H161" s="36">
        <v>2544.5166666666664</v>
      </c>
      <c r="I161" s="36">
        <v>2579.9833333333327</v>
      </c>
      <c r="J161" s="36">
        <v>2604.9666666666662</v>
      </c>
      <c r="K161" s="31">
        <v>2555</v>
      </c>
      <c r="L161" s="31">
        <v>2494.5500000000002</v>
      </c>
      <c r="M161" s="31">
        <v>0.65605999999999998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215.05</v>
      </c>
      <c r="D162" s="36">
        <v>214.73333333333335</v>
      </c>
      <c r="E162" s="36">
        <v>213.01666666666671</v>
      </c>
      <c r="F162" s="36">
        <v>210.98333333333335</v>
      </c>
      <c r="G162" s="36">
        <v>209.26666666666671</v>
      </c>
      <c r="H162" s="36">
        <v>216.76666666666671</v>
      </c>
      <c r="I162" s="36">
        <v>218.48333333333335</v>
      </c>
      <c r="J162" s="36">
        <v>220.51666666666671</v>
      </c>
      <c r="K162" s="31">
        <v>216.45</v>
      </c>
      <c r="L162" s="31">
        <v>212.7</v>
      </c>
      <c r="M162" s="31">
        <v>26.63524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81.17</v>
      </c>
      <c r="D163" s="36">
        <v>81.603333333333339</v>
      </c>
      <c r="E163" s="36">
        <v>80.526666666666671</v>
      </c>
      <c r="F163" s="36">
        <v>79.883333333333326</v>
      </c>
      <c r="G163" s="36">
        <v>78.806666666666658</v>
      </c>
      <c r="H163" s="36">
        <v>82.246666666666684</v>
      </c>
      <c r="I163" s="36">
        <v>83.323333333333366</v>
      </c>
      <c r="J163" s="36">
        <v>83.966666666666697</v>
      </c>
      <c r="K163" s="31">
        <v>82.68</v>
      </c>
      <c r="L163" s="31">
        <v>80.959999999999994</v>
      </c>
      <c r="M163" s="31">
        <v>42.143619999999999</v>
      </c>
      <c r="N163" s="1"/>
      <c r="O163" s="1"/>
    </row>
    <row r="164" spans="1:15" ht="12.75" customHeight="1">
      <c r="A164" s="33">
        <v>154</v>
      </c>
      <c r="B164" s="53" t="s">
        <v>792</v>
      </c>
      <c r="C164" s="31">
        <v>1292.55</v>
      </c>
      <c r="D164" s="36">
        <v>1283.8666666666668</v>
      </c>
      <c r="E164" s="36">
        <v>1268.7333333333336</v>
      </c>
      <c r="F164" s="36">
        <v>1244.9166666666667</v>
      </c>
      <c r="G164" s="36">
        <v>1229.7833333333335</v>
      </c>
      <c r="H164" s="36">
        <v>1307.6833333333336</v>
      </c>
      <c r="I164" s="36">
        <v>1322.8166666666668</v>
      </c>
      <c r="J164" s="36">
        <v>1346.6333333333337</v>
      </c>
      <c r="K164" s="31">
        <v>1299</v>
      </c>
      <c r="L164" s="31">
        <v>1260.05</v>
      </c>
      <c r="M164" s="31">
        <v>1.4146000000000001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3865.9</v>
      </c>
      <c r="D165" s="36">
        <v>3876.0500000000006</v>
      </c>
      <c r="E165" s="36">
        <v>3837.9000000000015</v>
      </c>
      <c r="F165" s="36">
        <v>3809.900000000001</v>
      </c>
      <c r="G165" s="36">
        <v>3771.7500000000018</v>
      </c>
      <c r="H165" s="36">
        <v>3904.0500000000011</v>
      </c>
      <c r="I165" s="36">
        <v>3942.2</v>
      </c>
      <c r="J165" s="36">
        <v>3970.2000000000007</v>
      </c>
      <c r="K165" s="31">
        <v>3914.2</v>
      </c>
      <c r="L165" s="31">
        <v>3848.05</v>
      </c>
      <c r="M165" s="31">
        <v>1.9573700000000001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498.7</v>
      </c>
      <c r="D166" s="36">
        <v>500.4666666666667</v>
      </c>
      <c r="E166" s="36">
        <v>495.48333333333341</v>
      </c>
      <c r="F166" s="36">
        <v>492.26666666666671</v>
      </c>
      <c r="G166" s="36">
        <v>487.28333333333342</v>
      </c>
      <c r="H166" s="36">
        <v>503.68333333333339</v>
      </c>
      <c r="I166" s="36">
        <v>508.66666666666674</v>
      </c>
      <c r="J166" s="36">
        <v>511.88333333333338</v>
      </c>
      <c r="K166" s="31">
        <v>505.45</v>
      </c>
      <c r="L166" s="31">
        <v>497.25</v>
      </c>
      <c r="M166" s="31">
        <v>34.936199999999999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538.20000000000005</v>
      </c>
      <c r="D167" s="36">
        <v>534.66666666666663</v>
      </c>
      <c r="E167" s="36">
        <v>524.33333333333326</v>
      </c>
      <c r="F167" s="36">
        <v>510.46666666666658</v>
      </c>
      <c r="G167" s="36">
        <v>500.13333333333321</v>
      </c>
      <c r="H167" s="36">
        <v>548.5333333333333</v>
      </c>
      <c r="I167" s="36">
        <v>558.86666666666656</v>
      </c>
      <c r="J167" s="36">
        <v>572.73333333333335</v>
      </c>
      <c r="K167" s="31">
        <v>545</v>
      </c>
      <c r="L167" s="31">
        <v>520.79999999999995</v>
      </c>
      <c r="M167" s="31">
        <v>4.6040900000000002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225.55</v>
      </c>
      <c r="D168" s="36">
        <v>224.20333333333335</v>
      </c>
      <c r="E168" s="36">
        <v>220.60666666666668</v>
      </c>
      <c r="F168" s="36">
        <v>215.66333333333333</v>
      </c>
      <c r="G168" s="36">
        <v>212.06666666666666</v>
      </c>
      <c r="H168" s="36">
        <v>229.1466666666667</v>
      </c>
      <c r="I168" s="36">
        <v>232.74333333333334</v>
      </c>
      <c r="J168" s="36">
        <v>237.68666666666672</v>
      </c>
      <c r="K168" s="31">
        <v>227.8</v>
      </c>
      <c r="L168" s="31">
        <v>219.26</v>
      </c>
      <c r="M168" s="31">
        <v>208.07250999999999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196.92</v>
      </c>
      <c r="D169" s="36">
        <v>197.67666666666665</v>
      </c>
      <c r="E169" s="36">
        <v>195.74333333333328</v>
      </c>
      <c r="F169" s="36">
        <v>194.56666666666663</v>
      </c>
      <c r="G169" s="36">
        <v>192.63333333333327</v>
      </c>
      <c r="H169" s="36">
        <v>198.8533333333333</v>
      </c>
      <c r="I169" s="36">
        <v>200.78666666666663</v>
      </c>
      <c r="J169" s="36">
        <v>201.96333333333331</v>
      </c>
      <c r="K169" s="31">
        <v>199.61</v>
      </c>
      <c r="L169" s="31">
        <v>196.5</v>
      </c>
      <c r="M169" s="31">
        <v>62.953650000000003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984.8</v>
      </c>
      <c r="D170" s="36">
        <v>988.94999999999993</v>
      </c>
      <c r="E170" s="36">
        <v>954.89999999999986</v>
      </c>
      <c r="F170" s="36">
        <v>924.99999999999989</v>
      </c>
      <c r="G170" s="36">
        <v>890.94999999999982</v>
      </c>
      <c r="H170" s="36">
        <v>1018.8499999999999</v>
      </c>
      <c r="I170" s="36">
        <v>1052.8999999999999</v>
      </c>
      <c r="J170" s="36">
        <v>1082.8</v>
      </c>
      <c r="K170" s="31">
        <v>1023</v>
      </c>
      <c r="L170" s="31">
        <v>959.05</v>
      </c>
      <c r="M170" s="31">
        <v>9.6002100000000006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5658.2</v>
      </c>
      <c r="D171" s="36">
        <v>5582.75</v>
      </c>
      <c r="E171" s="36">
        <v>5480.55</v>
      </c>
      <c r="F171" s="36">
        <v>5302.9000000000005</v>
      </c>
      <c r="G171" s="36">
        <v>5200.7000000000007</v>
      </c>
      <c r="H171" s="36">
        <v>5760.4</v>
      </c>
      <c r="I171" s="36">
        <v>5862.6</v>
      </c>
      <c r="J171" s="36">
        <v>6040.2499999999991</v>
      </c>
      <c r="K171" s="31">
        <v>5684.95</v>
      </c>
      <c r="L171" s="31">
        <v>5405.1</v>
      </c>
      <c r="M171" s="31">
        <v>0.51805999999999996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1482.7</v>
      </c>
      <c r="D172" s="36">
        <v>1483.6499999999999</v>
      </c>
      <c r="E172" s="36">
        <v>1467.3499999999997</v>
      </c>
      <c r="F172" s="36">
        <v>1451.9999999999998</v>
      </c>
      <c r="G172" s="36">
        <v>1435.6999999999996</v>
      </c>
      <c r="H172" s="36">
        <v>1498.9999999999998</v>
      </c>
      <c r="I172" s="36">
        <v>1515.3</v>
      </c>
      <c r="J172" s="36">
        <v>1530.6499999999999</v>
      </c>
      <c r="K172" s="31">
        <v>1499.95</v>
      </c>
      <c r="L172" s="31">
        <v>1468.3</v>
      </c>
      <c r="M172" s="31">
        <v>1.9484699999999999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290.3</v>
      </c>
      <c r="D173" s="36">
        <v>290.86666666666662</v>
      </c>
      <c r="E173" s="36">
        <v>287.23333333333323</v>
      </c>
      <c r="F173" s="36">
        <v>284.16666666666663</v>
      </c>
      <c r="G173" s="36">
        <v>280.53333333333325</v>
      </c>
      <c r="H173" s="36">
        <v>293.93333333333322</v>
      </c>
      <c r="I173" s="36">
        <v>297.56666666666655</v>
      </c>
      <c r="J173" s="36">
        <v>300.63333333333321</v>
      </c>
      <c r="K173" s="31">
        <v>294.5</v>
      </c>
      <c r="L173" s="31">
        <v>287.8</v>
      </c>
      <c r="M173" s="31">
        <v>4.6506100000000004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308.60000000000002</v>
      </c>
      <c r="D174" s="36">
        <v>311.36666666666667</v>
      </c>
      <c r="E174" s="36">
        <v>304.48333333333335</v>
      </c>
      <c r="F174" s="36">
        <v>300.36666666666667</v>
      </c>
      <c r="G174" s="36">
        <v>293.48333333333335</v>
      </c>
      <c r="H174" s="36">
        <v>315.48333333333335</v>
      </c>
      <c r="I174" s="36">
        <v>322.36666666666667</v>
      </c>
      <c r="J174" s="36">
        <v>326.48333333333335</v>
      </c>
      <c r="K174" s="31">
        <v>318.25</v>
      </c>
      <c r="L174" s="31">
        <v>307.25</v>
      </c>
      <c r="M174" s="31">
        <v>48.895479999999999</v>
      </c>
      <c r="N174" s="1"/>
      <c r="O174" s="1"/>
    </row>
    <row r="175" spans="1:15" ht="12.75" customHeight="1">
      <c r="A175" s="33">
        <v>165</v>
      </c>
      <c r="B175" s="53" t="s">
        <v>793</v>
      </c>
      <c r="C175" s="31">
        <v>733.15</v>
      </c>
      <c r="D175" s="36">
        <v>734.61666666666667</v>
      </c>
      <c r="E175" s="36">
        <v>727.93333333333339</v>
      </c>
      <c r="F175" s="36">
        <v>722.7166666666667</v>
      </c>
      <c r="G175" s="36">
        <v>716.03333333333342</v>
      </c>
      <c r="H175" s="36">
        <v>739.83333333333337</v>
      </c>
      <c r="I175" s="36">
        <v>746.51666666666654</v>
      </c>
      <c r="J175" s="36">
        <v>751.73333333333335</v>
      </c>
      <c r="K175" s="31">
        <v>741.3</v>
      </c>
      <c r="L175" s="31">
        <v>729.4</v>
      </c>
      <c r="M175" s="31">
        <v>2.1795100000000001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539.70000000000005</v>
      </c>
      <c r="D176" s="36">
        <v>543.36666666666667</v>
      </c>
      <c r="E176" s="36">
        <v>534.0333333333333</v>
      </c>
      <c r="F176" s="36">
        <v>528.36666666666667</v>
      </c>
      <c r="G176" s="36">
        <v>519.0333333333333</v>
      </c>
      <c r="H176" s="36">
        <v>549.0333333333333</v>
      </c>
      <c r="I176" s="36">
        <v>558.36666666666656</v>
      </c>
      <c r="J176" s="36">
        <v>564.0333333333333</v>
      </c>
      <c r="K176" s="31">
        <v>552.70000000000005</v>
      </c>
      <c r="L176" s="31">
        <v>537.70000000000005</v>
      </c>
      <c r="M176" s="31">
        <v>7.9432900000000002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236.52</v>
      </c>
      <c r="D177" s="36">
        <v>236.14000000000001</v>
      </c>
      <c r="E177" s="36">
        <v>234.48000000000002</v>
      </c>
      <c r="F177" s="36">
        <v>232.44</v>
      </c>
      <c r="G177" s="36">
        <v>230.78</v>
      </c>
      <c r="H177" s="36">
        <v>238.18000000000004</v>
      </c>
      <c r="I177" s="36">
        <v>239.84000000000006</v>
      </c>
      <c r="J177" s="36">
        <v>241.88000000000005</v>
      </c>
      <c r="K177" s="31">
        <v>237.8</v>
      </c>
      <c r="L177" s="31">
        <v>234.1</v>
      </c>
      <c r="M177" s="31">
        <v>119.74901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1357.35</v>
      </c>
      <c r="D178" s="36">
        <v>1361.5333333333333</v>
      </c>
      <c r="E178" s="36">
        <v>1349.0666666666666</v>
      </c>
      <c r="F178" s="36">
        <v>1340.7833333333333</v>
      </c>
      <c r="G178" s="36">
        <v>1328.3166666666666</v>
      </c>
      <c r="H178" s="36">
        <v>1369.8166666666666</v>
      </c>
      <c r="I178" s="36">
        <v>1382.2833333333333</v>
      </c>
      <c r="J178" s="36">
        <v>1390.5666666666666</v>
      </c>
      <c r="K178" s="31">
        <v>1374</v>
      </c>
      <c r="L178" s="31">
        <v>1353.25</v>
      </c>
      <c r="M178" s="31">
        <v>0.91649999999999998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95.5</v>
      </c>
      <c r="D179" s="36">
        <v>95.8</v>
      </c>
      <c r="E179" s="36">
        <v>94.72</v>
      </c>
      <c r="F179" s="36">
        <v>93.94</v>
      </c>
      <c r="G179" s="36">
        <v>92.86</v>
      </c>
      <c r="H179" s="36">
        <v>96.58</v>
      </c>
      <c r="I179" s="36">
        <v>97.660000000000011</v>
      </c>
      <c r="J179" s="36">
        <v>98.44</v>
      </c>
      <c r="K179" s="31">
        <v>96.88</v>
      </c>
      <c r="L179" s="31">
        <v>95.02</v>
      </c>
      <c r="M179" s="31">
        <v>185.64984999999999</v>
      </c>
      <c r="N179" s="1"/>
      <c r="O179" s="1"/>
    </row>
    <row r="180" spans="1:15" ht="12.75" customHeight="1">
      <c r="A180" s="33">
        <v>170</v>
      </c>
      <c r="B180" s="53" t="s">
        <v>780</v>
      </c>
      <c r="C180" s="31">
        <v>1777.75</v>
      </c>
      <c r="D180" s="36">
        <v>1787.3833333333332</v>
      </c>
      <c r="E180" s="36">
        <v>1762.7666666666664</v>
      </c>
      <c r="F180" s="36">
        <v>1747.7833333333333</v>
      </c>
      <c r="G180" s="36">
        <v>1723.1666666666665</v>
      </c>
      <c r="H180" s="36">
        <v>1802.3666666666663</v>
      </c>
      <c r="I180" s="36">
        <v>1826.9833333333331</v>
      </c>
      <c r="J180" s="36">
        <v>1841.9666666666662</v>
      </c>
      <c r="K180" s="31">
        <v>1812</v>
      </c>
      <c r="L180" s="31">
        <v>1772.4</v>
      </c>
      <c r="M180" s="31">
        <v>6.0464099999999998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414.3</v>
      </c>
      <c r="D181" s="36">
        <v>415.05</v>
      </c>
      <c r="E181" s="36">
        <v>406.20000000000005</v>
      </c>
      <c r="F181" s="36">
        <v>398.1</v>
      </c>
      <c r="G181" s="36">
        <v>389.25000000000006</v>
      </c>
      <c r="H181" s="36">
        <v>423.15000000000003</v>
      </c>
      <c r="I181" s="36">
        <v>432.00000000000006</v>
      </c>
      <c r="J181" s="36">
        <v>440.1</v>
      </c>
      <c r="K181" s="31">
        <v>423.9</v>
      </c>
      <c r="L181" s="31">
        <v>406.95</v>
      </c>
      <c r="M181" s="31">
        <v>24.528449999999999</v>
      </c>
      <c r="N181" s="1"/>
      <c r="O181" s="1"/>
    </row>
    <row r="182" spans="1:15" ht="12.75" customHeight="1">
      <c r="A182" s="33">
        <v>172</v>
      </c>
      <c r="B182" s="53" t="s">
        <v>820</v>
      </c>
      <c r="C182" s="31">
        <v>8844.2000000000007</v>
      </c>
      <c r="D182" s="36">
        <v>8949.4166666666661</v>
      </c>
      <c r="E182" s="36">
        <v>8660.0333333333328</v>
      </c>
      <c r="F182" s="36">
        <v>8475.8666666666668</v>
      </c>
      <c r="G182" s="36">
        <v>8186.4833333333336</v>
      </c>
      <c r="H182" s="36">
        <v>9133.5833333333321</v>
      </c>
      <c r="I182" s="36">
        <v>9422.9666666666672</v>
      </c>
      <c r="J182" s="36">
        <v>9607.1333333333314</v>
      </c>
      <c r="K182" s="31">
        <v>9238.7999999999993</v>
      </c>
      <c r="L182" s="31">
        <v>8765.25</v>
      </c>
      <c r="M182" s="31">
        <v>1.0179400000000001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1873.3</v>
      </c>
      <c r="D183" s="36">
        <v>1882.6333333333332</v>
      </c>
      <c r="E183" s="36">
        <v>1847.2666666666664</v>
      </c>
      <c r="F183" s="36">
        <v>1821.2333333333331</v>
      </c>
      <c r="G183" s="36">
        <v>1785.8666666666663</v>
      </c>
      <c r="H183" s="36">
        <v>1908.6666666666665</v>
      </c>
      <c r="I183" s="36">
        <v>1944.0333333333333</v>
      </c>
      <c r="J183" s="36">
        <v>1970.0666666666666</v>
      </c>
      <c r="K183" s="31">
        <v>1918</v>
      </c>
      <c r="L183" s="31">
        <v>1856.6</v>
      </c>
      <c r="M183" s="31">
        <v>10.12396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2874.05</v>
      </c>
      <c r="D184" s="36">
        <v>2889.4</v>
      </c>
      <c r="E184" s="36">
        <v>2852.65</v>
      </c>
      <c r="F184" s="36">
        <v>2831.25</v>
      </c>
      <c r="G184" s="36">
        <v>2794.5</v>
      </c>
      <c r="H184" s="36">
        <v>2910.8</v>
      </c>
      <c r="I184" s="36">
        <v>2947.55</v>
      </c>
      <c r="J184" s="36">
        <v>2968.9500000000003</v>
      </c>
      <c r="K184" s="31">
        <v>2926.15</v>
      </c>
      <c r="L184" s="31">
        <v>2868</v>
      </c>
      <c r="M184" s="31">
        <v>0.95840000000000003</v>
      </c>
      <c r="N184" s="1"/>
      <c r="O184" s="1"/>
    </row>
    <row r="185" spans="1:15" ht="12.75" customHeight="1">
      <c r="A185" s="33">
        <v>175</v>
      </c>
      <c r="B185" s="53" t="s">
        <v>821</v>
      </c>
      <c r="C185" s="31">
        <v>1017.85</v>
      </c>
      <c r="D185" s="36">
        <v>1027.7333333333333</v>
      </c>
      <c r="E185" s="36">
        <v>1001.1166666666668</v>
      </c>
      <c r="F185" s="36">
        <v>984.38333333333344</v>
      </c>
      <c r="G185" s="36">
        <v>957.76666666666688</v>
      </c>
      <c r="H185" s="36">
        <v>1044.4666666666667</v>
      </c>
      <c r="I185" s="36">
        <v>1071.083333333333</v>
      </c>
      <c r="J185" s="36">
        <v>1087.8166666666666</v>
      </c>
      <c r="K185" s="31">
        <v>1054.3499999999999</v>
      </c>
      <c r="L185" s="31">
        <v>1011</v>
      </c>
      <c r="M185" s="31">
        <v>1.2975699999999999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1707.3</v>
      </c>
      <c r="D186" s="36">
        <v>1701.7666666666667</v>
      </c>
      <c r="E186" s="36">
        <v>1685.5333333333333</v>
      </c>
      <c r="F186" s="36">
        <v>1663.7666666666667</v>
      </c>
      <c r="G186" s="36">
        <v>1647.5333333333333</v>
      </c>
      <c r="H186" s="36">
        <v>1723.5333333333333</v>
      </c>
      <c r="I186" s="36">
        <v>1739.7666666666664</v>
      </c>
      <c r="J186" s="36">
        <v>1761.5333333333333</v>
      </c>
      <c r="K186" s="31">
        <v>1718</v>
      </c>
      <c r="L186" s="31">
        <v>1680</v>
      </c>
      <c r="M186" s="31">
        <v>8.0018999999999991</v>
      </c>
      <c r="N186" s="1"/>
      <c r="O186" s="1"/>
    </row>
    <row r="187" spans="1:15" ht="12.75" customHeight="1">
      <c r="A187" s="33">
        <v>177</v>
      </c>
      <c r="B187" s="53" t="s">
        <v>796</v>
      </c>
      <c r="C187" s="31">
        <v>1073.6500000000001</v>
      </c>
      <c r="D187" s="36">
        <v>1069.8833333333334</v>
      </c>
      <c r="E187" s="36">
        <v>1059.7666666666669</v>
      </c>
      <c r="F187" s="36">
        <v>1045.8833333333334</v>
      </c>
      <c r="G187" s="36">
        <v>1035.7666666666669</v>
      </c>
      <c r="H187" s="36">
        <v>1083.7666666666669</v>
      </c>
      <c r="I187" s="36">
        <v>1093.8833333333332</v>
      </c>
      <c r="J187" s="36">
        <v>1107.7666666666669</v>
      </c>
      <c r="K187" s="31">
        <v>1080</v>
      </c>
      <c r="L187" s="31">
        <v>1056</v>
      </c>
      <c r="M187" s="31">
        <v>2.6137199999999998</v>
      </c>
      <c r="N187" s="1"/>
      <c r="O187" s="1"/>
    </row>
    <row r="188" spans="1:15" ht="12.75" customHeight="1">
      <c r="A188" s="33">
        <v>178</v>
      </c>
      <c r="B188" s="53" t="s">
        <v>822</v>
      </c>
      <c r="C188" s="31">
        <v>944.65</v>
      </c>
      <c r="D188" s="36">
        <v>953.73333333333323</v>
      </c>
      <c r="E188" s="36">
        <v>929.91666666666652</v>
      </c>
      <c r="F188" s="36">
        <v>915.18333333333328</v>
      </c>
      <c r="G188" s="36">
        <v>891.36666666666656</v>
      </c>
      <c r="H188" s="36">
        <v>968.46666666666647</v>
      </c>
      <c r="I188" s="36">
        <v>992.2833333333333</v>
      </c>
      <c r="J188" s="36">
        <v>1007.0166666666664</v>
      </c>
      <c r="K188" s="31">
        <v>977.55</v>
      </c>
      <c r="L188" s="31">
        <v>939</v>
      </c>
      <c r="M188" s="31">
        <v>6.1967499999999998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5735</v>
      </c>
      <c r="D189" s="36">
        <v>5705</v>
      </c>
      <c r="E189" s="36">
        <v>5645</v>
      </c>
      <c r="F189" s="36">
        <v>5555</v>
      </c>
      <c r="G189" s="36">
        <v>5495</v>
      </c>
      <c r="H189" s="36">
        <v>5795</v>
      </c>
      <c r="I189" s="36">
        <v>5855</v>
      </c>
      <c r="J189" s="36">
        <v>5945</v>
      </c>
      <c r="K189" s="31">
        <v>5765</v>
      </c>
      <c r="L189" s="31">
        <v>5615</v>
      </c>
      <c r="M189" s="31">
        <v>0.89998999999999996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1456.35</v>
      </c>
      <c r="D190" s="36">
        <v>1450.9333333333334</v>
      </c>
      <c r="E190" s="36">
        <v>1440.6166666666668</v>
      </c>
      <c r="F190" s="36">
        <v>1424.8833333333334</v>
      </c>
      <c r="G190" s="36">
        <v>1414.5666666666668</v>
      </c>
      <c r="H190" s="36">
        <v>1466.6666666666667</v>
      </c>
      <c r="I190" s="36">
        <v>1476.9833333333333</v>
      </c>
      <c r="J190" s="36">
        <v>1492.7166666666667</v>
      </c>
      <c r="K190" s="31">
        <v>1461.25</v>
      </c>
      <c r="L190" s="31">
        <v>1435.2</v>
      </c>
      <c r="M190" s="31">
        <v>4.5090000000000003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1009.6</v>
      </c>
      <c r="D191" s="36">
        <v>995.91666666666663</v>
      </c>
      <c r="E191" s="36">
        <v>967.93333333333328</v>
      </c>
      <c r="F191" s="36">
        <v>926.26666666666665</v>
      </c>
      <c r="G191" s="36">
        <v>898.2833333333333</v>
      </c>
      <c r="H191" s="36">
        <v>1037.5833333333333</v>
      </c>
      <c r="I191" s="36">
        <v>1065.5666666666666</v>
      </c>
      <c r="J191" s="36">
        <v>1107.2333333333331</v>
      </c>
      <c r="K191" s="31">
        <v>1023.9</v>
      </c>
      <c r="L191" s="31">
        <v>954.25</v>
      </c>
      <c r="M191" s="31">
        <v>11.82813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2894.3</v>
      </c>
      <c r="D192" s="36">
        <v>2896.6166666666668</v>
      </c>
      <c r="E192" s="36">
        <v>2865.6833333333334</v>
      </c>
      <c r="F192" s="36">
        <v>2837.0666666666666</v>
      </c>
      <c r="G192" s="36">
        <v>2806.1333333333332</v>
      </c>
      <c r="H192" s="36">
        <v>2925.2333333333336</v>
      </c>
      <c r="I192" s="36">
        <v>2956.166666666667</v>
      </c>
      <c r="J192" s="36">
        <v>2984.7833333333338</v>
      </c>
      <c r="K192" s="31">
        <v>2927.55</v>
      </c>
      <c r="L192" s="31">
        <v>2868</v>
      </c>
      <c r="M192" s="31">
        <v>4.2016099999999996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674.15</v>
      </c>
      <c r="D193" s="36">
        <v>674.13333333333333</v>
      </c>
      <c r="E193" s="36">
        <v>663.01666666666665</v>
      </c>
      <c r="F193" s="36">
        <v>651.88333333333333</v>
      </c>
      <c r="G193" s="36">
        <v>640.76666666666665</v>
      </c>
      <c r="H193" s="36">
        <v>685.26666666666665</v>
      </c>
      <c r="I193" s="36">
        <v>696.38333333333321</v>
      </c>
      <c r="J193" s="36">
        <v>707.51666666666665</v>
      </c>
      <c r="K193" s="31">
        <v>685.25</v>
      </c>
      <c r="L193" s="31">
        <v>663</v>
      </c>
      <c r="M193" s="31">
        <v>31.67568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528.35</v>
      </c>
      <c r="D194" s="36">
        <v>529.15000000000009</v>
      </c>
      <c r="E194" s="36">
        <v>525.60000000000014</v>
      </c>
      <c r="F194" s="36">
        <v>522.85</v>
      </c>
      <c r="G194" s="36">
        <v>519.30000000000007</v>
      </c>
      <c r="H194" s="36">
        <v>531.9000000000002</v>
      </c>
      <c r="I194" s="36">
        <v>535.45000000000016</v>
      </c>
      <c r="J194" s="36">
        <v>538.20000000000027</v>
      </c>
      <c r="K194" s="31">
        <v>532.70000000000005</v>
      </c>
      <c r="L194" s="31">
        <v>526.4</v>
      </c>
      <c r="M194" s="31">
        <v>3.3257099999999999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2699.9</v>
      </c>
      <c r="D195" s="36">
        <v>2714.9666666666667</v>
      </c>
      <c r="E195" s="36">
        <v>2681.9833333333336</v>
      </c>
      <c r="F195" s="36">
        <v>2664.0666666666671</v>
      </c>
      <c r="G195" s="36">
        <v>2631.0833333333339</v>
      </c>
      <c r="H195" s="36">
        <v>2732.8833333333332</v>
      </c>
      <c r="I195" s="36">
        <v>2765.8666666666659</v>
      </c>
      <c r="J195" s="36">
        <v>2783.7833333333328</v>
      </c>
      <c r="K195" s="31">
        <v>2747.95</v>
      </c>
      <c r="L195" s="31">
        <v>2697.05</v>
      </c>
      <c r="M195" s="31">
        <v>14.50595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1309.0999999999999</v>
      </c>
      <c r="D196" s="36">
        <v>1305.0333333333333</v>
      </c>
      <c r="E196" s="36">
        <v>1286.0666666666666</v>
      </c>
      <c r="F196" s="36">
        <v>1263.0333333333333</v>
      </c>
      <c r="G196" s="36">
        <v>1244.0666666666666</v>
      </c>
      <c r="H196" s="36">
        <v>1328.0666666666666</v>
      </c>
      <c r="I196" s="36">
        <v>1347.0333333333333</v>
      </c>
      <c r="J196" s="36">
        <v>1370.0666666666666</v>
      </c>
      <c r="K196" s="31">
        <v>1324</v>
      </c>
      <c r="L196" s="31">
        <v>1282</v>
      </c>
      <c r="M196" s="31">
        <v>9.1012799999999991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2416.1</v>
      </c>
      <c r="D197" s="36">
        <v>2432.5</v>
      </c>
      <c r="E197" s="36">
        <v>2384.75</v>
      </c>
      <c r="F197" s="36">
        <v>2353.4</v>
      </c>
      <c r="G197" s="36">
        <v>2305.65</v>
      </c>
      <c r="H197" s="36">
        <v>2463.85</v>
      </c>
      <c r="I197" s="36">
        <v>2511.6</v>
      </c>
      <c r="J197" s="36">
        <v>2542.9499999999998</v>
      </c>
      <c r="K197" s="31">
        <v>2480.25</v>
      </c>
      <c r="L197" s="31">
        <v>2401.15</v>
      </c>
      <c r="M197" s="31">
        <v>0.31752000000000002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145.91</v>
      </c>
      <c r="D198" s="36">
        <v>143.16999999999999</v>
      </c>
      <c r="E198" s="36">
        <v>137.93999999999997</v>
      </c>
      <c r="F198" s="36">
        <v>129.96999999999997</v>
      </c>
      <c r="G198" s="36">
        <v>124.73999999999995</v>
      </c>
      <c r="H198" s="36">
        <v>151.13999999999999</v>
      </c>
      <c r="I198" s="36">
        <v>156.37</v>
      </c>
      <c r="J198" s="36">
        <v>164.34</v>
      </c>
      <c r="K198" s="31">
        <v>148.4</v>
      </c>
      <c r="L198" s="31">
        <v>135.19999999999999</v>
      </c>
      <c r="M198" s="31">
        <v>160.03269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3269.85</v>
      </c>
      <c r="D199" s="36">
        <v>3316.3000000000006</v>
      </c>
      <c r="E199" s="36">
        <v>3192.6000000000013</v>
      </c>
      <c r="F199" s="36">
        <v>3115.3500000000008</v>
      </c>
      <c r="G199" s="36">
        <v>2991.6500000000015</v>
      </c>
      <c r="H199" s="36">
        <v>3393.5500000000011</v>
      </c>
      <c r="I199" s="36">
        <v>3517.2500000000009</v>
      </c>
      <c r="J199" s="36">
        <v>3594.5000000000009</v>
      </c>
      <c r="K199" s="31">
        <v>3440</v>
      </c>
      <c r="L199" s="31">
        <v>3239.05</v>
      </c>
      <c r="M199" s="31">
        <v>6.6586400000000001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599.79999999999995</v>
      </c>
      <c r="D200" s="36">
        <v>601.4</v>
      </c>
      <c r="E200" s="36">
        <v>595.65</v>
      </c>
      <c r="F200" s="36">
        <v>591.5</v>
      </c>
      <c r="G200" s="36">
        <v>585.75</v>
      </c>
      <c r="H200" s="36">
        <v>605.54999999999995</v>
      </c>
      <c r="I200" s="36">
        <v>611.29999999999995</v>
      </c>
      <c r="J200" s="36">
        <v>615.44999999999993</v>
      </c>
      <c r="K200" s="31">
        <v>607.15</v>
      </c>
      <c r="L200" s="31">
        <v>597.25</v>
      </c>
      <c r="M200" s="31">
        <v>9.9288500000000006</v>
      </c>
      <c r="N200" s="1"/>
      <c r="O200" s="1"/>
    </row>
    <row r="201" spans="1:15" ht="12.75" customHeight="1">
      <c r="A201" s="33">
        <v>191</v>
      </c>
      <c r="B201" s="53" t="s">
        <v>850</v>
      </c>
      <c r="C201" s="31">
        <v>370.05</v>
      </c>
      <c r="D201" s="36">
        <v>370.2833333333333</v>
      </c>
      <c r="E201" s="36">
        <v>368.11666666666662</v>
      </c>
      <c r="F201" s="36">
        <v>366.18333333333334</v>
      </c>
      <c r="G201" s="36">
        <v>364.01666666666665</v>
      </c>
      <c r="H201" s="36">
        <v>372.21666666666658</v>
      </c>
      <c r="I201" s="36">
        <v>374.38333333333333</v>
      </c>
      <c r="J201" s="36">
        <v>376.31666666666655</v>
      </c>
      <c r="K201" s="31">
        <v>372.45</v>
      </c>
      <c r="L201" s="31">
        <v>368.35</v>
      </c>
      <c r="M201" s="31">
        <v>5.3944900000000002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680.6</v>
      </c>
      <c r="D202" s="36">
        <v>683.0333333333333</v>
      </c>
      <c r="E202" s="36">
        <v>673.06666666666661</v>
      </c>
      <c r="F202" s="36">
        <v>665.5333333333333</v>
      </c>
      <c r="G202" s="36">
        <v>655.56666666666661</v>
      </c>
      <c r="H202" s="36">
        <v>690.56666666666661</v>
      </c>
      <c r="I202" s="36">
        <v>700.5333333333333</v>
      </c>
      <c r="J202" s="36">
        <v>708.06666666666661</v>
      </c>
      <c r="K202" s="31">
        <v>693</v>
      </c>
      <c r="L202" s="31">
        <v>675.5</v>
      </c>
      <c r="M202" s="31">
        <v>23.781780000000001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231.75</v>
      </c>
      <c r="D203" s="36">
        <v>231.25666666666666</v>
      </c>
      <c r="E203" s="36">
        <v>229.52333333333331</v>
      </c>
      <c r="F203" s="36">
        <v>227.29666666666665</v>
      </c>
      <c r="G203" s="36">
        <v>225.5633333333333</v>
      </c>
      <c r="H203" s="36">
        <v>233.48333333333332</v>
      </c>
      <c r="I203" s="36">
        <v>235.21666666666667</v>
      </c>
      <c r="J203" s="36">
        <v>237.44333333333333</v>
      </c>
      <c r="K203" s="31">
        <v>232.99</v>
      </c>
      <c r="L203" s="31">
        <v>229.03</v>
      </c>
      <c r="M203" s="31">
        <v>15.39917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237.69</v>
      </c>
      <c r="D204" s="36">
        <v>238.58</v>
      </c>
      <c r="E204" s="36">
        <v>234.71000000000004</v>
      </c>
      <c r="F204" s="36">
        <v>231.73000000000002</v>
      </c>
      <c r="G204" s="36">
        <v>227.86000000000004</v>
      </c>
      <c r="H204" s="36">
        <v>241.56000000000003</v>
      </c>
      <c r="I204" s="36">
        <v>245.42999999999998</v>
      </c>
      <c r="J204" s="36">
        <v>248.41000000000003</v>
      </c>
      <c r="K204" s="31">
        <v>242.45</v>
      </c>
      <c r="L204" s="31">
        <v>235.6</v>
      </c>
      <c r="M204" s="31">
        <v>29.76764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390.95</v>
      </c>
      <c r="D205" s="36">
        <v>392.4666666666667</v>
      </c>
      <c r="E205" s="36">
        <v>377.93333333333339</v>
      </c>
      <c r="F205" s="36">
        <v>364.91666666666669</v>
      </c>
      <c r="G205" s="36">
        <v>350.38333333333338</v>
      </c>
      <c r="H205" s="36">
        <v>405.48333333333341</v>
      </c>
      <c r="I205" s="36">
        <v>420.01666666666671</v>
      </c>
      <c r="J205" s="36">
        <v>433.03333333333342</v>
      </c>
      <c r="K205" s="31">
        <v>407</v>
      </c>
      <c r="L205" s="31">
        <v>379.45</v>
      </c>
      <c r="M205" s="31">
        <v>360.33472999999998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2032.7</v>
      </c>
      <c r="D206" s="36">
        <v>2035.7333333333336</v>
      </c>
      <c r="E206" s="36">
        <v>2023.5666666666671</v>
      </c>
      <c r="F206" s="36">
        <v>2014.4333333333334</v>
      </c>
      <c r="G206" s="36">
        <v>2002.2666666666669</v>
      </c>
      <c r="H206" s="36">
        <v>2044.8666666666672</v>
      </c>
      <c r="I206" s="36">
        <v>2057.0333333333338</v>
      </c>
      <c r="J206" s="36">
        <v>2066.1666666666674</v>
      </c>
      <c r="K206" s="31">
        <v>2047.9</v>
      </c>
      <c r="L206" s="31">
        <v>2026.6</v>
      </c>
      <c r="M206" s="31">
        <v>0.81694</v>
      </c>
      <c r="N206" s="1"/>
      <c r="O206" s="1"/>
    </row>
    <row r="207" spans="1:15" ht="12.75" customHeight="1">
      <c r="A207" s="33">
        <v>197</v>
      </c>
      <c r="B207" s="53" t="s">
        <v>851</v>
      </c>
      <c r="C207" s="31">
        <v>660.9</v>
      </c>
      <c r="D207" s="36">
        <v>667.48333333333335</v>
      </c>
      <c r="E207" s="36">
        <v>650.4666666666667</v>
      </c>
      <c r="F207" s="36">
        <v>640.0333333333333</v>
      </c>
      <c r="G207" s="36">
        <v>623.01666666666665</v>
      </c>
      <c r="H207" s="36">
        <v>677.91666666666674</v>
      </c>
      <c r="I207" s="36">
        <v>694.93333333333339</v>
      </c>
      <c r="J207" s="36">
        <v>705.36666666666679</v>
      </c>
      <c r="K207" s="31">
        <v>684.5</v>
      </c>
      <c r="L207" s="31">
        <v>657.05</v>
      </c>
      <c r="M207" s="31">
        <v>27.698409999999999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1711.6</v>
      </c>
      <c r="D208" s="36">
        <v>1724.5166666666664</v>
      </c>
      <c r="E208" s="36">
        <v>1692.1833333333329</v>
      </c>
      <c r="F208" s="36">
        <v>1672.7666666666664</v>
      </c>
      <c r="G208" s="36">
        <v>1640.4333333333329</v>
      </c>
      <c r="H208" s="36">
        <v>1743.9333333333329</v>
      </c>
      <c r="I208" s="36">
        <v>1776.2666666666664</v>
      </c>
      <c r="J208" s="36">
        <v>1795.6833333333329</v>
      </c>
      <c r="K208" s="31">
        <v>1756.85</v>
      </c>
      <c r="L208" s="31">
        <v>1705.1</v>
      </c>
      <c r="M208" s="31">
        <v>35.564869999999999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4507.3500000000004</v>
      </c>
      <c r="D209" s="36">
        <v>4473.5333333333328</v>
      </c>
      <c r="E209" s="36">
        <v>4419.1166666666659</v>
      </c>
      <c r="F209" s="36">
        <v>4330.8833333333332</v>
      </c>
      <c r="G209" s="36">
        <v>4276.4666666666662</v>
      </c>
      <c r="H209" s="36">
        <v>4561.7666666666655</v>
      </c>
      <c r="I209" s="36">
        <v>4616.1833333333334</v>
      </c>
      <c r="J209" s="36">
        <v>4704.4166666666652</v>
      </c>
      <c r="K209" s="31">
        <v>4527.95</v>
      </c>
      <c r="L209" s="31">
        <v>4385.3</v>
      </c>
      <c r="M209" s="31">
        <v>8.2946100000000005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1637.75</v>
      </c>
      <c r="D210" s="36">
        <v>1639.1166666666668</v>
      </c>
      <c r="E210" s="36">
        <v>1630.8333333333335</v>
      </c>
      <c r="F210" s="36">
        <v>1623.9166666666667</v>
      </c>
      <c r="G210" s="36">
        <v>1615.6333333333334</v>
      </c>
      <c r="H210" s="36">
        <v>1646.0333333333335</v>
      </c>
      <c r="I210" s="36">
        <v>1654.3166666666668</v>
      </c>
      <c r="J210" s="36">
        <v>1661.2333333333336</v>
      </c>
      <c r="K210" s="31">
        <v>1647.4</v>
      </c>
      <c r="L210" s="31">
        <v>1632.2</v>
      </c>
      <c r="M210" s="31">
        <v>178.86622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739.55</v>
      </c>
      <c r="D211" s="36">
        <v>733.76666666666677</v>
      </c>
      <c r="E211" s="36">
        <v>725.08333333333348</v>
      </c>
      <c r="F211" s="36">
        <v>710.61666666666667</v>
      </c>
      <c r="G211" s="36">
        <v>701.93333333333339</v>
      </c>
      <c r="H211" s="36">
        <v>748.23333333333358</v>
      </c>
      <c r="I211" s="36">
        <v>756.91666666666674</v>
      </c>
      <c r="J211" s="36">
        <v>771.38333333333367</v>
      </c>
      <c r="K211" s="31">
        <v>742.45</v>
      </c>
      <c r="L211" s="31">
        <v>719.3</v>
      </c>
      <c r="M211" s="31">
        <v>56.271299999999997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148.02000000000001</v>
      </c>
      <c r="D212" s="36">
        <v>147.97333333333333</v>
      </c>
      <c r="E212" s="36">
        <v>145.54666666666665</v>
      </c>
      <c r="F212" s="36">
        <v>143.07333333333332</v>
      </c>
      <c r="G212" s="36">
        <v>140.64666666666665</v>
      </c>
      <c r="H212" s="36">
        <v>150.44666666666666</v>
      </c>
      <c r="I212" s="36">
        <v>152.87333333333333</v>
      </c>
      <c r="J212" s="36">
        <v>155.34666666666666</v>
      </c>
      <c r="K212" s="31">
        <v>150.4</v>
      </c>
      <c r="L212" s="31">
        <v>145.5</v>
      </c>
      <c r="M212" s="31">
        <v>255.19951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806</v>
      </c>
      <c r="D213" s="36">
        <v>807.85</v>
      </c>
      <c r="E213" s="36">
        <v>802.2</v>
      </c>
      <c r="F213" s="36">
        <v>798.4</v>
      </c>
      <c r="G213" s="36">
        <v>792.75</v>
      </c>
      <c r="H213" s="36">
        <v>811.65000000000009</v>
      </c>
      <c r="I213" s="36">
        <v>817.3</v>
      </c>
      <c r="J213" s="36">
        <v>821.10000000000014</v>
      </c>
      <c r="K213" s="31">
        <v>813.5</v>
      </c>
      <c r="L213" s="31">
        <v>804.05</v>
      </c>
      <c r="M213" s="31">
        <v>3.9125299999999998</v>
      </c>
      <c r="N213" s="1"/>
      <c r="O213" s="1"/>
    </row>
    <row r="214" spans="1:15" ht="12.75" customHeight="1">
      <c r="A214" s="33">
        <v>204</v>
      </c>
      <c r="B214" s="53" t="s">
        <v>852</v>
      </c>
      <c r="C214" s="31">
        <v>1187.1500000000001</v>
      </c>
      <c r="D214" s="36">
        <v>1197.7</v>
      </c>
      <c r="E214" s="36">
        <v>1169.45</v>
      </c>
      <c r="F214" s="36">
        <v>1151.75</v>
      </c>
      <c r="G214" s="36">
        <v>1123.5</v>
      </c>
      <c r="H214" s="36">
        <v>1215.4000000000001</v>
      </c>
      <c r="I214" s="36">
        <v>1243.6500000000001</v>
      </c>
      <c r="J214" s="36">
        <v>1261.3500000000001</v>
      </c>
      <c r="K214" s="31">
        <v>1225.95</v>
      </c>
      <c r="L214" s="31">
        <v>1180</v>
      </c>
      <c r="M214" s="31">
        <v>0.18687999999999999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1895.2</v>
      </c>
      <c r="D215" s="36">
        <v>1914.8500000000001</v>
      </c>
      <c r="E215" s="36">
        <v>1872.2500000000002</v>
      </c>
      <c r="F215" s="36">
        <v>1849.3000000000002</v>
      </c>
      <c r="G215" s="36">
        <v>1806.7000000000003</v>
      </c>
      <c r="H215" s="36">
        <v>1937.8000000000002</v>
      </c>
      <c r="I215" s="36">
        <v>1980.4</v>
      </c>
      <c r="J215" s="36">
        <v>2003.3500000000001</v>
      </c>
      <c r="K215" s="31">
        <v>1957.45</v>
      </c>
      <c r="L215" s="31">
        <v>1891.9</v>
      </c>
      <c r="M215" s="31">
        <v>10.322660000000001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5356.55</v>
      </c>
      <c r="D216" s="36">
        <v>5359.833333333333</v>
      </c>
      <c r="E216" s="36">
        <v>5322.7166666666662</v>
      </c>
      <c r="F216" s="36">
        <v>5288.8833333333332</v>
      </c>
      <c r="G216" s="36">
        <v>5251.7666666666664</v>
      </c>
      <c r="H216" s="36">
        <v>5393.6666666666661</v>
      </c>
      <c r="I216" s="36">
        <v>5430.7833333333328</v>
      </c>
      <c r="J216" s="36">
        <v>5464.6166666666659</v>
      </c>
      <c r="K216" s="31">
        <v>5396.95</v>
      </c>
      <c r="L216" s="31">
        <v>5326</v>
      </c>
      <c r="M216" s="31">
        <v>6.7225900000000003</v>
      </c>
      <c r="N216" s="1"/>
      <c r="O216" s="1"/>
    </row>
    <row r="217" spans="1:15" ht="12.75" customHeight="1">
      <c r="A217" s="33">
        <v>207</v>
      </c>
      <c r="B217" s="53" t="s">
        <v>853</v>
      </c>
      <c r="C217" s="31">
        <v>530.65</v>
      </c>
      <c r="D217" s="36">
        <v>531.15</v>
      </c>
      <c r="E217" s="36">
        <v>523.29999999999995</v>
      </c>
      <c r="F217" s="36">
        <v>515.94999999999993</v>
      </c>
      <c r="G217" s="36">
        <v>508.09999999999991</v>
      </c>
      <c r="H217" s="36">
        <v>538.5</v>
      </c>
      <c r="I217" s="36">
        <v>546.35000000000014</v>
      </c>
      <c r="J217" s="36">
        <v>553.70000000000005</v>
      </c>
      <c r="K217" s="31">
        <v>539</v>
      </c>
      <c r="L217" s="31">
        <v>523.79999999999995</v>
      </c>
      <c r="M217" s="31">
        <v>19.755310000000001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703.5</v>
      </c>
      <c r="D218" s="36">
        <v>706.4</v>
      </c>
      <c r="E218" s="36">
        <v>699.84999999999991</v>
      </c>
      <c r="F218" s="36">
        <v>696.19999999999993</v>
      </c>
      <c r="G218" s="36">
        <v>689.64999999999986</v>
      </c>
      <c r="H218" s="36">
        <v>710.05</v>
      </c>
      <c r="I218" s="36">
        <v>716.59999999999991</v>
      </c>
      <c r="J218" s="36">
        <v>720.25</v>
      </c>
      <c r="K218" s="31">
        <v>712.95</v>
      </c>
      <c r="L218" s="31">
        <v>702.75</v>
      </c>
      <c r="M218" s="31">
        <v>64.652410000000003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4721.45</v>
      </c>
      <c r="D219" s="36">
        <v>4745.0166666666664</v>
      </c>
      <c r="E219" s="36">
        <v>4691.4333333333325</v>
      </c>
      <c r="F219" s="36">
        <v>4661.4166666666661</v>
      </c>
      <c r="G219" s="36">
        <v>4607.8333333333321</v>
      </c>
      <c r="H219" s="36">
        <v>4775.0333333333328</v>
      </c>
      <c r="I219" s="36">
        <v>4828.6166666666668</v>
      </c>
      <c r="J219" s="36">
        <v>4858.6333333333332</v>
      </c>
      <c r="K219" s="31">
        <v>4798.6000000000004</v>
      </c>
      <c r="L219" s="31">
        <v>4715</v>
      </c>
      <c r="M219" s="31">
        <v>10.74033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329.75</v>
      </c>
      <c r="D220" s="36">
        <v>331.83333333333331</v>
      </c>
      <c r="E220" s="36">
        <v>326.86666666666662</v>
      </c>
      <c r="F220" s="36">
        <v>323.98333333333329</v>
      </c>
      <c r="G220" s="36">
        <v>319.01666666666659</v>
      </c>
      <c r="H220" s="36">
        <v>334.71666666666664</v>
      </c>
      <c r="I220" s="36">
        <v>339.68333333333334</v>
      </c>
      <c r="J220" s="36">
        <v>342.56666666666666</v>
      </c>
      <c r="K220" s="31">
        <v>336.8</v>
      </c>
      <c r="L220" s="31">
        <v>328.95</v>
      </c>
      <c r="M220" s="31">
        <v>200.65763000000001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404.35</v>
      </c>
      <c r="D221" s="36">
        <v>404.34999999999997</v>
      </c>
      <c r="E221" s="36">
        <v>397.29999999999995</v>
      </c>
      <c r="F221" s="36">
        <v>390.25</v>
      </c>
      <c r="G221" s="36">
        <v>383.2</v>
      </c>
      <c r="H221" s="36">
        <v>411.39999999999992</v>
      </c>
      <c r="I221" s="36">
        <v>418.45</v>
      </c>
      <c r="J221" s="36">
        <v>425.49999999999989</v>
      </c>
      <c r="K221" s="31">
        <v>411.4</v>
      </c>
      <c r="L221" s="31">
        <v>397.3</v>
      </c>
      <c r="M221" s="31">
        <v>74.766599999999997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2766.9</v>
      </c>
      <c r="D222" s="36">
        <v>2783.5166666666664</v>
      </c>
      <c r="E222" s="36">
        <v>2742.9333333333329</v>
      </c>
      <c r="F222" s="36">
        <v>2718.9666666666667</v>
      </c>
      <c r="G222" s="36">
        <v>2678.3833333333332</v>
      </c>
      <c r="H222" s="36">
        <v>2807.4833333333327</v>
      </c>
      <c r="I222" s="36">
        <v>2848.0666666666666</v>
      </c>
      <c r="J222" s="36">
        <v>2872.0333333333324</v>
      </c>
      <c r="K222" s="31">
        <v>2824.1</v>
      </c>
      <c r="L222" s="31">
        <v>2759.55</v>
      </c>
      <c r="M222" s="31">
        <v>13.57212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532.35</v>
      </c>
      <c r="D223" s="36">
        <v>533.31666666666672</v>
      </c>
      <c r="E223" s="36">
        <v>529.03333333333342</v>
      </c>
      <c r="F223" s="36">
        <v>525.7166666666667</v>
      </c>
      <c r="G223" s="36">
        <v>521.43333333333339</v>
      </c>
      <c r="H223" s="36">
        <v>536.63333333333344</v>
      </c>
      <c r="I223" s="36">
        <v>540.91666666666674</v>
      </c>
      <c r="J223" s="36">
        <v>544.23333333333346</v>
      </c>
      <c r="K223" s="31">
        <v>537.6</v>
      </c>
      <c r="L223" s="31">
        <v>530</v>
      </c>
      <c r="M223" s="31">
        <v>59.042259999999999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12176.15</v>
      </c>
      <c r="D224" s="36">
        <v>12130.299999999997</v>
      </c>
      <c r="E224" s="36">
        <v>12032.649999999994</v>
      </c>
      <c r="F224" s="36">
        <v>11889.149999999996</v>
      </c>
      <c r="G224" s="36">
        <v>11791.499999999993</v>
      </c>
      <c r="H224" s="36">
        <v>12273.799999999996</v>
      </c>
      <c r="I224" s="36">
        <v>12371.45</v>
      </c>
      <c r="J224" s="36">
        <v>12514.949999999997</v>
      </c>
      <c r="K224" s="31">
        <v>12227.95</v>
      </c>
      <c r="L224" s="31">
        <v>11986.8</v>
      </c>
      <c r="M224" s="31">
        <v>0.15534999999999999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1099.3</v>
      </c>
      <c r="D225" s="36">
        <v>1093.3</v>
      </c>
      <c r="E225" s="36">
        <v>1077.05</v>
      </c>
      <c r="F225" s="36">
        <v>1054.8</v>
      </c>
      <c r="G225" s="36">
        <v>1038.55</v>
      </c>
      <c r="H225" s="36">
        <v>1115.55</v>
      </c>
      <c r="I225" s="36">
        <v>1131.8</v>
      </c>
      <c r="J225" s="36">
        <v>1154.05</v>
      </c>
      <c r="K225" s="31">
        <v>1109.55</v>
      </c>
      <c r="L225" s="31">
        <v>1071.05</v>
      </c>
      <c r="M225" s="31">
        <v>2.7177799999999999</v>
      </c>
      <c r="N225" s="1"/>
      <c r="O225" s="1"/>
    </row>
    <row r="226" spans="1:15" ht="12.75" customHeight="1">
      <c r="A226" s="33">
        <v>216</v>
      </c>
      <c r="B226" s="53" t="s">
        <v>854</v>
      </c>
      <c r="C226" s="31">
        <v>511.4</v>
      </c>
      <c r="D226" s="36">
        <v>508.2833333333333</v>
      </c>
      <c r="E226" s="36">
        <v>496.61666666666656</v>
      </c>
      <c r="F226" s="36">
        <v>481.83333333333326</v>
      </c>
      <c r="G226" s="36">
        <v>470.16666666666652</v>
      </c>
      <c r="H226" s="36">
        <v>523.06666666666661</v>
      </c>
      <c r="I226" s="36">
        <v>534.73333333333335</v>
      </c>
      <c r="J226" s="36">
        <v>549.51666666666665</v>
      </c>
      <c r="K226" s="31">
        <v>519.95000000000005</v>
      </c>
      <c r="L226" s="31">
        <v>493.5</v>
      </c>
      <c r="M226" s="31">
        <v>33.157260000000001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52344.25</v>
      </c>
      <c r="D227" s="36">
        <v>52483.416666666664</v>
      </c>
      <c r="E227" s="36">
        <v>51967.883333333331</v>
      </c>
      <c r="F227" s="36">
        <v>51591.51666666667</v>
      </c>
      <c r="G227" s="36">
        <v>51075.983333333337</v>
      </c>
      <c r="H227" s="36">
        <v>52859.783333333326</v>
      </c>
      <c r="I227" s="36">
        <v>53375.316666666666</v>
      </c>
      <c r="J227" s="36">
        <v>53751.68333333332</v>
      </c>
      <c r="K227" s="31">
        <v>52998.95</v>
      </c>
      <c r="L227" s="31">
        <v>52107.05</v>
      </c>
      <c r="M227" s="31">
        <v>4.7239999999999997E-2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278.64999999999998</v>
      </c>
      <c r="D228" s="36">
        <v>279.63333333333338</v>
      </c>
      <c r="E228" s="36">
        <v>276.46666666666675</v>
      </c>
      <c r="F228" s="36">
        <v>274.28333333333336</v>
      </c>
      <c r="G228" s="36">
        <v>271.11666666666673</v>
      </c>
      <c r="H228" s="36">
        <v>281.81666666666678</v>
      </c>
      <c r="I228" s="36">
        <v>284.98333333333341</v>
      </c>
      <c r="J228" s="36">
        <v>287.1666666666668</v>
      </c>
      <c r="K228" s="31">
        <v>282.8</v>
      </c>
      <c r="L228" s="31">
        <v>277.45</v>
      </c>
      <c r="M228" s="31">
        <v>45.503660000000004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1226.3499999999999</v>
      </c>
      <c r="D229" s="36">
        <v>1222.5833333333333</v>
      </c>
      <c r="E229" s="36">
        <v>1212.6666666666665</v>
      </c>
      <c r="F229" s="36">
        <v>1198.9833333333333</v>
      </c>
      <c r="G229" s="36">
        <v>1189.0666666666666</v>
      </c>
      <c r="H229" s="36">
        <v>1236.2666666666664</v>
      </c>
      <c r="I229" s="36">
        <v>1246.1833333333329</v>
      </c>
      <c r="J229" s="36">
        <v>1259.8666666666663</v>
      </c>
      <c r="K229" s="31">
        <v>1232.5</v>
      </c>
      <c r="L229" s="31">
        <v>1208.9000000000001</v>
      </c>
      <c r="M229" s="31">
        <v>162.95325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2153.35</v>
      </c>
      <c r="D230" s="36">
        <v>2138.2833333333333</v>
      </c>
      <c r="E230" s="36">
        <v>2116.5666666666666</v>
      </c>
      <c r="F230" s="36">
        <v>2079.7833333333333</v>
      </c>
      <c r="G230" s="36">
        <v>2058.0666666666666</v>
      </c>
      <c r="H230" s="36">
        <v>2175.0666666666666</v>
      </c>
      <c r="I230" s="36">
        <v>2196.7833333333328</v>
      </c>
      <c r="J230" s="36">
        <v>2233.5666666666666</v>
      </c>
      <c r="K230" s="31">
        <v>2160</v>
      </c>
      <c r="L230" s="31">
        <v>2101.5</v>
      </c>
      <c r="M230" s="31">
        <v>10.57812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744.15</v>
      </c>
      <c r="D231" s="36">
        <v>737.66666666666663</v>
      </c>
      <c r="E231" s="36">
        <v>727.48333333333323</v>
      </c>
      <c r="F231" s="36">
        <v>710.81666666666661</v>
      </c>
      <c r="G231" s="36">
        <v>700.63333333333321</v>
      </c>
      <c r="H231" s="36">
        <v>754.33333333333326</v>
      </c>
      <c r="I231" s="36">
        <v>764.51666666666665</v>
      </c>
      <c r="J231" s="36">
        <v>781.18333333333328</v>
      </c>
      <c r="K231" s="31">
        <v>747.85</v>
      </c>
      <c r="L231" s="31">
        <v>721</v>
      </c>
      <c r="M231" s="31">
        <v>31.565370000000001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818.9</v>
      </c>
      <c r="D232" s="36">
        <v>817.51666666666677</v>
      </c>
      <c r="E232" s="36">
        <v>807.88333333333355</v>
      </c>
      <c r="F232" s="36">
        <v>796.86666666666679</v>
      </c>
      <c r="G232" s="36">
        <v>787.23333333333358</v>
      </c>
      <c r="H232" s="36">
        <v>828.53333333333353</v>
      </c>
      <c r="I232" s="36">
        <v>838.16666666666674</v>
      </c>
      <c r="J232" s="36">
        <v>849.18333333333351</v>
      </c>
      <c r="K232" s="31">
        <v>827.15</v>
      </c>
      <c r="L232" s="31">
        <v>806.5</v>
      </c>
      <c r="M232" s="31">
        <v>2.6968899999999998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95.67</v>
      </c>
      <c r="D233" s="36">
        <v>96.023333333333326</v>
      </c>
      <c r="E233" s="36">
        <v>94.856666666666655</v>
      </c>
      <c r="F233" s="36">
        <v>94.043333333333322</v>
      </c>
      <c r="G233" s="36">
        <v>92.876666666666651</v>
      </c>
      <c r="H233" s="36">
        <v>96.836666666666659</v>
      </c>
      <c r="I233" s="36">
        <v>98.003333333333316</v>
      </c>
      <c r="J233" s="36">
        <v>98.816666666666663</v>
      </c>
      <c r="K233" s="31">
        <v>97.19</v>
      </c>
      <c r="L233" s="31">
        <v>95.21</v>
      </c>
      <c r="M233" s="31">
        <v>65.631479999999996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74.58</v>
      </c>
      <c r="D234" s="36">
        <v>74.403333333333322</v>
      </c>
      <c r="E234" s="36">
        <v>73.976666666666645</v>
      </c>
      <c r="F234" s="36">
        <v>73.373333333333321</v>
      </c>
      <c r="G234" s="36">
        <v>72.946666666666644</v>
      </c>
      <c r="H234" s="36">
        <v>75.006666666666646</v>
      </c>
      <c r="I234" s="36">
        <v>75.433333333333323</v>
      </c>
      <c r="J234" s="36">
        <v>76.036666666666648</v>
      </c>
      <c r="K234" s="31">
        <v>74.83</v>
      </c>
      <c r="L234" s="31">
        <v>73.8</v>
      </c>
      <c r="M234" s="31">
        <v>170.28050999999999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112.84</v>
      </c>
      <c r="D235" s="36">
        <v>112.40000000000002</v>
      </c>
      <c r="E235" s="36">
        <v>111.60000000000004</v>
      </c>
      <c r="F235" s="36">
        <v>110.36000000000001</v>
      </c>
      <c r="G235" s="36">
        <v>109.56000000000003</v>
      </c>
      <c r="H235" s="36">
        <v>113.64000000000004</v>
      </c>
      <c r="I235" s="36">
        <v>114.44000000000003</v>
      </c>
      <c r="J235" s="36">
        <v>115.68000000000005</v>
      </c>
      <c r="K235" s="31">
        <v>113.2</v>
      </c>
      <c r="L235" s="31">
        <v>111.16</v>
      </c>
      <c r="M235" s="31">
        <v>55.618969999999997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462.85</v>
      </c>
      <c r="D236" s="36">
        <v>462.8</v>
      </c>
      <c r="E236" s="36">
        <v>459.1</v>
      </c>
      <c r="F236" s="36">
        <v>455.35</v>
      </c>
      <c r="G236" s="36">
        <v>451.65000000000003</v>
      </c>
      <c r="H236" s="36">
        <v>466.55</v>
      </c>
      <c r="I236" s="36">
        <v>470.24999999999994</v>
      </c>
      <c r="J236" s="36">
        <v>474</v>
      </c>
      <c r="K236" s="31">
        <v>466.5</v>
      </c>
      <c r="L236" s="31">
        <v>459.05</v>
      </c>
      <c r="M236" s="31">
        <v>4.6892800000000001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65.78</v>
      </c>
      <c r="D237" s="36">
        <v>65.836666666666673</v>
      </c>
      <c r="E237" s="36">
        <v>65.413333333333341</v>
      </c>
      <c r="F237" s="36">
        <v>65.046666666666667</v>
      </c>
      <c r="G237" s="36">
        <v>64.623333333333335</v>
      </c>
      <c r="H237" s="36">
        <v>66.203333333333347</v>
      </c>
      <c r="I237" s="36">
        <v>66.626666666666694</v>
      </c>
      <c r="J237" s="36">
        <v>66.993333333333354</v>
      </c>
      <c r="K237" s="31">
        <v>66.260000000000005</v>
      </c>
      <c r="L237" s="31">
        <v>65.47</v>
      </c>
      <c r="M237" s="31">
        <v>132.99429000000001</v>
      </c>
      <c r="N237" s="1"/>
      <c r="O237" s="1"/>
    </row>
    <row r="238" spans="1:15" ht="12.75" customHeight="1">
      <c r="A238" s="33">
        <v>228</v>
      </c>
      <c r="B238" s="53" t="s">
        <v>776</v>
      </c>
      <c r="C238" s="31">
        <v>263.35000000000002</v>
      </c>
      <c r="D238" s="36">
        <v>264.41666666666669</v>
      </c>
      <c r="E238" s="36">
        <v>260.98333333333335</v>
      </c>
      <c r="F238" s="36">
        <v>258.61666666666667</v>
      </c>
      <c r="G238" s="36">
        <v>255.18333333333334</v>
      </c>
      <c r="H238" s="36">
        <v>266.78333333333336</v>
      </c>
      <c r="I238" s="36">
        <v>270.21666666666664</v>
      </c>
      <c r="J238" s="36">
        <v>272.58333333333337</v>
      </c>
      <c r="K238" s="31">
        <v>267.85000000000002</v>
      </c>
      <c r="L238" s="31">
        <v>262.05</v>
      </c>
      <c r="M238" s="31">
        <v>37.519869999999997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500.6</v>
      </c>
      <c r="D239" s="36">
        <v>502.73333333333335</v>
      </c>
      <c r="E239" s="36">
        <v>497.86666666666667</v>
      </c>
      <c r="F239" s="36">
        <v>495.13333333333333</v>
      </c>
      <c r="G239" s="36">
        <v>490.26666666666665</v>
      </c>
      <c r="H239" s="36">
        <v>505.4666666666667</v>
      </c>
      <c r="I239" s="36">
        <v>510.33333333333337</v>
      </c>
      <c r="J239" s="36">
        <v>513.06666666666672</v>
      </c>
      <c r="K239" s="31">
        <v>507.6</v>
      </c>
      <c r="L239" s="31">
        <v>500</v>
      </c>
      <c r="M239" s="31">
        <v>79.541139999999999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302</v>
      </c>
      <c r="D240" s="36">
        <v>301</v>
      </c>
      <c r="E240" s="36">
        <v>295.3</v>
      </c>
      <c r="F240" s="36">
        <v>288.60000000000002</v>
      </c>
      <c r="G240" s="36">
        <v>282.90000000000003</v>
      </c>
      <c r="H240" s="36">
        <v>307.7</v>
      </c>
      <c r="I240" s="36">
        <v>313.40000000000003</v>
      </c>
      <c r="J240" s="36">
        <v>320.09999999999997</v>
      </c>
      <c r="K240" s="31">
        <v>306.7</v>
      </c>
      <c r="L240" s="31">
        <v>294.3</v>
      </c>
      <c r="M240" s="31">
        <v>8.1222100000000008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366.35</v>
      </c>
      <c r="D241" s="36">
        <v>366.95</v>
      </c>
      <c r="E241" s="36">
        <v>365.2</v>
      </c>
      <c r="F241" s="36">
        <v>364.05</v>
      </c>
      <c r="G241" s="36">
        <v>362.3</v>
      </c>
      <c r="H241" s="36">
        <v>368.09999999999997</v>
      </c>
      <c r="I241" s="36">
        <v>369.84999999999997</v>
      </c>
      <c r="J241" s="36">
        <v>370.99999999999994</v>
      </c>
      <c r="K241" s="31">
        <v>368.7</v>
      </c>
      <c r="L241" s="31">
        <v>365.8</v>
      </c>
      <c r="M241" s="31">
        <v>11.774649999999999</v>
      </c>
      <c r="N241" s="1"/>
      <c r="O241" s="1"/>
    </row>
    <row r="242" spans="1:15" ht="12.75" customHeight="1">
      <c r="A242" s="33">
        <v>232</v>
      </c>
      <c r="B242" s="53" t="s">
        <v>900</v>
      </c>
      <c r="C242" s="31">
        <v>167.41</v>
      </c>
      <c r="D242" s="36">
        <v>167.28666666666666</v>
      </c>
      <c r="E242" s="36">
        <v>165.97333333333333</v>
      </c>
      <c r="F242" s="36">
        <v>164.53666666666666</v>
      </c>
      <c r="G242" s="36">
        <v>163.22333333333333</v>
      </c>
      <c r="H242" s="36">
        <v>168.72333333333333</v>
      </c>
      <c r="I242" s="36">
        <v>170.03666666666666</v>
      </c>
      <c r="J242" s="36">
        <v>171.47333333333333</v>
      </c>
      <c r="K242" s="31">
        <v>168.6</v>
      </c>
      <c r="L242" s="31">
        <v>165.85</v>
      </c>
      <c r="M242" s="31">
        <v>41.669550000000001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2994.25</v>
      </c>
      <c r="D243" s="36">
        <v>2990.0666666666671</v>
      </c>
      <c r="E243" s="36">
        <v>2971.233333333334</v>
      </c>
      <c r="F243" s="36">
        <v>2948.2166666666672</v>
      </c>
      <c r="G243" s="36">
        <v>2929.3833333333341</v>
      </c>
      <c r="H243" s="36">
        <v>3013.0833333333339</v>
      </c>
      <c r="I243" s="36">
        <v>3031.916666666667</v>
      </c>
      <c r="J243" s="36">
        <v>3054.9333333333338</v>
      </c>
      <c r="K243" s="31">
        <v>3008.9</v>
      </c>
      <c r="L243" s="31">
        <v>2967.05</v>
      </c>
      <c r="M243" s="31">
        <v>2.45703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548.85</v>
      </c>
      <c r="D244" s="36">
        <v>550.38333333333333</v>
      </c>
      <c r="E244" s="36">
        <v>545.26666666666665</v>
      </c>
      <c r="F244" s="36">
        <v>541.68333333333328</v>
      </c>
      <c r="G244" s="36">
        <v>536.56666666666661</v>
      </c>
      <c r="H244" s="36">
        <v>553.9666666666667</v>
      </c>
      <c r="I244" s="36">
        <v>559.08333333333326</v>
      </c>
      <c r="J244" s="36">
        <v>562.66666666666674</v>
      </c>
      <c r="K244" s="31">
        <v>555.5</v>
      </c>
      <c r="L244" s="31">
        <v>546.79999999999995</v>
      </c>
      <c r="M244" s="31">
        <v>4.8219700000000003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195.56</v>
      </c>
      <c r="D245" s="36">
        <v>193.66666666666666</v>
      </c>
      <c r="E245" s="36">
        <v>191.34333333333331</v>
      </c>
      <c r="F245" s="36">
        <v>187.12666666666664</v>
      </c>
      <c r="G245" s="36">
        <v>184.80333333333328</v>
      </c>
      <c r="H245" s="36">
        <v>197.88333333333333</v>
      </c>
      <c r="I245" s="36">
        <v>200.20666666666665</v>
      </c>
      <c r="J245" s="36">
        <v>204.42333333333335</v>
      </c>
      <c r="K245" s="31">
        <v>195.99</v>
      </c>
      <c r="L245" s="31">
        <v>189.45</v>
      </c>
      <c r="M245" s="31">
        <v>199.44502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665.3</v>
      </c>
      <c r="D246" s="36">
        <v>665.36666666666667</v>
      </c>
      <c r="E246" s="36">
        <v>660.73333333333335</v>
      </c>
      <c r="F246" s="36">
        <v>656.16666666666663</v>
      </c>
      <c r="G246" s="36">
        <v>651.5333333333333</v>
      </c>
      <c r="H246" s="36">
        <v>669.93333333333339</v>
      </c>
      <c r="I246" s="36">
        <v>674.56666666666683</v>
      </c>
      <c r="J246" s="36">
        <v>679.13333333333344</v>
      </c>
      <c r="K246" s="31">
        <v>670</v>
      </c>
      <c r="L246" s="31">
        <v>660.8</v>
      </c>
      <c r="M246" s="31">
        <v>28.479089999999999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173.25</v>
      </c>
      <c r="D247" s="36">
        <v>173.21</v>
      </c>
      <c r="E247" s="36">
        <v>171.79000000000002</v>
      </c>
      <c r="F247" s="36">
        <v>170.33</v>
      </c>
      <c r="G247" s="36">
        <v>168.91000000000003</v>
      </c>
      <c r="H247" s="36">
        <v>174.67000000000002</v>
      </c>
      <c r="I247" s="36">
        <v>176.09000000000003</v>
      </c>
      <c r="J247" s="36">
        <v>177.55</v>
      </c>
      <c r="K247" s="31">
        <v>174.63</v>
      </c>
      <c r="L247" s="31">
        <v>171.75</v>
      </c>
      <c r="M247" s="31">
        <v>111.32429999999999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61.37</v>
      </c>
      <c r="D248" s="36">
        <v>61.446666666666658</v>
      </c>
      <c r="E248" s="36">
        <v>61.033333333333317</v>
      </c>
      <c r="F248" s="36">
        <v>60.696666666666658</v>
      </c>
      <c r="G248" s="36">
        <v>60.283333333333317</v>
      </c>
      <c r="H248" s="36">
        <v>61.783333333333317</v>
      </c>
      <c r="I248" s="36">
        <v>62.196666666666658</v>
      </c>
      <c r="J248" s="36">
        <v>62.533333333333317</v>
      </c>
      <c r="K248" s="31">
        <v>61.86</v>
      </c>
      <c r="L248" s="31">
        <v>61.11</v>
      </c>
      <c r="M248" s="31">
        <v>39.673999999999999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930.4</v>
      </c>
      <c r="D249" s="36">
        <v>929.68333333333339</v>
      </c>
      <c r="E249" s="36">
        <v>925.86666666666679</v>
      </c>
      <c r="F249" s="36">
        <v>921.33333333333337</v>
      </c>
      <c r="G249" s="36">
        <v>917.51666666666677</v>
      </c>
      <c r="H249" s="36">
        <v>934.21666666666681</v>
      </c>
      <c r="I249" s="36">
        <v>938.03333333333342</v>
      </c>
      <c r="J249" s="36">
        <v>942.56666666666683</v>
      </c>
      <c r="K249" s="31">
        <v>933.5</v>
      </c>
      <c r="L249" s="31">
        <v>925.15</v>
      </c>
      <c r="M249" s="31">
        <v>7.0773299999999999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180.85</v>
      </c>
      <c r="D250" s="36">
        <v>181.45666666666668</v>
      </c>
      <c r="E250" s="36">
        <v>179.64333333333335</v>
      </c>
      <c r="F250" s="36">
        <v>178.43666666666667</v>
      </c>
      <c r="G250" s="36">
        <v>176.62333333333333</v>
      </c>
      <c r="H250" s="36">
        <v>182.66333333333336</v>
      </c>
      <c r="I250" s="36">
        <v>184.47666666666669</v>
      </c>
      <c r="J250" s="36">
        <v>185.68333333333337</v>
      </c>
      <c r="K250" s="31">
        <v>183.27</v>
      </c>
      <c r="L250" s="31">
        <v>180.25</v>
      </c>
      <c r="M250" s="31">
        <v>127.65877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1453.3</v>
      </c>
      <c r="D251" s="36">
        <v>1457.4333333333334</v>
      </c>
      <c r="E251" s="36">
        <v>1445.8666666666668</v>
      </c>
      <c r="F251" s="36">
        <v>1438.4333333333334</v>
      </c>
      <c r="G251" s="36">
        <v>1426.8666666666668</v>
      </c>
      <c r="H251" s="36">
        <v>1464.8666666666668</v>
      </c>
      <c r="I251" s="36">
        <v>1476.4333333333334</v>
      </c>
      <c r="J251" s="36">
        <v>1483.8666666666668</v>
      </c>
      <c r="K251" s="31">
        <v>1469</v>
      </c>
      <c r="L251" s="31">
        <v>1450</v>
      </c>
      <c r="M251" s="31">
        <v>0.29381000000000002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534.15</v>
      </c>
      <c r="D252" s="36">
        <v>529.81666666666672</v>
      </c>
      <c r="E252" s="36">
        <v>524.28333333333342</v>
      </c>
      <c r="F252" s="36">
        <v>514.41666666666674</v>
      </c>
      <c r="G252" s="36">
        <v>508.88333333333344</v>
      </c>
      <c r="H252" s="36">
        <v>539.68333333333339</v>
      </c>
      <c r="I252" s="36">
        <v>545.2166666666667</v>
      </c>
      <c r="J252" s="36">
        <v>555.08333333333337</v>
      </c>
      <c r="K252" s="31">
        <v>535.35</v>
      </c>
      <c r="L252" s="31">
        <v>519.95000000000005</v>
      </c>
      <c r="M252" s="31">
        <v>14.271039999999999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437.95</v>
      </c>
      <c r="D253" s="36">
        <v>436.31666666666666</v>
      </c>
      <c r="E253" s="36">
        <v>432.83333333333331</v>
      </c>
      <c r="F253" s="36">
        <v>427.71666666666664</v>
      </c>
      <c r="G253" s="36">
        <v>424.23333333333329</v>
      </c>
      <c r="H253" s="36">
        <v>441.43333333333334</v>
      </c>
      <c r="I253" s="36">
        <v>444.91666666666669</v>
      </c>
      <c r="J253" s="36">
        <v>450.03333333333336</v>
      </c>
      <c r="K253" s="31">
        <v>439.8</v>
      </c>
      <c r="L253" s="31">
        <v>431.2</v>
      </c>
      <c r="M253" s="31">
        <v>63.92653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1383.2</v>
      </c>
      <c r="D254" s="36">
        <v>1382.6333333333334</v>
      </c>
      <c r="E254" s="36">
        <v>1378.1166666666668</v>
      </c>
      <c r="F254" s="36">
        <v>1373.0333333333333</v>
      </c>
      <c r="G254" s="36">
        <v>1368.5166666666667</v>
      </c>
      <c r="H254" s="36">
        <v>1387.7166666666669</v>
      </c>
      <c r="I254" s="36">
        <v>1392.2333333333338</v>
      </c>
      <c r="J254" s="36">
        <v>1397.3166666666671</v>
      </c>
      <c r="K254" s="31">
        <v>1387.15</v>
      </c>
      <c r="L254" s="31">
        <v>1377.55</v>
      </c>
      <c r="M254" s="31">
        <v>11.674060000000001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7493.95</v>
      </c>
      <c r="D255" s="36">
        <v>7494.5499999999993</v>
      </c>
      <c r="E255" s="36">
        <v>7455.4499999999989</v>
      </c>
      <c r="F255" s="36">
        <v>7416.95</v>
      </c>
      <c r="G255" s="36">
        <v>7377.8499999999995</v>
      </c>
      <c r="H255" s="36">
        <v>7533.0499999999984</v>
      </c>
      <c r="I255" s="36">
        <v>7572.1499999999987</v>
      </c>
      <c r="J255" s="36">
        <v>7610.6499999999978</v>
      </c>
      <c r="K255" s="31">
        <v>7533.65</v>
      </c>
      <c r="L255" s="31">
        <v>7456.05</v>
      </c>
      <c r="M255" s="31">
        <v>1.0644100000000001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1900.1</v>
      </c>
      <c r="D256" s="36">
        <v>1892.25</v>
      </c>
      <c r="E256" s="36">
        <v>1881.75</v>
      </c>
      <c r="F256" s="36">
        <v>1863.4</v>
      </c>
      <c r="G256" s="36">
        <v>1852.9</v>
      </c>
      <c r="H256" s="36">
        <v>1910.6</v>
      </c>
      <c r="I256" s="36">
        <v>1921.1</v>
      </c>
      <c r="J256" s="36">
        <v>1939.4499999999998</v>
      </c>
      <c r="K256" s="31">
        <v>1902.75</v>
      </c>
      <c r="L256" s="31">
        <v>1873.9</v>
      </c>
      <c r="M256" s="31">
        <v>38.306789999999999</v>
      </c>
      <c r="N256" s="1"/>
      <c r="O256" s="1"/>
    </row>
    <row r="257" spans="1:15" ht="12.75" customHeight="1">
      <c r="A257" s="33">
        <v>247</v>
      </c>
      <c r="B257" s="53" t="s">
        <v>855</v>
      </c>
      <c r="C257" s="31">
        <v>228.07</v>
      </c>
      <c r="D257" s="36">
        <v>227.95666666666668</v>
      </c>
      <c r="E257" s="36">
        <v>224.66333333333336</v>
      </c>
      <c r="F257" s="36">
        <v>221.25666666666669</v>
      </c>
      <c r="G257" s="36">
        <v>217.96333333333337</v>
      </c>
      <c r="H257" s="36">
        <v>231.36333333333334</v>
      </c>
      <c r="I257" s="36">
        <v>234.65666666666669</v>
      </c>
      <c r="J257" s="36">
        <v>238.06333333333333</v>
      </c>
      <c r="K257" s="31">
        <v>231.25</v>
      </c>
      <c r="L257" s="31">
        <v>224.55</v>
      </c>
      <c r="M257" s="31">
        <v>108.85836999999999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971.35</v>
      </c>
      <c r="D258" s="36">
        <v>975.44999999999993</v>
      </c>
      <c r="E258" s="36">
        <v>963.89999999999986</v>
      </c>
      <c r="F258" s="36">
        <v>956.44999999999993</v>
      </c>
      <c r="G258" s="36">
        <v>944.89999999999986</v>
      </c>
      <c r="H258" s="36">
        <v>982.89999999999986</v>
      </c>
      <c r="I258" s="36">
        <v>994.44999999999982</v>
      </c>
      <c r="J258" s="36">
        <v>1001.8999999999999</v>
      </c>
      <c r="K258" s="31">
        <v>987</v>
      </c>
      <c r="L258" s="31">
        <v>968</v>
      </c>
      <c r="M258" s="31">
        <v>1.0150399999999999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4746.75</v>
      </c>
      <c r="D259" s="36">
        <v>4721.333333333333</v>
      </c>
      <c r="E259" s="36">
        <v>4686.7166666666662</v>
      </c>
      <c r="F259" s="36">
        <v>4626.6833333333334</v>
      </c>
      <c r="G259" s="36">
        <v>4592.0666666666666</v>
      </c>
      <c r="H259" s="36">
        <v>4781.3666666666659</v>
      </c>
      <c r="I259" s="36">
        <v>4815.9833333333327</v>
      </c>
      <c r="J259" s="36">
        <v>4876.0166666666655</v>
      </c>
      <c r="K259" s="31">
        <v>4755.95</v>
      </c>
      <c r="L259" s="31">
        <v>4661.3</v>
      </c>
      <c r="M259" s="31">
        <v>10.51934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1393</v>
      </c>
      <c r="D260" s="36">
        <v>1396.05</v>
      </c>
      <c r="E260" s="36">
        <v>1385.55</v>
      </c>
      <c r="F260" s="36">
        <v>1378.1</v>
      </c>
      <c r="G260" s="36">
        <v>1367.6</v>
      </c>
      <c r="H260" s="36">
        <v>1403.5</v>
      </c>
      <c r="I260" s="36">
        <v>1414</v>
      </c>
      <c r="J260" s="36">
        <v>1421.45</v>
      </c>
      <c r="K260" s="31">
        <v>1406.55</v>
      </c>
      <c r="L260" s="31">
        <v>1388.6</v>
      </c>
      <c r="M260" s="31">
        <v>2.47309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1958.1</v>
      </c>
      <c r="D261" s="36">
        <v>1946.4166666666667</v>
      </c>
      <c r="E261" s="36">
        <v>1910.2333333333336</v>
      </c>
      <c r="F261" s="36">
        <v>1862.3666666666668</v>
      </c>
      <c r="G261" s="36">
        <v>1826.1833333333336</v>
      </c>
      <c r="H261" s="36">
        <v>1994.2833333333335</v>
      </c>
      <c r="I261" s="36">
        <v>2030.4666666666665</v>
      </c>
      <c r="J261" s="36">
        <v>2078.3333333333335</v>
      </c>
      <c r="K261" s="31">
        <v>1982.6</v>
      </c>
      <c r="L261" s="31">
        <v>1898.55</v>
      </c>
      <c r="M261" s="31">
        <v>3.38497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4497.8</v>
      </c>
      <c r="D262" s="36">
        <v>4481.3</v>
      </c>
      <c r="E262" s="36">
        <v>4447.6000000000004</v>
      </c>
      <c r="F262" s="36">
        <v>4397.4000000000005</v>
      </c>
      <c r="G262" s="36">
        <v>4363.7000000000007</v>
      </c>
      <c r="H262" s="36">
        <v>4531.5</v>
      </c>
      <c r="I262" s="36">
        <v>4565.1999999999989</v>
      </c>
      <c r="J262" s="36">
        <v>4615.3999999999996</v>
      </c>
      <c r="K262" s="31">
        <v>4515</v>
      </c>
      <c r="L262" s="31">
        <v>4431.1000000000004</v>
      </c>
      <c r="M262" s="31">
        <v>1.09114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1899</v>
      </c>
      <c r="D263" s="36">
        <v>1896.0333333333335</v>
      </c>
      <c r="E263" s="36">
        <v>1879.0166666666671</v>
      </c>
      <c r="F263" s="36">
        <v>1859.0333333333335</v>
      </c>
      <c r="G263" s="36">
        <v>1842.0166666666671</v>
      </c>
      <c r="H263" s="36">
        <v>1916.0166666666671</v>
      </c>
      <c r="I263" s="36">
        <v>1933.0333333333335</v>
      </c>
      <c r="J263" s="36">
        <v>1953.0166666666671</v>
      </c>
      <c r="K263" s="31">
        <v>1913.05</v>
      </c>
      <c r="L263" s="31">
        <v>1876.05</v>
      </c>
      <c r="M263" s="31">
        <v>0.71984000000000004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800.85</v>
      </c>
      <c r="D264" s="36">
        <v>796.45000000000016</v>
      </c>
      <c r="E264" s="36">
        <v>789.95000000000027</v>
      </c>
      <c r="F264" s="36">
        <v>779.05000000000007</v>
      </c>
      <c r="G264" s="36">
        <v>772.55000000000018</v>
      </c>
      <c r="H264" s="36">
        <v>807.35000000000036</v>
      </c>
      <c r="I264" s="36">
        <v>813.85000000000014</v>
      </c>
      <c r="J264" s="36">
        <v>824.75000000000045</v>
      </c>
      <c r="K264" s="31">
        <v>802.95</v>
      </c>
      <c r="L264" s="31">
        <v>785.55</v>
      </c>
      <c r="M264" s="31">
        <v>1.7559499999999999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473.15</v>
      </c>
      <c r="D265" s="36">
        <v>474.13333333333327</v>
      </c>
      <c r="E265" s="36">
        <v>470.81666666666655</v>
      </c>
      <c r="F265" s="36">
        <v>468.48333333333329</v>
      </c>
      <c r="G265" s="36">
        <v>465.16666666666657</v>
      </c>
      <c r="H265" s="36">
        <v>476.46666666666653</v>
      </c>
      <c r="I265" s="36">
        <v>479.78333333333325</v>
      </c>
      <c r="J265" s="36">
        <v>482.1166666666665</v>
      </c>
      <c r="K265" s="31">
        <v>477.45</v>
      </c>
      <c r="L265" s="31">
        <v>471.8</v>
      </c>
      <c r="M265" s="31">
        <v>2.1540499999999998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103.93</v>
      </c>
      <c r="D266" s="36">
        <v>103.04333333333334</v>
      </c>
      <c r="E266" s="36">
        <v>101.31666666666668</v>
      </c>
      <c r="F266" s="36">
        <v>98.703333333333347</v>
      </c>
      <c r="G266" s="36">
        <v>96.976666666666688</v>
      </c>
      <c r="H266" s="36">
        <v>105.65666666666667</v>
      </c>
      <c r="I266" s="36">
        <v>107.38333333333333</v>
      </c>
      <c r="J266" s="36">
        <v>109.99666666666666</v>
      </c>
      <c r="K266" s="31">
        <v>104.77</v>
      </c>
      <c r="L266" s="31">
        <v>100.43</v>
      </c>
      <c r="M266" s="31">
        <v>155.96924000000001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733.1</v>
      </c>
      <c r="D267" s="36">
        <v>728.91666666666663</v>
      </c>
      <c r="E267" s="36">
        <v>720.33333333333326</v>
      </c>
      <c r="F267" s="36">
        <v>707.56666666666661</v>
      </c>
      <c r="G267" s="36">
        <v>698.98333333333323</v>
      </c>
      <c r="H267" s="36">
        <v>741.68333333333328</v>
      </c>
      <c r="I267" s="36">
        <v>750.26666666666654</v>
      </c>
      <c r="J267" s="36">
        <v>763.0333333333333</v>
      </c>
      <c r="K267" s="31">
        <v>737.5</v>
      </c>
      <c r="L267" s="31">
        <v>716.15</v>
      </c>
      <c r="M267" s="31">
        <v>26.321919999999999</v>
      </c>
      <c r="N267" s="1"/>
      <c r="O267" s="1"/>
    </row>
    <row r="268" spans="1:15" ht="12.75" customHeight="1">
      <c r="A268" s="33">
        <v>258</v>
      </c>
      <c r="B268" s="53" t="s">
        <v>856</v>
      </c>
      <c r="C268" s="31">
        <v>332.5</v>
      </c>
      <c r="D268" s="36">
        <v>325.98333333333335</v>
      </c>
      <c r="E268" s="36">
        <v>317.01666666666671</v>
      </c>
      <c r="F268" s="36">
        <v>301.53333333333336</v>
      </c>
      <c r="G268" s="36">
        <v>292.56666666666672</v>
      </c>
      <c r="H268" s="36">
        <v>341.4666666666667</v>
      </c>
      <c r="I268" s="36">
        <v>350.43333333333339</v>
      </c>
      <c r="J268" s="36">
        <v>365.91666666666669</v>
      </c>
      <c r="K268" s="31">
        <v>334.95</v>
      </c>
      <c r="L268" s="31">
        <v>310.5</v>
      </c>
      <c r="M268" s="31">
        <v>89.04177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944</v>
      </c>
      <c r="D269" s="36">
        <v>951.23333333333323</v>
      </c>
      <c r="E269" s="36">
        <v>935.51666666666642</v>
      </c>
      <c r="F269" s="36">
        <v>927.03333333333319</v>
      </c>
      <c r="G269" s="36">
        <v>911.31666666666638</v>
      </c>
      <c r="H269" s="36">
        <v>959.71666666666647</v>
      </c>
      <c r="I269" s="36">
        <v>975.43333333333339</v>
      </c>
      <c r="J269" s="36">
        <v>983.91666666666652</v>
      </c>
      <c r="K269" s="31">
        <v>966.95</v>
      </c>
      <c r="L269" s="31">
        <v>942.75</v>
      </c>
      <c r="M269" s="31">
        <v>24.807880000000001</v>
      </c>
      <c r="N269" s="1"/>
      <c r="O269" s="1"/>
    </row>
    <row r="270" spans="1:15" ht="12.75" customHeight="1">
      <c r="A270" s="33">
        <v>260</v>
      </c>
      <c r="B270" s="53" t="s">
        <v>857</v>
      </c>
      <c r="C270" s="31">
        <v>917.8</v>
      </c>
      <c r="D270" s="36">
        <v>914.6</v>
      </c>
      <c r="E270" s="36">
        <v>904.2</v>
      </c>
      <c r="F270" s="36">
        <v>890.6</v>
      </c>
      <c r="G270" s="36">
        <v>880.2</v>
      </c>
      <c r="H270" s="36">
        <v>928.2</v>
      </c>
      <c r="I270" s="36">
        <v>938.59999999999991</v>
      </c>
      <c r="J270" s="36">
        <v>952.2</v>
      </c>
      <c r="K270" s="31">
        <v>925</v>
      </c>
      <c r="L270" s="31">
        <v>901</v>
      </c>
      <c r="M270" s="31">
        <v>0.34684999999999999</v>
      </c>
      <c r="N270" s="1"/>
      <c r="O270" s="1"/>
    </row>
    <row r="271" spans="1:15" ht="12.75" customHeight="1">
      <c r="A271" s="33">
        <v>261</v>
      </c>
      <c r="B271" s="53" t="s">
        <v>858</v>
      </c>
      <c r="C271" s="31">
        <v>108.36</v>
      </c>
      <c r="D271" s="36">
        <v>108.75333333333333</v>
      </c>
      <c r="E271" s="36">
        <v>107.65666666666667</v>
      </c>
      <c r="F271" s="36">
        <v>106.95333333333333</v>
      </c>
      <c r="G271" s="36">
        <v>105.85666666666667</v>
      </c>
      <c r="H271" s="36">
        <v>109.45666666666666</v>
      </c>
      <c r="I271" s="36">
        <v>110.55333333333333</v>
      </c>
      <c r="J271" s="36">
        <v>111.25666666666666</v>
      </c>
      <c r="K271" s="31">
        <v>109.85</v>
      </c>
      <c r="L271" s="31">
        <v>108.05</v>
      </c>
      <c r="M271" s="31">
        <v>20.270779999999998</v>
      </c>
      <c r="N271" s="1"/>
      <c r="O271" s="1"/>
    </row>
    <row r="272" spans="1:15" ht="12.75" customHeight="1">
      <c r="A272" s="33">
        <v>262</v>
      </c>
      <c r="B272" s="53" t="s">
        <v>823</v>
      </c>
      <c r="C272" s="31">
        <v>695.25</v>
      </c>
      <c r="D272" s="36">
        <v>698.08333333333337</v>
      </c>
      <c r="E272" s="36">
        <v>688.16666666666674</v>
      </c>
      <c r="F272" s="36">
        <v>681.08333333333337</v>
      </c>
      <c r="G272" s="36">
        <v>671.16666666666674</v>
      </c>
      <c r="H272" s="36">
        <v>705.16666666666674</v>
      </c>
      <c r="I272" s="36">
        <v>715.08333333333348</v>
      </c>
      <c r="J272" s="36">
        <v>722.16666666666674</v>
      </c>
      <c r="K272" s="31">
        <v>708</v>
      </c>
      <c r="L272" s="31">
        <v>691</v>
      </c>
      <c r="M272" s="31">
        <v>6.6309199999999997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736.6</v>
      </c>
      <c r="D273" s="36">
        <v>739.0333333333333</v>
      </c>
      <c r="E273" s="36">
        <v>730.56666666666661</v>
      </c>
      <c r="F273" s="36">
        <v>724.5333333333333</v>
      </c>
      <c r="G273" s="36">
        <v>716.06666666666661</v>
      </c>
      <c r="H273" s="36">
        <v>745.06666666666661</v>
      </c>
      <c r="I273" s="36">
        <v>753.5333333333333</v>
      </c>
      <c r="J273" s="36">
        <v>759.56666666666661</v>
      </c>
      <c r="K273" s="31">
        <v>747.5</v>
      </c>
      <c r="L273" s="31">
        <v>733</v>
      </c>
      <c r="M273" s="31">
        <v>2.7057600000000002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968.8</v>
      </c>
      <c r="D274" s="36">
        <v>973.95000000000016</v>
      </c>
      <c r="E274" s="36">
        <v>961.8000000000003</v>
      </c>
      <c r="F274" s="36">
        <v>954.80000000000018</v>
      </c>
      <c r="G274" s="36">
        <v>942.65000000000032</v>
      </c>
      <c r="H274" s="36">
        <v>980.95000000000027</v>
      </c>
      <c r="I274" s="36">
        <v>993.10000000000014</v>
      </c>
      <c r="J274" s="36">
        <v>1000.1000000000003</v>
      </c>
      <c r="K274" s="31">
        <v>986.1</v>
      </c>
      <c r="L274" s="31">
        <v>966.95</v>
      </c>
      <c r="M274" s="31">
        <v>9.8384199999999993</v>
      </c>
      <c r="N274" s="1"/>
      <c r="O274" s="1"/>
    </row>
    <row r="275" spans="1:15" ht="12.75" customHeight="1">
      <c r="A275" s="33">
        <v>265</v>
      </c>
      <c r="B275" s="53" t="s">
        <v>859</v>
      </c>
      <c r="C275" s="31">
        <v>323.60000000000002</v>
      </c>
      <c r="D275" s="36">
        <v>323.95</v>
      </c>
      <c r="E275" s="36">
        <v>321.29999999999995</v>
      </c>
      <c r="F275" s="36">
        <v>318.99999999999994</v>
      </c>
      <c r="G275" s="36">
        <v>316.34999999999991</v>
      </c>
      <c r="H275" s="36">
        <v>326.25</v>
      </c>
      <c r="I275" s="36">
        <v>328.9</v>
      </c>
      <c r="J275" s="36">
        <v>331.20000000000005</v>
      </c>
      <c r="K275" s="31">
        <v>326.60000000000002</v>
      </c>
      <c r="L275" s="31">
        <v>321.64999999999998</v>
      </c>
      <c r="M275" s="31">
        <v>166.00233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661.4</v>
      </c>
      <c r="D276" s="36">
        <v>660.58333333333337</v>
      </c>
      <c r="E276" s="36">
        <v>656.16666666666674</v>
      </c>
      <c r="F276" s="36">
        <v>650.93333333333339</v>
      </c>
      <c r="G276" s="36">
        <v>646.51666666666677</v>
      </c>
      <c r="H276" s="36">
        <v>665.81666666666672</v>
      </c>
      <c r="I276" s="36">
        <v>670.23333333333346</v>
      </c>
      <c r="J276" s="36">
        <v>675.4666666666667</v>
      </c>
      <c r="K276" s="31">
        <v>665</v>
      </c>
      <c r="L276" s="31">
        <v>655.35</v>
      </c>
      <c r="M276" s="31">
        <v>17.692240000000002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663.25</v>
      </c>
      <c r="D277" s="36">
        <v>669.1</v>
      </c>
      <c r="E277" s="36">
        <v>654.20000000000005</v>
      </c>
      <c r="F277" s="36">
        <v>645.15</v>
      </c>
      <c r="G277" s="36">
        <v>630.25</v>
      </c>
      <c r="H277" s="36">
        <v>678.15000000000009</v>
      </c>
      <c r="I277" s="36">
        <v>693.05</v>
      </c>
      <c r="J277" s="36">
        <v>702.10000000000014</v>
      </c>
      <c r="K277" s="31">
        <v>684</v>
      </c>
      <c r="L277" s="31">
        <v>660.05</v>
      </c>
      <c r="M277" s="31">
        <v>4.4093900000000001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938.85</v>
      </c>
      <c r="D278" s="36">
        <v>929.94999999999993</v>
      </c>
      <c r="E278" s="36">
        <v>909.39999999999986</v>
      </c>
      <c r="F278" s="36">
        <v>879.94999999999993</v>
      </c>
      <c r="G278" s="36">
        <v>859.39999999999986</v>
      </c>
      <c r="H278" s="36">
        <v>959.39999999999986</v>
      </c>
      <c r="I278" s="36">
        <v>979.94999999999982</v>
      </c>
      <c r="J278" s="36">
        <v>1009.3999999999999</v>
      </c>
      <c r="K278" s="31">
        <v>950.5</v>
      </c>
      <c r="L278" s="31">
        <v>900.5</v>
      </c>
      <c r="M278" s="31">
        <v>8.3811900000000001</v>
      </c>
      <c r="N278" s="1"/>
      <c r="O278" s="1"/>
    </row>
    <row r="279" spans="1:15" ht="12.75" customHeight="1">
      <c r="A279" s="33">
        <v>269</v>
      </c>
      <c r="B279" s="53" t="s">
        <v>860</v>
      </c>
      <c r="C279" s="31">
        <v>558.75</v>
      </c>
      <c r="D279" s="36">
        <v>555.81666666666672</v>
      </c>
      <c r="E279" s="36">
        <v>547.93333333333339</v>
      </c>
      <c r="F279" s="36">
        <v>537.11666666666667</v>
      </c>
      <c r="G279" s="36">
        <v>529.23333333333335</v>
      </c>
      <c r="H279" s="36">
        <v>566.63333333333344</v>
      </c>
      <c r="I279" s="36">
        <v>574.51666666666688</v>
      </c>
      <c r="J279" s="36">
        <v>585.33333333333348</v>
      </c>
      <c r="K279" s="31">
        <v>563.70000000000005</v>
      </c>
      <c r="L279" s="31">
        <v>545</v>
      </c>
      <c r="M279" s="31">
        <v>6.9998300000000002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1322.65</v>
      </c>
      <c r="D280" s="36">
        <v>1316.1166666666668</v>
      </c>
      <c r="E280" s="36">
        <v>1305.3333333333335</v>
      </c>
      <c r="F280" s="36">
        <v>1288.0166666666667</v>
      </c>
      <c r="G280" s="36">
        <v>1277.2333333333333</v>
      </c>
      <c r="H280" s="36">
        <v>1333.4333333333336</v>
      </c>
      <c r="I280" s="36">
        <v>1344.2166666666669</v>
      </c>
      <c r="J280" s="36">
        <v>1361.5333333333338</v>
      </c>
      <c r="K280" s="31">
        <v>1326.9</v>
      </c>
      <c r="L280" s="31">
        <v>1298.8</v>
      </c>
      <c r="M280" s="31">
        <v>1.96007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555.35</v>
      </c>
      <c r="D281" s="36">
        <v>552.88333333333333</v>
      </c>
      <c r="E281" s="36">
        <v>543.9666666666667</v>
      </c>
      <c r="F281" s="36">
        <v>532.58333333333337</v>
      </c>
      <c r="G281" s="36">
        <v>523.66666666666674</v>
      </c>
      <c r="H281" s="36">
        <v>564.26666666666665</v>
      </c>
      <c r="I281" s="36">
        <v>573.18333333333339</v>
      </c>
      <c r="J281" s="36">
        <v>584.56666666666661</v>
      </c>
      <c r="K281" s="31">
        <v>561.79999999999995</v>
      </c>
      <c r="L281" s="31">
        <v>541.5</v>
      </c>
      <c r="M281" s="31">
        <v>8.46889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870.1</v>
      </c>
      <c r="D282" s="36">
        <v>871.9666666666667</v>
      </c>
      <c r="E282" s="36">
        <v>860.98333333333335</v>
      </c>
      <c r="F282" s="36">
        <v>851.86666666666667</v>
      </c>
      <c r="G282" s="36">
        <v>840.88333333333333</v>
      </c>
      <c r="H282" s="36">
        <v>881.08333333333337</v>
      </c>
      <c r="I282" s="36">
        <v>892.06666666666672</v>
      </c>
      <c r="J282" s="36">
        <v>901.18333333333339</v>
      </c>
      <c r="K282" s="31">
        <v>882.95</v>
      </c>
      <c r="L282" s="31">
        <v>862.85</v>
      </c>
      <c r="M282" s="31">
        <v>1.5443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4546.2</v>
      </c>
      <c r="D283" s="36">
        <v>4557.8666666666668</v>
      </c>
      <c r="E283" s="36">
        <v>4497.7333333333336</v>
      </c>
      <c r="F283" s="36">
        <v>4449.2666666666664</v>
      </c>
      <c r="G283" s="36">
        <v>4389.1333333333332</v>
      </c>
      <c r="H283" s="36">
        <v>4606.3333333333339</v>
      </c>
      <c r="I283" s="36">
        <v>4666.4666666666672</v>
      </c>
      <c r="J283" s="36">
        <v>4714.9333333333343</v>
      </c>
      <c r="K283" s="31">
        <v>4618</v>
      </c>
      <c r="L283" s="31">
        <v>4509.3999999999996</v>
      </c>
      <c r="M283" s="31">
        <v>0.84287999999999996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339.4</v>
      </c>
      <c r="D284" s="36">
        <v>337.95</v>
      </c>
      <c r="E284" s="36">
        <v>334</v>
      </c>
      <c r="F284" s="36">
        <v>328.6</v>
      </c>
      <c r="G284" s="36">
        <v>324.65000000000003</v>
      </c>
      <c r="H284" s="36">
        <v>343.34999999999997</v>
      </c>
      <c r="I284" s="36">
        <v>347.2999999999999</v>
      </c>
      <c r="J284" s="36">
        <v>352.69999999999993</v>
      </c>
      <c r="K284" s="31">
        <v>341.9</v>
      </c>
      <c r="L284" s="31">
        <v>332.55</v>
      </c>
      <c r="M284" s="31">
        <v>7.4887800000000002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1856.85</v>
      </c>
      <c r="D285" s="36">
        <v>1864.2166666666665</v>
      </c>
      <c r="E285" s="36">
        <v>1819.4333333333329</v>
      </c>
      <c r="F285" s="36">
        <v>1782.0166666666664</v>
      </c>
      <c r="G285" s="36">
        <v>1737.2333333333329</v>
      </c>
      <c r="H285" s="36">
        <v>1901.633333333333</v>
      </c>
      <c r="I285" s="36">
        <v>1946.4166666666663</v>
      </c>
      <c r="J285" s="36">
        <v>1983.833333333333</v>
      </c>
      <c r="K285" s="31">
        <v>1909</v>
      </c>
      <c r="L285" s="31">
        <v>1826.8</v>
      </c>
      <c r="M285" s="31">
        <v>10.48434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300.35000000000002</v>
      </c>
      <c r="D286" s="36">
        <v>300.41666666666669</v>
      </c>
      <c r="E286" s="36">
        <v>297.43333333333339</v>
      </c>
      <c r="F286" s="36">
        <v>294.51666666666671</v>
      </c>
      <c r="G286" s="36">
        <v>291.53333333333342</v>
      </c>
      <c r="H286" s="36">
        <v>303.33333333333337</v>
      </c>
      <c r="I286" s="36">
        <v>306.31666666666661</v>
      </c>
      <c r="J286" s="36">
        <v>309.23333333333335</v>
      </c>
      <c r="K286" s="31">
        <v>303.39999999999998</v>
      </c>
      <c r="L286" s="31">
        <v>297.5</v>
      </c>
      <c r="M286" s="31">
        <v>5.9776899999999999</v>
      </c>
      <c r="N286" s="1"/>
      <c r="O286" s="1"/>
    </row>
    <row r="287" spans="1:15" ht="12.75" customHeight="1">
      <c r="A287" s="33">
        <v>277</v>
      </c>
      <c r="B287" s="53" t="s">
        <v>795</v>
      </c>
      <c r="C287" s="31">
        <v>908.4</v>
      </c>
      <c r="D287" s="36">
        <v>909.11666666666667</v>
      </c>
      <c r="E287" s="36">
        <v>901.43333333333339</v>
      </c>
      <c r="F287" s="36">
        <v>894.4666666666667</v>
      </c>
      <c r="G287" s="36">
        <v>886.78333333333342</v>
      </c>
      <c r="H287" s="36">
        <v>916.08333333333337</v>
      </c>
      <c r="I287" s="36">
        <v>923.76666666666654</v>
      </c>
      <c r="J287" s="36">
        <v>930.73333333333335</v>
      </c>
      <c r="K287" s="31">
        <v>916.8</v>
      </c>
      <c r="L287" s="31">
        <v>902.15</v>
      </c>
      <c r="M287" s="31">
        <v>0.85350999999999999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1354.75</v>
      </c>
      <c r="D288" s="36">
        <v>1354.8833333333334</v>
      </c>
      <c r="E288" s="36">
        <v>1344.8666666666668</v>
      </c>
      <c r="F288" s="36">
        <v>1334.9833333333333</v>
      </c>
      <c r="G288" s="36">
        <v>1324.9666666666667</v>
      </c>
      <c r="H288" s="36">
        <v>1364.7666666666669</v>
      </c>
      <c r="I288" s="36">
        <v>1374.7833333333338</v>
      </c>
      <c r="J288" s="36">
        <v>1384.666666666667</v>
      </c>
      <c r="K288" s="31">
        <v>1364.9</v>
      </c>
      <c r="L288" s="31">
        <v>1345</v>
      </c>
      <c r="M288" s="31">
        <v>0.51802000000000004</v>
      </c>
      <c r="N288" s="1"/>
      <c r="O288" s="1"/>
    </row>
    <row r="289" spans="1:15" ht="12.75" customHeight="1">
      <c r="A289" s="33">
        <v>279</v>
      </c>
      <c r="B289" s="53" t="s">
        <v>783</v>
      </c>
      <c r="C289" s="31">
        <v>1332.9</v>
      </c>
      <c r="D289" s="36">
        <v>1323.6666666666667</v>
      </c>
      <c r="E289" s="36">
        <v>1305.0833333333335</v>
      </c>
      <c r="F289" s="36">
        <v>1277.2666666666667</v>
      </c>
      <c r="G289" s="36">
        <v>1258.6833333333334</v>
      </c>
      <c r="H289" s="36">
        <v>1351.4833333333336</v>
      </c>
      <c r="I289" s="36">
        <v>1370.0666666666671</v>
      </c>
      <c r="J289" s="36">
        <v>1397.8833333333337</v>
      </c>
      <c r="K289" s="31">
        <v>1342.25</v>
      </c>
      <c r="L289" s="31">
        <v>1295.8499999999999</v>
      </c>
      <c r="M289" s="31">
        <v>1.9261900000000001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614.85</v>
      </c>
      <c r="D290" s="36">
        <v>614.68333333333328</v>
      </c>
      <c r="E290" s="36">
        <v>605.36666666666656</v>
      </c>
      <c r="F290" s="36">
        <v>595.88333333333333</v>
      </c>
      <c r="G290" s="36">
        <v>586.56666666666661</v>
      </c>
      <c r="H290" s="36">
        <v>624.16666666666652</v>
      </c>
      <c r="I290" s="36">
        <v>633.48333333333335</v>
      </c>
      <c r="J290" s="36">
        <v>642.96666666666647</v>
      </c>
      <c r="K290" s="31">
        <v>624</v>
      </c>
      <c r="L290" s="31">
        <v>605.20000000000005</v>
      </c>
      <c r="M290" s="31">
        <v>43.128579999999999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297.95</v>
      </c>
      <c r="D291" s="36">
        <v>297.76666666666671</v>
      </c>
      <c r="E291" s="36">
        <v>294.53333333333342</v>
      </c>
      <c r="F291" s="36">
        <v>291.11666666666673</v>
      </c>
      <c r="G291" s="36">
        <v>287.88333333333344</v>
      </c>
      <c r="H291" s="36">
        <v>301.18333333333339</v>
      </c>
      <c r="I291" s="36">
        <v>304.41666666666663</v>
      </c>
      <c r="J291" s="36">
        <v>307.83333333333337</v>
      </c>
      <c r="K291" s="31">
        <v>301</v>
      </c>
      <c r="L291" s="31">
        <v>294.35000000000002</v>
      </c>
      <c r="M291" s="31">
        <v>4.7782200000000001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225.96</v>
      </c>
      <c r="D292" s="36">
        <v>225.1933333333333</v>
      </c>
      <c r="E292" s="36">
        <v>223.18666666666661</v>
      </c>
      <c r="F292" s="36">
        <v>220.4133333333333</v>
      </c>
      <c r="G292" s="36">
        <v>218.40666666666661</v>
      </c>
      <c r="H292" s="36">
        <v>227.96666666666661</v>
      </c>
      <c r="I292" s="36">
        <v>229.97333333333333</v>
      </c>
      <c r="J292" s="36">
        <v>232.74666666666661</v>
      </c>
      <c r="K292" s="31">
        <v>227.2</v>
      </c>
      <c r="L292" s="31">
        <v>222.42</v>
      </c>
      <c r="M292" s="31">
        <v>16.34432</v>
      </c>
      <c r="N292" s="1"/>
      <c r="O292" s="1"/>
    </row>
    <row r="293" spans="1:15" ht="12.75" customHeight="1">
      <c r="A293" s="33">
        <v>283</v>
      </c>
      <c r="B293" s="53" t="s">
        <v>824</v>
      </c>
      <c r="C293" s="31">
        <v>4995.5</v>
      </c>
      <c r="D293" s="36">
        <v>5033.5166666666664</v>
      </c>
      <c r="E293" s="36">
        <v>4942.0333333333328</v>
      </c>
      <c r="F293" s="36">
        <v>4888.5666666666666</v>
      </c>
      <c r="G293" s="36">
        <v>4797.083333333333</v>
      </c>
      <c r="H293" s="36">
        <v>5086.9833333333327</v>
      </c>
      <c r="I293" s="36">
        <v>5178.4666666666662</v>
      </c>
      <c r="J293" s="36">
        <v>5231.9333333333325</v>
      </c>
      <c r="K293" s="31">
        <v>5125</v>
      </c>
      <c r="L293" s="31">
        <v>4980.05</v>
      </c>
      <c r="M293" s="31">
        <v>1.5012099999999999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864.1</v>
      </c>
      <c r="D294" s="36">
        <v>859.31666666666661</v>
      </c>
      <c r="E294" s="36">
        <v>848.13333333333321</v>
      </c>
      <c r="F294" s="36">
        <v>832.16666666666663</v>
      </c>
      <c r="G294" s="36">
        <v>820.98333333333323</v>
      </c>
      <c r="H294" s="36">
        <v>875.28333333333319</v>
      </c>
      <c r="I294" s="36">
        <v>886.46666666666658</v>
      </c>
      <c r="J294" s="36">
        <v>902.43333333333317</v>
      </c>
      <c r="K294" s="31">
        <v>870.5</v>
      </c>
      <c r="L294" s="31">
        <v>843.35</v>
      </c>
      <c r="M294" s="31">
        <v>6.7149700000000001</v>
      </c>
      <c r="N294" s="1"/>
      <c r="O294" s="1"/>
    </row>
    <row r="295" spans="1:15" ht="12.75" customHeight="1">
      <c r="A295" s="33">
        <v>285</v>
      </c>
      <c r="B295" s="53" t="s">
        <v>794</v>
      </c>
      <c r="C295" s="31">
        <v>1148</v>
      </c>
      <c r="D295" s="36">
        <v>1116.7</v>
      </c>
      <c r="E295" s="36">
        <v>1044.4000000000001</v>
      </c>
      <c r="F295" s="36">
        <v>940.80000000000007</v>
      </c>
      <c r="G295" s="36">
        <v>868.50000000000011</v>
      </c>
      <c r="H295" s="36">
        <v>1220.3000000000002</v>
      </c>
      <c r="I295" s="36">
        <v>1292.5999999999999</v>
      </c>
      <c r="J295" s="36">
        <v>1396.2</v>
      </c>
      <c r="K295" s="31">
        <v>1189</v>
      </c>
      <c r="L295" s="31">
        <v>1013.1</v>
      </c>
      <c r="M295" s="31">
        <v>114.80772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1803.35</v>
      </c>
      <c r="D296" s="36">
        <v>1802.7166666666665</v>
      </c>
      <c r="E296" s="36">
        <v>1792.333333333333</v>
      </c>
      <c r="F296" s="36">
        <v>1781.3166666666666</v>
      </c>
      <c r="G296" s="36">
        <v>1770.9333333333332</v>
      </c>
      <c r="H296" s="36">
        <v>1813.7333333333329</v>
      </c>
      <c r="I296" s="36">
        <v>1824.1166666666666</v>
      </c>
      <c r="J296" s="36">
        <v>1835.1333333333328</v>
      </c>
      <c r="K296" s="31">
        <v>1813.1</v>
      </c>
      <c r="L296" s="31">
        <v>1791.7</v>
      </c>
      <c r="M296" s="31">
        <v>45.416960000000003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2521.75</v>
      </c>
      <c r="D297" s="36">
        <v>2510.5333333333333</v>
      </c>
      <c r="E297" s="36">
        <v>2482.1166666666668</v>
      </c>
      <c r="F297" s="36">
        <v>2442.4833333333336</v>
      </c>
      <c r="G297" s="36">
        <v>2414.0666666666671</v>
      </c>
      <c r="H297" s="36">
        <v>2550.1666666666665</v>
      </c>
      <c r="I297" s="36">
        <v>2578.5833333333335</v>
      </c>
      <c r="J297" s="36">
        <v>2618.2166666666662</v>
      </c>
      <c r="K297" s="31">
        <v>2538.9499999999998</v>
      </c>
      <c r="L297" s="31">
        <v>2470.9</v>
      </c>
      <c r="M297" s="31">
        <v>0.80544000000000004</v>
      </c>
      <c r="N297" s="1"/>
      <c r="O297" s="1"/>
    </row>
    <row r="298" spans="1:15" ht="12.75" customHeight="1">
      <c r="A298" s="33">
        <v>288</v>
      </c>
      <c r="B298" s="53" t="s">
        <v>834</v>
      </c>
      <c r="C298" s="31">
        <v>171.04</v>
      </c>
      <c r="D298" s="36">
        <v>170.5633333333333</v>
      </c>
      <c r="E298" s="36">
        <v>169.12666666666661</v>
      </c>
      <c r="F298" s="36">
        <v>167.21333333333331</v>
      </c>
      <c r="G298" s="36">
        <v>165.77666666666661</v>
      </c>
      <c r="H298" s="36">
        <v>172.4766666666666</v>
      </c>
      <c r="I298" s="36">
        <v>173.91333333333327</v>
      </c>
      <c r="J298" s="36">
        <v>175.8266666666666</v>
      </c>
      <c r="K298" s="31">
        <v>172</v>
      </c>
      <c r="L298" s="31">
        <v>168.65</v>
      </c>
      <c r="M298" s="31">
        <v>46.380479999999999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5487.4</v>
      </c>
      <c r="D299" s="36">
        <v>5490.8</v>
      </c>
      <c r="E299" s="36">
        <v>5451.6</v>
      </c>
      <c r="F299" s="36">
        <v>5415.8</v>
      </c>
      <c r="G299" s="36">
        <v>5376.6</v>
      </c>
      <c r="H299" s="36">
        <v>5526.6</v>
      </c>
      <c r="I299" s="36">
        <v>5565.7999999999993</v>
      </c>
      <c r="J299" s="36">
        <v>5601.6</v>
      </c>
      <c r="K299" s="31">
        <v>5530</v>
      </c>
      <c r="L299" s="31">
        <v>5455</v>
      </c>
      <c r="M299" s="31">
        <v>0.66673000000000004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684.1</v>
      </c>
      <c r="D300" s="36">
        <v>677.65000000000009</v>
      </c>
      <c r="E300" s="36">
        <v>668.35000000000014</v>
      </c>
      <c r="F300" s="36">
        <v>652.6</v>
      </c>
      <c r="G300" s="36">
        <v>643.30000000000007</v>
      </c>
      <c r="H300" s="36">
        <v>693.4000000000002</v>
      </c>
      <c r="I300" s="36">
        <v>702.70000000000016</v>
      </c>
      <c r="J300" s="36">
        <v>718.45000000000027</v>
      </c>
      <c r="K300" s="31">
        <v>686.95</v>
      </c>
      <c r="L300" s="31">
        <v>661.9</v>
      </c>
      <c r="M300" s="31">
        <v>43.184989999999999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5751.55</v>
      </c>
      <c r="D301" s="36">
        <v>5752.2</v>
      </c>
      <c r="E301" s="36">
        <v>5705.4</v>
      </c>
      <c r="F301" s="36">
        <v>5659.25</v>
      </c>
      <c r="G301" s="36">
        <v>5612.45</v>
      </c>
      <c r="H301" s="36">
        <v>5798.3499999999995</v>
      </c>
      <c r="I301" s="36">
        <v>5845.1500000000005</v>
      </c>
      <c r="J301" s="36">
        <v>5891.2999999999993</v>
      </c>
      <c r="K301" s="31">
        <v>5799</v>
      </c>
      <c r="L301" s="31">
        <v>5706.05</v>
      </c>
      <c r="M301" s="31">
        <v>2.6905399999999999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3702.7</v>
      </c>
      <c r="D302" s="36">
        <v>3691.9</v>
      </c>
      <c r="E302" s="36">
        <v>3646.8</v>
      </c>
      <c r="F302" s="36">
        <v>3590.9</v>
      </c>
      <c r="G302" s="36">
        <v>3545.8</v>
      </c>
      <c r="H302" s="36">
        <v>3747.8</v>
      </c>
      <c r="I302" s="36">
        <v>3792.8999999999996</v>
      </c>
      <c r="J302" s="36">
        <v>3848.8</v>
      </c>
      <c r="K302" s="31">
        <v>3737</v>
      </c>
      <c r="L302" s="31">
        <v>3636</v>
      </c>
      <c r="M302" s="31">
        <v>33.154350000000001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494.6</v>
      </c>
      <c r="D303" s="36">
        <v>495.58333333333331</v>
      </c>
      <c r="E303" s="36">
        <v>490.26666666666665</v>
      </c>
      <c r="F303" s="36">
        <v>485.93333333333334</v>
      </c>
      <c r="G303" s="36">
        <v>480.61666666666667</v>
      </c>
      <c r="H303" s="36">
        <v>499.91666666666663</v>
      </c>
      <c r="I303" s="36">
        <v>505.23333333333335</v>
      </c>
      <c r="J303" s="36">
        <v>509.56666666666661</v>
      </c>
      <c r="K303" s="31">
        <v>500.9</v>
      </c>
      <c r="L303" s="31">
        <v>491.25</v>
      </c>
      <c r="M303" s="31">
        <v>2.4488599999999998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453.05</v>
      </c>
      <c r="D304" s="36">
        <v>452.5</v>
      </c>
      <c r="E304" s="36">
        <v>446.85</v>
      </c>
      <c r="F304" s="36">
        <v>440.65000000000003</v>
      </c>
      <c r="G304" s="36">
        <v>435.00000000000006</v>
      </c>
      <c r="H304" s="36">
        <v>458.7</v>
      </c>
      <c r="I304" s="36">
        <v>464.34999999999997</v>
      </c>
      <c r="J304" s="36">
        <v>470.54999999999995</v>
      </c>
      <c r="K304" s="31">
        <v>458.15</v>
      </c>
      <c r="L304" s="31">
        <v>446.3</v>
      </c>
      <c r="M304" s="31">
        <v>18.63007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301.60000000000002</v>
      </c>
      <c r="D305" s="36">
        <v>296.86666666666667</v>
      </c>
      <c r="E305" s="36">
        <v>288.13333333333333</v>
      </c>
      <c r="F305" s="36">
        <v>274.66666666666663</v>
      </c>
      <c r="G305" s="36">
        <v>265.93333333333328</v>
      </c>
      <c r="H305" s="36">
        <v>310.33333333333337</v>
      </c>
      <c r="I305" s="36">
        <v>319.06666666666672</v>
      </c>
      <c r="J305" s="36">
        <v>332.53333333333342</v>
      </c>
      <c r="K305" s="31">
        <v>305.60000000000002</v>
      </c>
      <c r="L305" s="31">
        <v>283.39999999999998</v>
      </c>
      <c r="M305" s="31">
        <v>126.79594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133.41999999999999</v>
      </c>
      <c r="D306" s="36">
        <v>133.66666666666666</v>
      </c>
      <c r="E306" s="36">
        <v>131.93333333333331</v>
      </c>
      <c r="F306" s="36">
        <v>130.44666666666666</v>
      </c>
      <c r="G306" s="36">
        <v>128.71333333333331</v>
      </c>
      <c r="H306" s="36">
        <v>135.15333333333331</v>
      </c>
      <c r="I306" s="36">
        <v>136.88666666666666</v>
      </c>
      <c r="J306" s="36">
        <v>138.37333333333331</v>
      </c>
      <c r="K306" s="31">
        <v>135.4</v>
      </c>
      <c r="L306" s="31">
        <v>132.18</v>
      </c>
      <c r="M306" s="31">
        <v>74.296840000000003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1079.1500000000001</v>
      </c>
      <c r="D307" s="36">
        <v>1071.3833333333334</v>
      </c>
      <c r="E307" s="36">
        <v>1052.7666666666669</v>
      </c>
      <c r="F307" s="36">
        <v>1026.3833333333334</v>
      </c>
      <c r="G307" s="36">
        <v>1007.7666666666669</v>
      </c>
      <c r="H307" s="36">
        <v>1097.7666666666669</v>
      </c>
      <c r="I307" s="36">
        <v>1116.3833333333332</v>
      </c>
      <c r="J307" s="36">
        <v>1142.7666666666669</v>
      </c>
      <c r="K307" s="31">
        <v>1090</v>
      </c>
      <c r="L307" s="31">
        <v>1045</v>
      </c>
      <c r="M307" s="31">
        <v>31.168220000000002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7285.95</v>
      </c>
      <c r="D308" s="36">
        <v>7269.6500000000005</v>
      </c>
      <c r="E308" s="36">
        <v>7179.3000000000011</v>
      </c>
      <c r="F308" s="36">
        <v>7072.6500000000005</v>
      </c>
      <c r="G308" s="36">
        <v>6982.3000000000011</v>
      </c>
      <c r="H308" s="36">
        <v>7376.3000000000011</v>
      </c>
      <c r="I308" s="36">
        <v>7466.6500000000015</v>
      </c>
      <c r="J308" s="36">
        <v>7573.3000000000011</v>
      </c>
      <c r="K308" s="31">
        <v>7360</v>
      </c>
      <c r="L308" s="31">
        <v>7163</v>
      </c>
      <c r="M308" s="31">
        <v>0.65147999999999995</v>
      </c>
      <c r="N308" s="1"/>
      <c r="O308" s="1"/>
    </row>
    <row r="309" spans="1:15" ht="12.75" customHeight="1">
      <c r="A309" s="33">
        <v>299</v>
      </c>
      <c r="B309" s="53" t="s">
        <v>861</v>
      </c>
      <c r="C309" s="31">
        <v>776.8</v>
      </c>
      <c r="D309" s="36">
        <v>786</v>
      </c>
      <c r="E309" s="36">
        <v>761.05</v>
      </c>
      <c r="F309" s="36">
        <v>745.3</v>
      </c>
      <c r="G309" s="36">
        <v>720.34999999999991</v>
      </c>
      <c r="H309" s="36">
        <v>801.75</v>
      </c>
      <c r="I309" s="36">
        <v>826.7</v>
      </c>
      <c r="J309" s="36">
        <v>842.45</v>
      </c>
      <c r="K309" s="31">
        <v>810.95</v>
      </c>
      <c r="L309" s="31">
        <v>770.25</v>
      </c>
      <c r="M309" s="31">
        <v>5.9123000000000001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2171.5500000000002</v>
      </c>
      <c r="D310" s="36">
        <v>2157.2333333333336</v>
      </c>
      <c r="E310" s="36">
        <v>2135.4666666666672</v>
      </c>
      <c r="F310" s="36">
        <v>2099.3833333333337</v>
      </c>
      <c r="G310" s="36">
        <v>2077.6166666666672</v>
      </c>
      <c r="H310" s="36">
        <v>2193.3166666666671</v>
      </c>
      <c r="I310" s="36">
        <v>2215.0833333333335</v>
      </c>
      <c r="J310" s="36">
        <v>2251.166666666667</v>
      </c>
      <c r="K310" s="31">
        <v>2179</v>
      </c>
      <c r="L310" s="31">
        <v>2121.15</v>
      </c>
      <c r="M310" s="31">
        <v>22.55865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101.53</v>
      </c>
      <c r="D311" s="36">
        <v>101.53666666666668</v>
      </c>
      <c r="E311" s="36">
        <v>100.30333333333336</v>
      </c>
      <c r="F311" s="36">
        <v>99.076666666666682</v>
      </c>
      <c r="G311" s="36">
        <v>97.843333333333362</v>
      </c>
      <c r="H311" s="36">
        <v>102.76333333333335</v>
      </c>
      <c r="I311" s="36">
        <v>103.99666666666667</v>
      </c>
      <c r="J311" s="36">
        <v>105.22333333333334</v>
      </c>
      <c r="K311" s="31">
        <v>102.77</v>
      </c>
      <c r="L311" s="31">
        <v>100.31</v>
      </c>
      <c r="M311" s="31">
        <v>54.602069999999998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138807.6</v>
      </c>
      <c r="D312" s="36">
        <v>139035.48333333337</v>
      </c>
      <c r="E312" s="36">
        <v>138221.01666666672</v>
      </c>
      <c r="F312" s="36">
        <v>137634.43333333335</v>
      </c>
      <c r="G312" s="36">
        <v>136819.9666666667</v>
      </c>
      <c r="H312" s="36">
        <v>139622.06666666674</v>
      </c>
      <c r="I312" s="36">
        <v>140436.53333333335</v>
      </c>
      <c r="J312" s="36">
        <v>141023.11666666676</v>
      </c>
      <c r="K312" s="31">
        <v>139849.95000000001</v>
      </c>
      <c r="L312" s="31">
        <v>138448.9</v>
      </c>
      <c r="M312" s="31">
        <v>4.5760000000000002E-2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1799.85</v>
      </c>
      <c r="D313" s="36">
        <v>1802.2</v>
      </c>
      <c r="E313" s="36">
        <v>1785.7</v>
      </c>
      <c r="F313" s="36">
        <v>1771.55</v>
      </c>
      <c r="G313" s="36">
        <v>1755.05</v>
      </c>
      <c r="H313" s="36">
        <v>1816.3500000000001</v>
      </c>
      <c r="I313" s="36">
        <v>1832.8500000000001</v>
      </c>
      <c r="J313" s="36">
        <v>1847.0000000000002</v>
      </c>
      <c r="K313" s="31">
        <v>1818.7</v>
      </c>
      <c r="L313" s="31">
        <v>1788.05</v>
      </c>
      <c r="M313" s="31">
        <v>0.99943000000000004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1237.3</v>
      </c>
      <c r="D314" s="36">
        <v>1245.8666666666666</v>
      </c>
      <c r="E314" s="36">
        <v>1203.1833333333332</v>
      </c>
      <c r="F314" s="36">
        <v>1169.0666666666666</v>
      </c>
      <c r="G314" s="36">
        <v>1126.3833333333332</v>
      </c>
      <c r="H314" s="36">
        <v>1279.9833333333331</v>
      </c>
      <c r="I314" s="36">
        <v>1322.6666666666665</v>
      </c>
      <c r="J314" s="36">
        <v>1356.7833333333331</v>
      </c>
      <c r="K314" s="31">
        <v>1288.55</v>
      </c>
      <c r="L314" s="31">
        <v>1211.75</v>
      </c>
      <c r="M314" s="31">
        <v>21.942640000000001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1779.45</v>
      </c>
      <c r="D315" s="36">
        <v>1778.2833333333335</v>
      </c>
      <c r="E315" s="36">
        <v>1765.616666666667</v>
      </c>
      <c r="F315" s="36">
        <v>1751.7833333333335</v>
      </c>
      <c r="G315" s="36">
        <v>1739.116666666667</v>
      </c>
      <c r="H315" s="36">
        <v>1792.116666666667</v>
      </c>
      <c r="I315" s="36">
        <v>1804.7833333333335</v>
      </c>
      <c r="J315" s="36">
        <v>1818.616666666667</v>
      </c>
      <c r="K315" s="31">
        <v>1790.95</v>
      </c>
      <c r="L315" s="31">
        <v>1764.45</v>
      </c>
      <c r="M315" s="31">
        <v>2.73881</v>
      </c>
      <c r="N315" s="1"/>
      <c r="O315" s="1"/>
    </row>
    <row r="316" spans="1:15" ht="12.75" customHeight="1">
      <c r="A316" s="33">
        <v>306</v>
      </c>
      <c r="B316" s="53" t="s">
        <v>862</v>
      </c>
      <c r="C316" s="31">
        <v>691.6</v>
      </c>
      <c r="D316" s="36">
        <v>686.35</v>
      </c>
      <c r="E316" s="36">
        <v>675.80000000000007</v>
      </c>
      <c r="F316" s="36">
        <v>660</v>
      </c>
      <c r="G316" s="36">
        <v>649.45000000000005</v>
      </c>
      <c r="H316" s="36">
        <v>702.15000000000009</v>
      </c>
      <c r="I316" s="36">
        <v>712.7</v>
      </c>
      <c r="J316" s="36">
        <v>728.50000000000011</v>
      </c>
      <c r="K316" s="31">
        <v>696.9</v>
      </c>
      <c r="L316" s="31">
        <v>670.55</v>
      </c>
      <c r="M316" s="31">
        <v>8.9157899999999994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320.35000000000002</v>
      </c>
      <c r="D317" s="36">
        <v>318.9666666666667</v>
      </c>
      <c r="E317" s="36">
        <v>314.68333333333339</v>
      </c>
      <c r="F317" s="36">
        <v>309.01666666666671</v>
      </c>
      <c r="G317" s="36">
        <v>304.73333333333341</v>
      </c>
      <c r="H317" s="36">
        <v>324.63333333333338</v>
      </c>
      <c r="I317" s="36">
        <v>328.91666666666669</v>
      </c>
      <c r="J317" s="36">
        <v>334.58333333333337</v>
      </c>
      <c r="K317" s="31">
        <v>323.25</v>
      </c>
      <c r="L317" s="31">
        <v>313.3</v>
      </c>
      <c r="M317" s="31">
        <v>42.72587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2780.8</v>
      </c>
      <c r="D318" s="36">
        <v>2784.9166666666665</v>
      </c>
      <c r="E318" s="36">
        <v>2769.833333333333</v>
      </c>
      <c r="F318" s="36">
        <v>2758.8666666666663</v>
      </c>
      <c r="G318" s="36">
        <v>2743.7833333333328</v>
      </c>
      <c r="H318" s="36">
        <v>2795.8833333333332</v>
      </c>
      <c r="I318" s="36">
        <v>2810.9666666666662</v>
      </c>
      <c r="J318" s="36">
        <v>2821.9333333333334</v>
      </c>
      <c r="K318" s="31">
        <v>2800</v>
      </c>
      <c r="L318" s="31">
        <v>2773.95</v>
      </c>
      <c r="M318" s="31">
        <v>16.041589999999999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407</v>
      </c>
      <c r="D319" s="36">
        <v>407.5333333333333</v>
      </c>
      <c r="E319" s="36">
        <v>404.06666666666661</v>
      </c>
      <c r="F319" s="36">
        <v>401.13333333333333</v>
      </c>
      <c r="G319" s="36">
        <v>397.66666666666663</v>
      </c>
      <c r="H319" s="36">
        <v>410.46666666666658</v>
      </c>
      <c r="I319" s="36">
        <v>413.93333333333328</v>
      </c>
      <c r="J319" s="36">
        <v>416.86666666666656</v>
      </c>
      <c r="K319" s="31">
        <v>411</v>
      </c>
      <c r="L319" s="31">
        <v>404.6</v>
      </c>
      <c r="M319" s="31">
        <v>1.0974999999999999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592.35</v>
      </c>
      <c r="D320" s="36">
        <v>589.65</v>
      </c>
      <c r="E320" s="36">
        <v>582.29999999999995</v>
      </c>
      <c r="F320" s="36">
        <v>572.25</v>
      </c>
      <c r="G320" s="36">
        <v>564.9</v>
      </c>
      <c r="H320" s="36">
        <v>599.69999999999993</v>
      </c>
      <c r="I320" s="36">
        <v>607.05000000000007</v>
      </c>
      <c r="J320" s="36">
        <v>617.09999999999991</v>
      </c>
      <c r="K320" s="31">
        <v>597</v>
      </c>
      <c r="L320" s="31">
        <v>579.6</v>
      </c>
      <c r="M320" s="31">
        <v>1.9532700000000001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217.7</v>
      </c>
      <c r="D321" s="36">
        <v>216.76</v>
      </c>
      <c r="E321" s="36">
        <v>213.17999999999998</v>
      </c>
      <c r="F321" s="36">
        <v>208.66</v>
      </c>
      <c r="G321" s="36">
        <v>205.07999999999998</v>
      </c>
      <c r="H321" s="36">
        <v>221.27999999999997</v>
      </c>
      <c r="I321" s="36">
        <v>224.86</v>
      </c>
      <c r="J321" s="36">
        <v>229.37999999999997</v>
      </c>
      <c r="K321" s="31">
        <v>220.34</v>
      </c>
      <c r="L321" s="31">
        <v>212.24</v>
      </c>
      <c r="M321" s="31">
        <v>78.259200000000007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207.19</v>
      </c>
      <c r="D322" s="36">
        <v>208.67666666666665</v>
      </c>
      <c r="E322" s="36">
        <v>204.5633333333333</v>
      </c>
      <c r="F322" s="36">
        <v>201.93666666666667</v>
      </c>
      <c r="G322" s="36">
        <v>197.82333333333332</v>
      </c>
      <c r="H322" s="36">
        <v>211.30333333333328</v>
      </c>
      <c r="I322" s="36">
        <v>215.41666666666663</v>
      </c>
      <c r="J322" s="36">
        <v>218.04333333333327</v>
      </c>
      <c r="K322" s="31">
        <v>212.79</v>
      </c>
      <c r="L322" s="31">
        <v>206.05</v>
      </c>
      <c r="M322" s="31">
        <v>16.320170000000001</v>
      </c>
      <c r="N322" s="1"/>
      <c r="O322" s="1"/>
    </row>
    <row r="323" spans="1:15" ht="12.75" customHeight="1">
      <c r="A323" s="33">
        <v>313</v>
      </c>
      <c r="B323" s="53" t="s">
        <v>800</v>
      </c>
      <c r="C323" s="31">
        <v>2427.1</v>
      </c>
      <c r="D323" s="36">
        <v>2415.0333333333333</v>
      </c>
      <c r="E323" s="36">
        <v>2382.0666666666666</v>
      </c>
      <c r="F323" s="36">
        <v>2337.0333333333333</v>
      </c>
      <c r="G323" s="36">
        <v>2304.0666666666666</v>
      </c>
      <c r="H323" s="36">
        <v>2460.0666666666666</v>
      </c>
      <c r="I323" s="36">
        <v>2493.0333333333328</v>
      </c>
      <c r="J323" s="36">
        <v>2538.0666666666666</v>
      </c>
      <c r="K323" s="31">
        <v>2448</v>
      </c>
      <c r="L323" s="31">
        <v>2370</v>
      </c>
      <c r="M323" s="31">
        <v>6.6017700000000001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675.8</v>
      </c>
      <c r="D324" s="36">
        <v>680.08333333333337</v>
      </c>
      <c r="E324" s="36">
        <v>668.7166666666667</v>
      </c>
      <c r="F324" s="36">
        <v>661.63333333333333</v>
      </c>
      <c r="G324" s="36">
        <v>650.26666666666665</v>
      </c>
      <c r="H324" s="36">
        <v>687.16666666666674</v>
      </c>
      <c r="I324" s="36">
        <v>698.5333333333333</v>
      </c>
      <c r="J324" s="36">
        <v>705.61666666666679</v>
      </c>
      <c r="K324" s="31">
        <v>691.45</v>
      </c>
      <c r="L324" s="31">
        <v>673</v>
      </c>
      <c r="M324" s="31">
        <v>14.035080000000001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12496.9</v>
      </c>
      <c r="D325" s="36">
        <v>12417.333333333334</v>
      </c>
      <c r="E325" s="36">
        <v>12304.666666666668</v>
      </c>
      <c r="F325" s="36">
        <v>12112.433333333334</v>
      </c>
      <c r="G325" s="36">
        <v>11999.766666666668</v>
      </c>
      <c r="H325" s="36">
        <v>12609.566666666668</v>
      </c>
      <c r="I325" s="36">
        <v>12722.233333333335</v>
      </c>
      <c r="J325" s="36">
        <v>12914.466666666667</v>
      </c>
      <c r="K325" s="31">
        <v>12530</v>
      </c>
      <c r="L325" s="31">
        <v>12225.1</v>
      </c>
      <c r="M325" s="31">
        <v>4.7760899999999999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3000.45</v>
      </c>
      <c r="D326" s="36">
        <v>3012.2999999999997</v>
      </c>
      <c r="E326" s="36">
        <v>2974.6499999999996</v>
      </c>
      <c r="F326" s="36">
        <v>2948.85</v>
      </c>
      <c r="G326" s="36">
        <v>2911.2</v>
      </c>
      <c r="H326" s="36">
        <v>3038.0999999999995</v>
      </c>
      <c r="I326" s="36">
        <v>3075.75</v>
      </c>
      <c r="J326" s="36">
        <v>3101.5499999999993</v>
      </c>
      <c r="K326" s="31">
        <v>3049.95</v>
      </c>
      <c r="L326" s="31">
        <v>2986.5</v>
      </c>
      <c r="M326" s="31">
        <v>0.76800999999999997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1085.45</v>
      </c>
      <c r="D327" s="36">
        <v>1082.9166666666667</v>
      </c>
      <c r="E327" s="36">
        <v>1075.0833333333335</v>
      </c>
      <c r="F327" s="36">
        <v>1064.7166666666667</v>
      </c>
      <c r="G327" s="36">
        <v>1056.8833333333334</v>
      </c>
      <c r="H327" s="36">
        <v>1093.2833333333335</v>
      </c>
      <c r="I327" s="36">
        <v>1101.116666666667</v>
      </c>
      <c r="J327" s="36">
        <v>1111.4833333333336</v>
      </c>
      <c r="K327" s="31">
        <v>1090.75</v>
      </c>
      <c r="L327" s="31">
        <v>1072.55</v>
      </c>
      <c r="M327" s="31">
        <v>10.31218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854.3</v>
      </c>
      <c r="D328" s="36">
        <v>857.61666666666667</v>
      </c>
      <c r="E328" s="36">
        <v>846.93333333333339</v>
      </c>
      <c r="F328" s="36">
        <v>839.56666666666672</v>
      </c>
      <c r="G328" s="36">
        <v>828.88333333333344</v>
      </c>
      <c r="H328" s="36">
        <v>864.98333333333335</v>
      </c>
      <c r="I328" s="36">
        <v>875.66666666666652</v>
      </c>
      <c r="J328" s="36">
        <v>883.0333333333333</v>
      </c>
      <c r="K328" s="31">
        <v>868.3</v>
      </c>
      <c r="L328" s="31">
        <v>850.25</v>
      </c>
      <c r="M328" s="31">
        <v>8.0863200000000006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4293.8500000000004</v>
      </c>
      <c r="D329" s="36">
        <v>4314.1833333333334</v>
      </c>
      <c r="E329" s="36">
        <v>4260.9666666666672</v>
      </c>
      <c r="F329" s="36">
        <v>4228.0833333333339</v>
      </c>
      <c r="G329" s="36">
        <v>4174.8666666666677</v>
      </c>
      <c r="H329" s="36">
        <v>4347.0666666666666</v>
      </c>
      <c r="I329" s="36">
        <v>4400.2833333333319</v>
      </c>
      <c r="J329" s="36">
        <v>4433.1666666666661</v>
      </c>
      <c r="K329" s="31">
        <v>4367.3999999999996</v>
      </c>
      <c r="L329" s="31">
        <v>4281.3</v>
      </c>
      <c r="M329" s="31">
        <v>14.612819999999999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669.65</v>
      </c>
      <c r="D330" s="36">
        <v>663.95</v>
      </c>
      <c r="E330" s="36">
        <v>648.65000000000009</v>
      </c>
      <c r="F330" s="36">
        <v>627.65000000000009</v>
      </c>
      <c r="G330" s="36">
        <v>612.35000000000014</v>
      </c>
      <c r="H330" s="36">
        <v>684.95</v>
      </c>
      <c r="I330" s="36">
        <v>700.25</v>
      </c>
      <c r="J330" s="36">
        <v>721.25</v>
      </c>
      <c r="K330" s="31">
        <v>679.25</v>
      </c>
      <c r="L330" s="31">
        <v>642.95000000000005</v>
      </c>
      <c r="M330" s="31">
        <v>31.320309999999999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1308.5999999999999</v>
      </c>
      <c r="D331" s="36">
        <v>1319.6499999999999</v>
      </c>
      <c r="E331" s="36">
        <v>1287.2999999999997</v>
      </c>
      <c r="F331" s="36">
        <v>1265.9999999999998</v>
      </c>
      <c r="G331" s="36">
        <v>1233.6499999999996</v>
      </c>
      <c r="H331" s="36">
        <v>1340.9499999999998</v>
      </c>
      <c r="I331" s="36">
        <v>1373.2999999999997</v>
      </c>
      <c r="J331" s="36">
        <v>1394.6</v>
      </c>
      <c r="K331" s="31">
        <v>1352</v>
      </c>
      <c r="L331" s="31">
        <v>1298.3499999999999</v>
      </c>
      <c r="M331" s="31">
        <v>0.78137999999999996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2079.5</v>
      </c>
      <c r="D332" s="36">
        <v>2093.0333333333333</v>
      </c>
      <c r="E332" s="36">
        <v>2061.4666666666667</v>
      </c>
      <c r="F332" s="36">
        <v>2043.4333333333334</v>
      </c>
      <c r="G332" s="36">
        <v>2011.8666666666668</v>
      </c>
      <c r="H332" s="36">
        <v>2111.0666666666666</v>
      </c>
      <c r="I332" s="36">
        <v>2142.6333333333332</v>
      </c>
      <c r="J332" s="36">
        <v>2160.6666666666665</v>
      </c>
      <c r="K332" s="31">
        <v>2124.6</v>
      </c>
      <c r="L332" s="31">
        <v>2075</v>
      </c>
      <c r="M332" s="31">
        <v>0.69125000000000003</v>
      </c>
      <c r="N332" s="1"/>
      <c r="O332" s="1"/>
    </row>
    <row r="333" spans="1:15" ht="12.75" customHeight="1">
      <c r="A333" s="33">
        <v>323</v>
      </c>
      <c r="B333" s="53" t="s">
        <v>799</v>
      </c>
      <c r="C333" s="31">
        <v>590</v>
      </c>
      <c r="D333" s="36">
        <v>601.76666666666665</v>
      </c>
      <c r="E333" s="36">
        <v>573.23333333333335</v>
      </c>
      <c r="F333" s="36">
        <v>556.4666666666667</v>
      </c>
      <c r="G333" s="36">
        <v>527.93333333333339</v>
      </c>
      <c r="H333" s="36">
        <v>618.5333333333333</v>
      </c>
      <c r="I333" s="36">
        <v>647.06666666666661</v>
      </c>
      <c r="J333" s="36">
        <v>663.83333333333326</v>
      </c>
      <c r="K333" s="31">
        <v>630.29999999999995</v>
      </c>
      <c r="L333" s="31">
        <v>585</v>
      </c>
      <c r="M333" s="31">
        <v>23.1327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71.8</v>
      </c>
      <c r="D334" s="36">
        <v>71.350000000000009</v>
      </c>
      <c r="E334" s="36">
        <v>70.750000000000014</v>
      </c>
      <c r="F334" s="36">
        <v>69.7</v>
      </c>
      <c r="G334" s="36">
        <v>69.100000000000009</v>
      </c>
      <c r="H334" s="36">
        <v>72.40000000000002</v>
      </c>
      <c r="I334" s="36">
        <v>73.000000000000014</v>
      </c>
      <c r="J334" s="36">
        <v>74.050000000000026</v>
      </c>
      <c r="K334" s="31">
        <v>71.95</v>
      </c>
      <c r="L334" s="31">
        <v>70.3</v>
      </c>
      <c r="M334" s="31">
        <v>61.395069999999997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755.15</v>
      </c>
      <c r="D335" s="36">
        <v>760.25</v>
      </c>
      <c r="E335" s="36">
        <v>742.5</v>
      </c>
      <c r="F335" s="36">
        <v>729.85</v>
      </c>
      <c r="G335" s="36">
        <v>712.1</v>
      </c>
      <c r="H335" s="36">
        <v>772.9</v>
      </c>
      <c r="I335" s="36">
        <v>790.65</v>
      </c>
      <c r="J335" s="36">
        <v>803.3</v>
      </c>
      <c r="K335" s="31">
        <v>778</v>
      </c>
      <c r="L335" s="31">
        <v>747.6</v>
      </c>
      <c r="M335" s="31">
        <v>15.685980000000001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3034</v>
      </c>
      <c r="D336" s="36">
        <v>3029.1166666666668</v>
      </c>
      <c r="E336" s="36">
        <v>2995.2333333333336</v>
      </c>
      <c r="F336" s="36">
        <v>2956.4666666666667</v>
      </c>
      <c r="G336" s="36">
        <v>2922.5833333333335</v>
      </c>
      <c r="H336" s="36">
        <v>3067.8833333333337</v>
      </c>
      <c r="I336" s="36">
        <v>3101.7666666666669</v>
      </c>
      <c r="J336" s="36">
        <v>3140.5333333333338</v>
      </c>
      <c r="K336" s="31">
        <v>3063</v>
      </c>
      <c r="L336" s="31">
        <v>2990.35</v>
      </c>
      <c r="M336" s="31">
        <v>4.1181799999999997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4855.45</v>
      </c>
      <c r="D337" s="36">
        <v>4867.3166666666666</v>
      </c>
      <c r="E337" s="36">
        <v>4824.6333333333332</v>
      </c>
      <c r="F337" s="36">
        <v>4793.8166666666666</v>
      </c>
      <c r="G337" s="36">
        <v>4751.1333333333332</v>
      </c>
      <c r="H337" s="36">
        <v>4898.1333333333332</v>
      </c>
      <c r="I337" s="36">
        <v>4940.8166666666657</v>
      </c>
      <c r="J337" s="36">
        <v>4971.6333333333332</v>
      </c>
      <c r="K337" s="31">
        <v>4910</v>
      </c>
      <c r="L337" s="31">
        <v>4836.5</v>
      </c>
      <c r="M337" s="31">
        <v>1.7319199999999999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1986.25</v>
      </c>
      <c r="D338" s="36">
        <v>1969.7833333333335</v>
      </c>
      <c r="E338" s="36">
        <v>1937.9666666666672</v>
      </c>
      <c r="F338" s="36">
        <v>1889.6833333333336</v>
      </c>
      <c r="G338" s="36">
        <v>1857.8666666666672</v>
      </c>
      <c r="H338" s="36">
        <v>2018.0666666666671</v>
      </c>
      <c r="I338" s="36">
        <v>2049.8833333333332</v>
      </c>
      <c r="J338" s="36">
        <v>2098.166666666667</v>
      </c>
      <c r="K338" s="31">
        <v>2001.6</v>
      </c>
      <c r="L338" s="31">
        <v>1921.5</v>
      </c>
      <c r="M338" s="31">
        <v>8.0360999999999994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1563.8</v>
      </c>
      <c r="D339" s="36">
        <v>1564.7166666666665</v>
      </c>
      <c r="E339" s="36">
        <v>1549.6833333333329</v>
      </c>
      <c r="F339" s="36">
        <v>1535.5666666666664</v>
      </c>
      <c r="G339" s="36">
        <v>1520.5333333333328</v>
      </c>
      <c r="H339" s="36">
        <v>1578.833333333333</v>
      </c>
      <c r="I339" s="36">
        <v>1593.8666666666663</v>
      </c>
      <c r="J339" s="36">
        <v>1607.9833333333331</v>
      </c>
      <c r="K339" s="31">
        <v>1579.75</v>
      </c>
      <c r="L339" s="31">
        <v>1550.6</v>
      </c>
      <c r="M339" s="31">
        <v>5.6438899999999999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177.64</v>
      </c>
      <c r="D340" s="36">
        <v>177.70000000000002</v>
      </c>
      <c r="E340" s="36">
        <v>176.10000000000002</v>
      </c>
      <c r="F340" s="36">
        <v>174.56</v>
      </c>
      <c r="G340" s="36">
        <v>172.96</v>
      </c>
      <c r="H340" s="36">
        <v>179.24000000000004</v>
      </c>
      <c r="I340" s="36">
        <v>180.84</v>
      </c>
      <c r="J340" s="36">
        <v>182.38000000000005</v>
      </c>
      <c r="K340" s="31">
        <v>179.3</v>
      </c>
      <c r="L340" s="31">
        <v>176.16</v>
      </c>
      <c r="M340" s="31">
        <v>84.979370000000003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327.05</v>
      </c>
      <c r="D341" s="36">
        <v>325.28333333333336</v>
      </c>
      <c r="E341" s="36">
        <v>322.61666666666673</v>
      </c>
      <c r="F341" s="36">
        <v>318.18333333333339</v>
      </c>
      <c r="G341" s="36">
        <v>315.51666666666677</v>
      </c>
      <c r="H341" s="36">
        <v>329.7166666666667</v>
      </c>
      <c r="I341" s="36">
        <v>332.38333333333333</v>
      </c>
      <c r="J341" s="36">
        <v>336.81666666666666</v>
      </c>
      <c r="K341" s="31">
        <v>327.95</v>
      </c>
      <c r="L341" s="31">
        <v>320.85000000000002</v>
      </c>
      <c r="M341" s="31">
        <v>31.415199999999999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95.03</v>
      </c>
      <c r="D342" s="36">
        <v>95.596666666666678</v>
      </c>
      <c r="E342" s="36">
        <v>94.233333333333363</v>
      </c>
      <c r="F342" s="36">
        <v>93.436666666666682</v>
      </c>
      <c r="G342" s="36">
        <v>92.073333333333366</v>
      </c>
      <c r="H342" s="36">
        <v>96.393333333333359</v>
      </c>
      <c r="I342" s="36">
        <v>97.756666666666675</v>
      </c>
      <c r="J342" s="36">
        <v>98.553333333333356</v>
      </c>
      <c r="K342" s="31">
        <v>96.96</v>
      </c>
      <c r="L342" s="31">
        <v>94.8</v>
      </c>
      <c r="M342" s="31">
        <v>188.58070000000001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279.55</v>
      </c>
      <c r="D343" s="36">
        <v>279.91666666666669</v>
      </c>
      <c r="E343" s="36">
        <v>274.83333333333337</v>
      </c>
      <c r="F343" s="36">
        <v>270.11666666666667</v>
      </c>
      <c r="G343" s="36">
        <v>265.03333333333336</v>
      </c>
      <c r="H343" s="36">
        <v>284.63333333333338</v>
      </c>
      <c r="I343" s="36">
        <v>289.71666666666675</v>
      </c>
      <c r="J343" s="36">
        <v>294.43333333333339</v>
      </c>
      <c r="K343" s="31">
        <v>285</v>
      </c>
      <c r="L343" s="31">
        <v>275.2</v>
      </c>
      <c r="M343" s="31">
        <v>44.363410000000002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229.65</v>
      </c>
      <c r="D344" s="36">
        <v>230.52666666666667</v>
      </c>
      <c r="E344" s="36">
        <v>227.95333333333335</v>
      </c>
      <c r="F344" s="36">
        <v>226.25666666666669</v>
      </c>
      <c r="G344" s="36">
        <v>223.68333333333337</v>
      </c>
      <c r="H344" s="36">
        <v>232.22333333333333</v>
      </c>
      <c r="I344" s="36">
        <v>234.79666666666665</v>
      </c>
      <c r="J344" s="36">
        <v>236.49333333333331</v>
      </c>
      <c r="K344" s="31">
        <v>233.1</v>
      </c>
      <c r="L344" s="31">
        <v>228.83</v>
      </c>
      <c r="M344" s="31">
        <v>75.066400000000002</v>
      </c>
      <c r="N344" s="1"/>
      <c r="O344" s="1"/>
    </row>
    <row r="345" spans="1:15" ht="12.75" customHeight="1">
      <c r="A345" s="33">
        <v>335</v>
      </c>
      <c r="B345" s="53" t="s">
        <v>797</v>
      </c>
      <c r="C345" s="31">
        <v>54.84</v>
      </c>
      <c r="D345" s="36">
        <v>55.033333333333331</v>
      </c>
      <c r="E345" s="36">
        <v>54.496666666666663</v>
      </c>
      <c r="F345" s="36">
        <v>54.153333333333329</v>
      </c>
      <c r="G345" s="36">
        <v>53.61666666666666</v>
      </c>
      <c r="H345" s="36">
        <v>55.376666666666665</v>
      </c>
      <c r="I345" s="36">
        <v>55.913333333333327</v>
      </c>
      <c r="J345" s="36">
        <v>56.256666666666668</v>
      </c>
      <c r="K345" s="31">
        <v>55.57</v>
      </c>
      <c r="L345" s="31">
        <v>54.69</v>
      </c>
      <c r="M345" s="31">
        <v>33.661189999999998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409.65</v>
      </c>
      <c r="D346" s="36">
        <v>411.64999999999992</v>
      </c>
      <c r="E346" s="36">
        <v>407.09999999999985</v>
      </c>
      <c r="F346" s="36">
        <v>404.54999999999995</v>
      </c>
      <c r="G346" s="36">
        <v>399.99999999999989</v>
      </c>
      <c r="H346" s="36">
        <v>414.19999999999982</v>
      </c>
      <c r="I346" s="36">
        <v>418.74999999999989</v>
      </c>
      <c r="J346" s="36">
        <v>421.29999999999978</v>
      </c>
      <c r="K346" s="31">
        <v>416.2</v>
      </c>
      <c r="L346" s="31">
        <v>409.1</v>
      </c>
      <c r="M346" s="31">
        <v>84.411879999999996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1267.95</v>
      </c>
      <c r="D347" s="36">
        <v>1273.3</v>
      </c>
      <c r="E347" s="36">
        <v>1258.6499999999999</v>
      </c>
      <c r="F347" s="36">
        <v>1249.3499999999999</v>
      </c>
      <c r="G347" s="36">
        <v>1234.6999999999998</v>
      </c>
      <c r="H347" s="36">
        <v>1282.5999999999999</v>
      </c>
      <c r="I347" s="36">
        <v>1297.25</v>
      </c>
      <c r="J347" s="36">
        <v>1306.55</v>
      </c>
      <c r="K347" s="31">
        <v>1287.95</v>
      </c>
      <c r="L347" s="31">
        <v>1264</v>
      </c>
      <c r="M347" s="31">
        <v>2.4052699999999998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185.53</v>
      </c>
      <c r="D348" s="36">
        <v>184.67666666666665</v>
      </c>
      <c r="E348" s="36">
        <v>182.3533333333333</v>
      </c>
      <c r="F348" s="36">
        <v>179.17666666666665</v>
      </c>
      <c r="G348" s="36">
        <v>176.8533333333333</v>
      </c>
      <c r="H348" s="36">
        <v>187.8533333333333</v>
      </c>
      <c r="I348" s="36">
        <v>190.17666666666662</v>
      </c>
      <c r="J348" s="36">
        <v>193.3533333333333</v>
      </c>
      <c r="K348" s="31">
        <v>187</v>
      </c>
      <c r="L348" s="31">
        <v>181.5</v>
      </c>
      <c r="M348" s="31">
        <v>230.51497000000001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3290.45</v>
      </c>
      <c r="D349" s="36">
        <v>3308.65</v>
      </c>
      <c r="E349" s="36">
        <v>3257.3</v>
      </c>
      <c r="F349" s="36">
        <v>3224.15</v>
      </c>
      <c r="G349" s="36">
        <v>3172.8</v>
      </c>
      <c r="H349" s="36">
        <v>3341.8</v>
      </c>
      <c r="I349" s="36">
        <v>3393.1499999999996</v>
      </c>
      <c r="J349" s="36">
        <v>3426.3</v>
      </c>
      <c r="K349" s="31">
        <v>3360</v>
      </c>
      <c r="L349" s="31">
        <v>3275.5</v>
      </c>
      <c r="M349" s="31">
        <v>2.6678000000000002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2521.4499999999998</v>
      </c>
      <c r="D350" s="36">
        <v>2521.9166666666665</v>
      </c>
      <c r="E350" s="36">
        <v>2511.0333333333328</v>
      </c>
      <c r="F350" s="36">
        <v>2500.6166666666663</v>
      </c>
      <c r="G350" s="36">
        <v>2489.7333333333327</v>
      </c>
      <c r="H350" s="36">
        <v>2532.333333333333</v>
      </c>
      <c r="I350" s="36">
        <v>2543.2166666666672</v>
      </c>
      <c r="J350" s="36">
        <v>2553.6333333333332</v>
      </c>
      <c r="K350" s="31">
        <v>2532.8000000000002</v>
      </c>
      <c r="L350" s="31">
        <v>2511.5</v>
      </c>
      <c r="M350" s="31">
        <v>3.91065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97.78</v>
      </c>
      <c r="D351" s="36">
        <v>97.236666666666679</v>
      </c>
      <c r="E351" s="36">
        <v>95.973333333333358</v>
      </c>
      <c r="F351" s="36">
        <v>94.166666666666686</v>
      </c>
      <c r="G351" s="36">
        <v>92.903333333333364</v>
      </c>
      <c r="H351" s="36">
        <v>99.043333333333351</v>
      </c>
      <c r="I351" s="36">
        <v>100.30666666666667</v>
      </c>
      <c r="J351" s="36">
        <v>102.11333333333334</v>
      </c>
      <c r="K351" s="31">
        <v>98.5</v>
      </c>
      <c r="L351" s="31">
        <v>95.43</v>
      </c>
      <c r="M351" s="31">
        <v>34.805039999999998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698</v>
      </c>
      <c r="D352" s="36">
        <v>702.66666666666663</v>
      </c>
      <c r="E352" s="36">
        <v>691.93333333333328</v>
      </c>
      <c r="F352" s="36">
        <v>685.86666666666667</v>
      </c>
      <c r="G352" s="36">
        <v>675.13333333333333</v>
      </c>
      <c r="H352" s="36">
        <v>708.73333333333323</v>
      </c>
      <c r="I352" s="36">
        <v>719.46666666666658</v>
      </c>
      <c r="J352" s="36">
        <v>725.53333333333319</v>
      </c>
      <c r="K352" s="31">
        <v>713.4</v>
      </c>
      <c r="L352" s="31">
        <v>696.6</v>
      </c>
      <c r="M352" s="31">
        <v>6.4082299999999996</v>
      </c>
      <c r="N352" s="1"/>
      <c r="O352" s="1"/>
    </row>
    <row r="353" spans="1:15" ht="12.75" customHeight="1">
      <c r="A353" s="33">
        <v>343</v>
      </c>
      <c r="B353" s="53" t="s">
        <v>863</v>
      </c>
      <c r="C353" s="31">
        <v>6673.45</v>
      </c>
      <c r="D353" s="36">
        <v>6562.4833333333336</v>
      </c>
      <c r="E353" s="36">
        <v>6430.9666666666672</v>
      </c>
      <c r="F353" s="36">
        <v>6188.4833333333336</v>
      </c>
      <c r="G353" s="36">
        <v>6056.9666666666672</v>
      </c>
      <c r="H353" s="36">
        <v>6804.9666666666672</v>
      </c>
      <c r="I353" s="36">
        <v>6936.4833333333336</v>
      </c>
      <c r="J353" s="36">
        <v>7178.9666666666672</v>
      </c>
      <c r="K353" s="31">
        <v>6694</v>
      </c>
      <c r="L353" s="31">
        <v>6320</v>
      </c>
      <c r="M353" s="31">
        <v>2.0769899999999999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340.35</v>
      </c>
      <c r="D354" s="36">
        <v>339.65000000000003</v>
      </c>
      <c r="E354" s="36">
        <v>337.30000000000007</v>
      </c>
      <c r="F354" s="36">
        <v>334.25000000000006</v>
      </c>
      <c r="G354" s="36">
        <v>331.90000000000009</v>
      </c>
      <c r="H354" s="36">
        <v>342.70000000000005</v>
      </c>
      <c r="I354" s="36">
        <v>345.05000000000007</v>
      </c>
      <c r="J354" s="36">
        <v>348.1</v>
      </c>
      <c r="K354" s="31">
        <v>342</v>
      </c>
      <c r="L354" s="31">
        <v>336.6</v>
      </c>
      <c r="M354" s="31">
        <v>1.24102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1728.15</v>
      </c>
      <c r="D355" s="36">
        <v>1730.6166666666668</v>
      </c>
      <c r="E355" s="36">
        <v>1713.8333333333335</v>
      </c>
      <c r="F355" s="36">
        <v>1699.5166666666667</v>
      </c>
      <c r="G355" s="36">
        <v>1682.7333333333333</v>
      </c>
      <c r="H355" s="36">
        <v>1744.9333333333336</v>
      </c>
      <c r="I355" s="36">
        <v>1761.7166666666669</v>
      </c>
      <c r="J355" s="36">
        <v>1776.0333333333338</v>
      </c>
      <c r="K355" s="31">
        <v>1747.4</v>
      </c>
      <c r="L355" s="31">
        <v>1716.3</v>
      </c>
      <c r="M355" s="31">
        <v>4.9075300000000004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328.85</v>
      </c>
      <c r="D356" s="36">
        <v>329.13333333333338</v>
      </c>
      <c r="E356" s="36">
        <v>325.71666666666675</v>
      </c>
      <c r="F356" s="36">
        <v>322.58333333333337</v>
      </c>
      <c r="G356" s="36">
        <v>319.16666666666674</v>
      </c>
      <c r="H356" s="36">
        <v>332.26666666666677</v>
      </c>
      <c r="I356" s="36">
        <v>335.68333333333339</v>
      </c>
      <c r="J356" s="36">
        <v>338.81666666666678</v>
      </c>
      <c r="K356" s="31">
        <v>332.55</v>
      </c>
      <c r="L356" s="31">
        <v>326</v>
      </c>
      <c r="M356" s="31">
        <v>201.65503000000001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718.55</v>
      </c>
      <c r="D357" s="36">
        <v>718.7833333333333</v>
      </c>
      <c r="E357" s="36">
        <v>707.76666666666665</v>
      </c>
      <c r="F357" s="36">
        <v>696.98333333333335</v>
      </c>
      <c r="G357" s="36">
        <v>685.9666666666667</v>
      </c>
      <c r="H357" s="36">
        <v>729.56666666666661</v>
      </c>
      <c r="I357" s="36">
        <v>740.58333333333326</v>
      </c>
      <c r="J357" s="36">
        <v>751.36666666666656</v>
      </c>
      <c r="K357" s="31">
        <v>729.8</v>
      </c>
      <c r="L357" s="31">
        <v>708</v>
      </c>
      <c r="M357" s="31">
        <v>67.164770000000004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1567.85</v>
      </c>
      <c r="D358" s="36">
        <v>1571.95</v>
      </c>
      <c r="E358" s="36">
        <v>1553.9</v>
      </c>
      <c r="F358" s="36">
        <v>1539.95</v>
      </c>
      <c r="G358" s="36">
        <v>1521.9</v>
      </c>
      <c r="H358" s="36">
        <v>1585.9</v>
      </c>
      <c r="I358" s="36">
        <v>1603.9499999999998</v>
      </c>
      <c r="J358" s="36">
        <v>1617.9</v>
      </c>
      <c r="K358" s="31">
        <v>1590</v>
      </c>
      <c r="L358" s="31">
        <v>1558</v>
      </c>
      <c r="M358" s="31">
        <v>4.6250900000000001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545.15</v>
      </c>
      <c r="D359" s="36">
        <v>544.85</v>
      </c>
      <c r="E359" s="36">
        <v>536</v>
      </c>
      <c r="F359" s="36">
        <v>526.85</v>
      </c>
      <c r="G359" s="36">
        <v>518</v>
      </c>
      <c r="H359" s="36">
        <v>554</v>
      </c>
      <c r="I359" s="36">
        <v>562.85000000000014</v>
      </c>
      <c r="J359" s="36">
        <v>572</v>
      </c>
      <c r="K359" s="31">
        <v>553.70000000000005</v>
      </c>
      <c r="L359" s="31">
        <v>535.70000000000005</v>
      </c>
      <c r="M359" s="31">
        <v>65.614829999999998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10950.1</v>
      </c>
      <c r="D360" s="36">
        <v>10944.266666666668</v>
      </c>
      <c r="E360" s="36">
        <v>10839.583333333336</v>
      </c>
      <c r="F360" s="36">
        <v>10729.066666666668</v>
      </c>
      <c r="G360" s="36">
        <v>10624.383333333335</v>
      </c>
      <c r="H360" s="36">
        <v>11054.783333333336</v>
      </c>
      <c r="I360" s="36">
        <v>11159.466666666667</v>
      </c>
      <c r="J360" s="36">
        <v>11269.983333333337</v>
      </c>
      <c r="K360" s="31">
        <v>11048.95</v>
      </c>
      <c r="L360" s="31">
        <v>10833.75</v>
      </c>
      <c r="M360" s="31">
        <v>1.8616600000000001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1777.95</v>
      </c>
      <c r="D361" s="36">
        <v>1782.7</v>
      </c>
      <c r="E361" s="36">
        <v>1762.3500000000001</v>
      </c>
      <c r="F361" s="36">
        <v>1746.75</v>
      </c>
      <c r="G361" s="36">
        <v>1726.4</v>
      </c>
      <c r="H361" s="36">
        <v>1798.3000000000002</v>
      </c>
      <c r="I361" s="36">
        <v>1818.65</v>
      </c>
      <c r="J361" s="36">
        <v>1834.2500000000002</v>
      </c>
      <c r="K361" s="31">
        <v>1803.05</v>
      </c>
      <c r="L361" s="31">
        <v>1767.1</v>
      </c>
      <c r="M361" s="31">
        <v>10.825570000000001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479.3</v>
      </c>
      <c r="D362" s="36">
        <v>479.53333333333336</v>
      </c>
      <c r="E362" s="36">
        <v>470.9666666666667</v>
      </c>
      <c r="F362" s="36">
        <v>462.63333333333333</v>
      </c>
      <c r="G362" s="36">
        <v>454.06666666666666</v>
      </c>
      <c r="H362" s="36">
        <v>487.86666666666673</v>
      </c>
      <c r="I362" s="36">
        <v>496.43333333333345</v>
      </c>
      <c r="J362" s="36">
        <v>504.76666666666677</v>
      </c>
      <c r="K362" s="31">
        <v>488.1</v>
      </c>
      <c r="L362" s="31">
        <v>471.2</v>
      </c>
      <c r="M362" s="31">
        <v>46.309759999999997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4458.55</v>
      </c>
      <c r="D363" s="36">
        <v>4443.8666666666677</v>
      </c>
      <c r="E363" s="36">
        <v>4398.383333333335</v>
      </c>
      <c r="F363" s="36">
        <v>4338.2166666666672</v>
      </c>
      <c r="G363" s="36">
        <v>4292.7333333333345</v>
      </c>
      <c r="H363" s="36">
        <v>4504.0333333333356</v>
      </c>
      <c r="I363" s="36">
        <v>4549.5166666666673</v>
      </c>
      <c r="J363" s="36">
        <v>4609.6833333333361</v>
      </c>
      <c r="K363" s="31">
        <v>4489.3500000000004</v>
      </c>
      <c r="L363" s="31">
        <v>4383.7</v>
      </c>
      <c r="M363" s="31">
        <v>2.2160700000000002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880.75</v>
      </c>
      <c r="D364" s="36">
        <v>880.23333333333323</v>
      </c>
      <c r="E364" s="36">
        <v>871.16666666666652</v>
      </c>
      <c r="F364" s="36">
        <v>861.58333333333326</v>
      </c>
      <c r="G364" s="36">
        <v>852.51666666666654</v>
      </c>
      <c r="H364" s="36">
        <v>889.81666666666649</v>
      </c>
      <c r="I364" s="36">
        <v>898.88333333333333</v>
      </c>
      <c r="J364" s="36">
        <v>908.46666666666647</v>
      </c>
      <c r="K364" s="31">
        <v>889.3</v>
      </c>
      <c r="L364" s="31">
        <v>870.65</v>
      </c>
      <c r="M364" s="31">
        <v>9.7232400000000005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458.5</v>
      </c>
      <c r="D365" s="36">
        <v>460.43333333333334</v>
      </c>
      <c r="E365" s="36">
        <v>456.06666666666666</v>
      </c>
      <c r="F365" s="36">
        <v>453.63333333333333</v>
      </c>
      <c r="G365" s="36">
        <v>449.26666666666665</v>
      </c>
      <c r="H365" s="36">
        <v>462.86666666666667</v>
      </c>
      <c r="I365" s="36">
        <v>467.23333333333335</v>
      </c>
      <c r="J365" s="36">
        <v>469.66666666666669</v>
      </c>
      <c r="K365" s="31">
        <v>464.8</v>
      </c>
      <c r="L365" s="31">
        <v>458</v>
      </c>
      <c r="M365" s="31">
        <v>4.1134599999999999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1520.5</v>
      </c>
      <c r="D366" s="36">
        <v>1516.3833333333332</v>
      </c>
      <c r="E366" s="36">
        <v>1508.1666666666665</v>
      </c>
      <c r="F366" s="36">
        <v>1495.8333333333333</v>
      </c>
      <c r="G366" s="36">
        <v>1487.6166666666666</v>
      </c>
      <c r="H366" s="36">
        <v>1528.7166666666665</v>
      </c>
      <c r="I366" s="36">
        <v>1536.9333333333332</v>
      </c>
      <c r="J366" s="36">
        <v>1549.2666666666664</v>
      </c>
      <c r="K366" s="31">
        <v>1524.6</v>
      </c>
      <c r="L366" s="31">
        <v>1504.05</v>
      </c>
      <c r="M366" s="31">
        <v>4.7641499999999999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41528.35</v>
      </c>
      <c r="D367" s="36">
        <v>41752.450000000004</v>
      </c>
      <c r="E367" s="36">
        <v>41184.900000000009</v>
      </c>
      <c r="F367" s="36">
        <v>40841.450000000004</v>
      </c>
      <c r="G367" s="36">
        <v>40273.900000000009</v>
      </c>
      <c r="H367" s="36">
        <v>42095.900000000009</v>
      </c>
      <c r="I367" s="36">
        <v>42663.450000000012</v>
      </c>
      <c r="J367" s="36">
        <v>43006.900000000009</v>
      </c>
      <c r="K367" s="31">
        <v>42320</v>
      </c>
      <c r="L367" s="31">
        <v>41409</v>
      </c>
      <c r="M367" s="31">
        <v>0.10982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1912.05</v>
      </c>
      <c r="D368" s="36">
        <v>1904.3333333333333</v>
      </c>
      <c r="E368" s="36">
        <v>1885.9666666666665</v>
      </c>
      <c r="F368" s="36">
        <v>1859.8833333333332</v>
      </c>
      <c r="G368" s="36">
        <v>1841.5166666666664</v>
      </c>
      <c r="H368" s="36">
        <v>1930.4166666666665</v>
      </c>
      <c r="I368" s="36">
        <v>1948.7833333333333</v>
      </c>
      <c r="J368" s="36">
        <v>1974.8666666666666</v>
      </c>
      <c r="K368" s="31">
        <v>1922.7</v>
      </c>
      <c r="L368" s="31">
        <v>1878.25</v>
      </c>
      <c r="M368" s="31">
        <v>2.42401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4909.55</v>
      </c>
      <c r="D369" s="36">
        <v>4959.333333333333</v>
      </c>
      <c r="E369" s="36">
        <v>4850.2166666666662</v>
      </c>
      <c r="F369" s="36">
        <v>4790.8833333333332</v>
      </c>
      <c r="G369" s="36">
        <v>4681.7666666666664</v>
      </c>
      <c r="H369" s="36">
        <v>5018.6666666666661</v>
      </c>
      <c r="I369" s="36">
        <v>5127.7833333333328</v>
      </c>
      <c r="J369" s="36">
        <v>5187.1166666666659</v>
      </c>
      <c r="K369" s="31">
        <v>5068.45</v>
      </c>
      <c r="L369" s="31">
        <v>4900</v>
      </c>
      <c r="M369" s="31">
        <v>3.9402599999999999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369.35</v>
      </c>
      <c r="D370" s="36">
        <v>368.8</v>
      </c>
      <c r="E370" s="36">
        <v>366.20000000000005</v>
      </c>
      <c r="F370" s="36">
        <v>363.05</v>
      </c>
      <c r="G370" s="36">
        <v>360.45000000000005</v>
      </c>
      <c r="H370" s="36">
        <v>371.95000000000005</v>
      </c>
      <c r="I370" s="36">
        <v>374.55000000000007</v>
      </c>
      <c r="J370" s="36">
        <v>377.70000000000005</v>
      </c>
      <c r="K370" s="31">
        <v>371.4</v>
      </c>
      <c r="L370" s="31">
        <v>365.65</v>
      </c>
      <c r="M370" s="31">
        <v>24.837890000000002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3655.75</v>
      </c>
      <c r="D371" s="36">
        <v>3638.2666666666664</v>
      </c>
      <c r="E371" s="36">
        <v>3611.5333333333328</v>
      </c>
      <c r="F371" s="36">
        <v>3567.3166666666666</v>
      </c>
      <c r="G371" s="36">
        <v>3540.583333333333</v>
      </c>
      <c r="H371" s="36">
        <v>3682.4833333333327</v>
      </c>
      <c r="I371" s="36">
        <v>3709.2166666666662</v>
      </c>
      <c r="J371" s="36">
        <v>3753.4333333333325</v>
      </c>
      <c r="K371" s="31">
        <v>3665</v>
      </c>
      <c r="L371" s="31">
        <v>3594.05</v>
      </c>
      <c r="M371" s="31">
        <v>1.6449499999999999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3099.15</v>
      </c>
      <c r="D372" s="36">
        <v>3098.0499999999997</v>
      </c>
      <c r="E372" s="36">
        <v>3081.0999999999995</v>
      </c>
      <c r="F372" s="36">
        <v>3063.0499999999997</v>
      </c>
      <c r="G372" s="36">
        <v>3046.0999999999995</v>
      </c>
      <c r="H372" s="36">
        <v>3116.0999999999995</v>
      </c>
      <c r="I372" s="36">
        <v>3133.0499999999993</v>
      </c>
      <c r="J372" s="36">
        <v>3151.0999999999995</v>
      </c>
      <c r="K372" s="31">
        <v>3115</v>
      </c>
      <c r="L372" s="31">
        <v>3080</v>
      </c>
      <c r="M372" s="31">
        <v>1.2904500000000001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1082.4000000000001</v>
      </c>
      <c r="D373" s="36">
        <v>1073.9000000000001</v>
      </c>
      <c r="E373" s="36">
        <v>1054.6500000000001</v>
      </c>
      <c r="F373" s="36">
        <v>1026.9000000000001</v>
      </c>
      <c r="G373" s="36">
        <v>1007.6500000000001</v>
      </c>
      <c r="H373" s="36">
        <v>1101.6500000000001</v>
      </c>
      <c r="I373" s="36">
        <v>1120.9000000000001</v>
      </c>
      <c r="J373" s="36">
        <v>1148.6500000000001</v>
      </c>
      <c r="K373" s="31">
        <v>1093.1500000000001</v>
      </c>
      <c r="L373" s="31">
        <v>1046.1500000000001</v>
      </c>
      <c r="M373" s="31">
        <v>21.87105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184.87</v>
      </c>
      <c r="D374" s="36">
        <v>185.90666666666667</v>
      </c>
      <c r="E374" s="36">
        <v>183.21333333333334</v>
      </c>
      <c r="F374" s="36">
        <v>181.55666666666667</v>
      </c>
      <c r="G374" s="36">
        <v>178.86333333333334</v>
      </c>
      <c r="H374" s="36">
        <v>187.56333333333333</v>
      </c>
      <c r="I374" s="36">
        <v>190.25666666666666</v>
      </c>
      <c r="J374" s="36">
        <v>191.91333333333333</v>
      </c>
      <c r="K374" s="31">
        <v>188.6</v>
      </c>
      <c r="L374" s="31">
        <v>184.25</v>
      </c>
      <c r="M374" s="31">
        <v>14.6022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2294.4</v>
      </c>
      <c r="D375" s="36">
        <v>2300</v>
      </c>
      <c r="E375" s="36">
        <v>2271.3000000000002</v>
      </c>
      <c r="F375" s="36">
        <v>2248.2000000000003</v>
      </c>
      <c r="G375" s="36">
        <v>2219.5000000000005</v>
      </c>
      <c r="H375" s="36">
        <v>2323.1</v>
      </c>
      <c r="I375" s="36">
        <v>2351.7999999999997</v>
      </c>
      <c r="J375" s="36">
        <v>2374.8999999999996</v>
      </c>
      <c r="K375" s="31">
        <v>2328.6999999999998</v>
      </c>
      <c r="L375" s="31">
        <v>2276.9</v>
      </c>
      <c r="M375" s="31">
        <v>1.75871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6769.55</v>
      </c>
      <c r="D376" s="36">
        <v>6770.8</v>
      </c>
      <c r="E376" s="36">
        <v>6728.75</v>
      </c>
      <c r="F376" s="36">
        <v>6687.95</v>
      </c>
      <c r="G376" s="36">
        <v>6645.9</v>
      </c>
      <c r="H376" s="36">
        <v>6811.6</v>
      </c>
      <c r="I376" s="36">
        <v>6853.6500000000015</v>
      </c>
      <c r="J376" s="36">
        <v>6894.4500000000007</v>
      </c>
      <c r="K376" s="31">
        <v>6812.85</v>
      </c>
      <c r="L376" s="31">
        <v>6730</v>
      </c>
      <c r="M376" s="31">
        <v>2.0092699999999999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402.55</v>
      </c>
      <c r="D377" s="36">
        <v>403.11666666666662</v>
      </c>
      <c r="E377" s="36">
        <v>399.23333333333323</v>
      </c>
      <c r="F377" s="36">
        <v>395.91666666666663</v>
      </c>
      <c r="G377" s="36">
        <v>392.03333333333325</v>
      </c>
      <c r="H377" s="36">
        <v>406.43333333333322</v>
      </c>
      <c r="I377" s="36">
        <v>410.31666666666655</v>
      </c>
      <c r="J377" s="36">
        <v>413.63333333333321</v>
      </c>
      <c r="K377" s="31">
        <v>407</v>
      </c>
      <c r="L377" s="31">
        <v>399.8</v>
      </c>
      <c r="M377" s="31">
        <v>12.58005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536.45000000000005</v>
      </c>
      <c r="D378" s="36">
        <v>528.9</v>
      </c>
      <c r="E378" s="36">
        <v>519.79999999999995</v>
      </c>
      <c r="F378" s="36">
        <v>503.15</v>
      </c>
      <c r="G378" s="36">
        <v>494.04999999999995</v>
      </c>
      <c r="H378" s="36">
        <v>545.54999999999995</v>
      </c>
      <c r="I378" s="36">
        <v>554.65000000000009</v>
      </c>
      <c r="J378" s="36">
        <v>571.29999999999995</v>
      </c>
      <c r="K378" s="31">
        <v>538</v>
      </c>
      <c r="L378" s="31">
        <v>512.25</v>
      </c>
      <c r="M378" s="31">
        <v>193.77942999999999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335.35</v>
      </c>
      <c r="D379" s="36">
        <v>337.26666666666665</v>
      </c>
      <c r="E379" s="36">
        <v>333.08333333333331</v>
      </c>
      <c r="F379" s="36">
        <v>330.81666666666666</v>
      </c>
      <c r="G379" s="36">
        <v>326.63333333333333</v>
      </c>
      <c r="H379" s="36">
        <v>339.5333333333333</v>
      </c>
      <c r="I379" s="36">
        <v>343.7166666666667</v>
      </c>
      <c r="J379" s="36">
        <v>345.98333333333329</v>
      </c>
      <c r="K379" s="31">
        <v>341.45</v>
      </c>
      <c r="L379" s="31">
        <v>335</v>
      </c>
      <c r="M379" s="31">
        <v>95.896900000000002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744.15</v>
      </c>
      <c r="D380" s="36">
        <v>744.21666666666658</v>
      </c>
      <c r="E380" s="36">
        <v>733.48333333333312</v>
      </c>
      <c r="F380" s="36">
        <v>722.81666666666649</v>
      </c>
      <c r="G380" s="36">
        <v>712.08333333333303</v>
      </c>
      <c r="H380" s="36">
        <v>754.88333333333321</v>
      </c>
      <c r="I380" s="36">
        <v>765.61666666666656</v>
      </c>
      <c r="J380" s="36">
        <v>776.2833333333333</v>
      </c>
      <c r="K380" s="31">
        <v>754.95</v>
      </c>
      <c r="L380" s="31">
        <v>733.55</v>
      </c>
      <c r="M380" s="31">
        <v>7.7249100000000004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1706.3</v>
      </c>
      <c r="D381" s="36">
        <v>1724.1499999999999</v>
      </c>
      <c r="E381" s="36">
        <v>1676.3999999999996</v>
      </c>
      <c r="F381" s="36">
        <v>1646.4999999999998</v>
      </c>
      <c r="G381" s="36">
        <v>1598.7499999999995</v>
      </c>
      <c r="H381" s="36">
        <v>1754.0499999999997</v>
      </c>
      <c r="I381" s="36">
        <v>1801.8000000000002</v>
      </c>
      <c r="J381" s="36">
        <v>1831.6999999999998</v>
      </c>
      <c r="K381" s="31">
        <v>1771.9</v>
      </c>
      <c r="L381" s="31">
        <v>1694.25</v>
      </c>
      <c r="M381" s="31">
        <v>17.529599999999999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594.1</v>
      </c>
      <c r="D382" s="36">
        <v>593.26666666666677</v>
      </c>
      <c r="E382" s="36">
        <v>588.83333333333348</v>
      </c>
      <c r="F382" s="36">
        <v>583.56666666666672</v>
      </c>
      <c r="G382" s="36">
        <v>579.13333333333344</v>
      </c>
      <c r="H382" s="36">
        <v>598.53333333333353</v>
      </c>
      <c r="I382" s="36">
        <v>602.9666666666667</v>
      </c>
      <c r="J382" s="36">
        <v>608.23333333333358</v>
      </c>
      <c r="K382" s="31">
        <v>597.70000000000005</v>
      </c>
      <c r="L382" s="31">
        <v>588</v>
      </c>
      <c r="M382" s="31">
        <v>0.89393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171.55</v>
      </c>
      <c r="D383" s="36">
        <v>171.63333333333335</v>
      </c>
      <c r="E383" s="36">
        <v>169.3666666666667</v>
      </c>
      <c r="F383" s="36">
        <v>167.18333333333334</v>
      </c>
      <c r="G383" s="36">
        <v>164.91666666666669</v>
      </c>
      <c r="H383" s="36">
        <v>173.81666666666672</v>
      </c>
      <c r="I383" s="36">
        <v>176.08333333333337</v>
      </c>
      <c r="J383" s="36">
        <v>178.26666666666674</v>
      </c>
      <c r="K383" s="31">
        <v>173.9</v>
      </c>
      <c r="L383" s="31">
        <v>169.45</v>
      </c>
      <c r="M383" s="31">
        <v>5.1415699999999998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17005.650000000001</v>
      </c>
      <c r="D384" s="36">
        <v>17098.533333333336</v>
      </c>
      <c r="E384" s="36">
        <v>16807.116666666672</v>
      </c>
      <c r="F384" s="36">
        <v>16608.583333333336</v>
      </c>
      <c r="G384" s="36">
        <v>16317.166666666672</v>
      </c>
      <c r="H384" s="36">
        <v>17297.066666666673</v>
      </c>
      <c r="I384" s="36">
        <v>17588.483333333337</v>
      </c>
      <c r="J384" s="36">
        <v>17787.016666666674</v>
      </c>
      <c r="K384" s="31">
        <v>17389.95</v>
      </c>
      <c r="L384" s="31">
        <v>16900</v>
      </c>
      <c r="M384" s="31">
        <v>5.7079999999999999E-2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115.96</v>
      </c>
      <c r="D385" s="36">
        <v>116.10333333333334</v>
      </c>
      <c r="E385" s="36">
        <v>115.55666666666667</v>
      </c>
      <c r="F385" s="36">
        <v>115.15333333333334</v>
      </c>
      <c r="G385" s="36">
        <v>114.60666666666667</v>
      </c>
      <c r="H385" s="36">
        <v>116.50666666666667</v>
      </c>
      <c r="I385" s="36">
        <v>117.05333333333333</v>
      </c>
      <c r="J385" s="36">
        <v>117.45666666666668</v>
      </c>
      <c r="K385" s="31">
        <v>116.65</v>
      </c>
      <c r="L385" s="31">
        <v>115.7</v>
      </c>
      <c r="M385" s="31">
        <v>98.618080000000006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801.85</v>
      </c>
      <c r="D386" s="36">
        <v>794.13333333333333</v>
      </c>
      <c r="E386" s="36">
        <v>779.31666666666661</v>
      </c>
      <c r="F386" s="36">
        <v>756.7833333333333</v>
      </c>
      <c r="G386" s="36">
        <v>741.96666666666658</v>
      </c>
      <c r="H386" s="36">
        <v>816.66666666666663</v>
      </c>
      <c r="I386" s="36">
        <v>831.48333333333346</v>
      </c>
      <c r="J386" s="36">
        <v>854.01666666666665</v>
      </c>
      <c r="K386" s="31">
        <v>808.95</v>
      </c>
      <c r="L386" s="31">
        <v>771.6</v>
      </c>
      <c r="M386" s="31">
        <v>12.730510000000001</v>
      </c>
      <c r="N386" s="1"/>
      <c r="O386" s="1"/>
    </row>
    <row r="387" spans="1:15" ht="12.75" customHeight="1">
      <c r="A387" s="33">
        <v>377</v>
      </c>
      <c r="B387" s="53" t="s">
        <v>864</v>
      </c>
      <c r="C387" s="31">
        <v>1620.45</v>
      </c>
      <c r="D387" s="36">
        <v>1621.4666666666665</v>
      </c>
      <c r="E387" s="36">
        <v>1604.9833333333329</v>
      </c>
      <c r="F387" s="36">
        <v>1589.5166666666664</v>
      </c>
      <c r="G387" s="36">
        <v>1573.0333333333328</v>
      </c>
      <c r="H387" s="36">
        <v>1636.9333333333329</v>
      </c>
      <c r="I387" s="36">
        <v>1653.4166666666665</v>
      </c>
      <c r="J387" s="36">
        <v>1668.883333333333</v>
      </c>
      <c r="K387" s="31">
        <v>1637.95</v>
      </c>
      <c r="L387" s="31">
        <v>1606</v>
      </c>
      <c r="M387" s="31">
        <v>1.11466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231.24</v>
      </c>
      <c r="D388" s="36">
        <v>230.32666666666668</v>
      </c>
      <c r="E388" s="36">
        <v>228.51333333333338</v>
      </c>
      <c r="F388" s="36">
        <v>225.78666666666669</v>
      </c>
      <c r="G388" s="36">
        <v>223.97333333333339</v>
      </c>
      <c r="H388" s="36">
        <v>233.05333333333337</v>
      </c>
      <c r="I388" s="36">
        <v>234.8666666666667</v>
      </c>
      <c r="J388" s="36">
        <v>237.59333333333336</v>
      </c>
      <c r="K388" s="31">
        <v>232.14</v>
      </c>
      <c r="L388" s="31">
        <v>227.6</v>
      </c>
      <c r="M388" s="31">
        <v>70.794330000000002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617.35</v>
      </c>
      <c r="D389" s="36">
        <v>608.06666666666672</v>
      </c>
      <c r="E389" s="36">
        <v>595.83333333333348</v>
      </c>
      <c r="F389" s="36">
        <v>574.31666666666672</v>
      </c>
      <c r="G389" s="36">
        <v>562.08333333333348</v>
      </c>
      <c r="H389" s="36">
        <v>629.58333333333348</v>
      </c>
      <c r="I389" s="36">
        <v>641.81666666666683</v>
      </c>
      <c r="J389" s="36">
        <v>663.33333333333348</v>
      </c>
      <c r="K389" s="31">
        <v>620.29999999999995</v>
      </c>
      <c r="L389" s="31">
        <v>586.54999999999995</v>
      </c>
      <c r="M389" s="31">
        <v>165.54284999999999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623.04999999999995</v>
      </c>
      <c r="D390" s="36">
        <v>625.30000000000007</v>
      </c>
      <c r="E390" s="36">
        <v>618.85000000000014</v>
      </c>
      <c r="F390" s="36">
        <v>614.65000000000009</v>
      </c>
      <c r="G390" s="36">
        <v>608.20000000000016</v>
      </c>
      <c r="H390" s="36">
        <v>629.50000000000011</v>
      </c>
      <c r="I390" s="36">
        <v>635.95000000000016</v>
      </c>
      <c r="J390" s="36">
        <v>640.15000000000009</v>
      </c>
      <c r="K390" s="31">
        <v>631.75</v>
      </c>
      <c r="L390" s="31">
        <v>621.1</v>
      </c>
      <c r="M390" s="31">
        <v>2.3364500000000001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653.70000000000005</v>
      </c>
      <c r="D391" s="36">
        <v>652.1</v>
      </c>
      <c r="E391" s="36">
        <v>648.05000000000007</v>
      </c>
      <c r="F391" s="36">
        <v>642.40000000000009</v>
      </c>
      <c r="G391" s="36">
        <v>638.35000000000014</v>
      </c>
      <c r="H391" s="36">
        <v>657.75</v>
      </c>
      <c r="I391" s="36">
        <v>661.8</v>
      </c>
      <c r="J391" s="36">
        <v>667.44999999999993</v>
      </c>
      <c r="K391" s="31">
        <v>656.15</v>
      </c>
      <c r="L391" s="31">
        <v>646.45000000000005</v>
      </c>
      <c r="M391" s="31">
        <v>6.0701599999999996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1807.9</v>
      </c>
      <c r="D392" s="36">
        <v>1825.0833333333333</v>
      </c>
      <c r="E392" s="36">
        <v>1782.8166666666666</v>
      </c>
      <c r="F392" s="36">
        <v>1757.7333333333333</v>
      </c>
      <c r="G392" s="36">
        <v>1715.4666666666667</v>
      </c>
      <c r="H392" s="36">
        <v>1850.1666666666665</v>
      </c>
      <c r="I392" s="36">
        <v>1892.4333333333334</v>
      </c>
      <c r="J392" s="36">
        <v>1917.5166666666664</v>
      </c>
      <c r="K392" s="31">
        <v>1867.35</v>
      </c>
      <c r="L392" s="31">
        <v>1800</v>
      </c>
      <c r="M392" s="31">
        <v>2.3215599999999998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576.1</v>
      </c>
      <c r="D393" s="36">
        <v>578.36666666666667</v>
      </c>
      <c r="E393" s="36">
        <v>569.73333333333335</v>
      </c>
      <c r="F393" s="36">
        <v>563.36666666666667</v>
      </c>
      <c r="G393" s="36">
        <v>554.73333333333335</v>
      </c>
      <c r="H393" s="36">
        <v>584.73333333333335</v>
      </c>
      <c r="I393" s="36">
        <v>593.36666666666679</v>
      </c>
      <c r="J393" s="36">
        <v>599.73333333333335</v>
      </c>
      <c r="K393" s="31">
        <v>587</v>
      </c>
      <c r="L393" s="31">
        <v>572</v>
      </c>
      <c r="M393" s="31">
        <v>130.768</v>
      </c>
      <c r="N393" s="1"/>
      <c r="O393" s="1"/>
    </row>
    <row r="394" spans="1:15" ht="12.75" customHeight="1">
      <c r="A394" s="33">
        <v>384</v>
      </c>
      <c r="B394" s="53" t="s">
        <v>865</v>
      </c>
      <c r="C394" s="31">
        <v>500</v>
      </c>
      <c r="D394" s="36">
        <v>500.34999999999997</v>
      </c>
      <c r="E394" s="36">
        <v>495.19999999999993</v>
      </c>
      <c r="F394" s="36">
        <v>490.4</v>
      </c>
      <c r="G394" s="36">
        <v>485.24999999999994</v>
      </c>
      <c r="H394" s="36">
        <v>505.14999999999992</v>
      </c>
      <c r="I394" s="36">
        <v>510.2999999999999</v>
      </c>
      <c r="J394" s="36">
        <v>515.09999999999991</v>
      </c>
      <c r="K394" s="31">
        <v>505.5</v>
      </c>
      <c r="L394" s="31">
        <v>495.55</v>
      </c>
      <c r="M394" s="31">
        <v>28.415569999999999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1239.8499999999999</v>
      </c>
      <c r="D395" s="36">
        <v>1240.2333333333333</v>
      </c>
      <c r="E395" s="36">
        <v>1230.4666666666667</v>
      </c>
      <c r="F395" s="36">
        <v>1221.0833333333333</v>
      </c>
      <c r="G395" s="36">
        <v>1211.3166666666666</v>
      </c>
      <c r="H395" s="36">
        <v>1249.6166666666668</v>
      </c>
      <c r="I395" s="36">
        <v>1259.3833333333337</v>
      </c>
      <c r="J395" s="36">
        <v>1268.7666666666669</v>
      </c>
      <c r="K395" s="31">
        <v>1250</v>
      </c>
      <c r="L395" s="31">
        <v>1230.8499999999999</v>
      </c>
      <c r="M395" s="31">
        <v>0.41435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295.45</v>
      </c>
      <c r="D396" s="36">
        <v>295.40000000000003</v>
      </c>
      <c r="E396" s="36">
        <v>292.80000000000007</v>
      </c>
      <c r="F396" s="36">
        <v>290.15000000000003</v>
      </c>
      <c r="G396" s="36">
        <v>287.55000000000007</v>
      </c>
      <c r="H396" s="36">
        <v>298.05000000000007</v>
      </c>
      <c r="I396" s="36">
        <v>300.65000000000009</v>
      </c>
      <c r="J396" s="36">
        <v>303.30000000000007</v>
      </c>
      <c r="K396" s="31">
        <v>298</v>
      </c>
      <c r="L396" s="31">
        <v>292.75</v>
      </c>
      <c r="M396" s="31">
        <v>2.9020899999999998</v>
      </c>
      <c r="N396" s="1"/>
      <c r="O396" s="1"/>
    </row>
    <row r="397" spans="1:15" ht="12.75" customHeight="1">
      <c r="A397" s="33">
        <v>387</v>
      </c>
      <c r="B397" s="53" t="s">
        <v>801</v>
      </c>
      <c r="C397" s="31">
        <v>947.85</v>
      </c>
      <c r="D397" s="36">
        <v>949.5</v>
      </c>
      <c r="E397" s="36">
        <v>936.4</v>
      </c>
      <c r="F397" s="36">
        <v>924.94999999999993</v>
      </c>
      <c r="G397" s="36">
        <v>911.84999999999991</v>
      </c>
      <c r="H397" s="36">
        <v>960.95</v>
      </c>
      <c r="I397" s="36">
        <v>974.05</v>
      </c>
      <c r="J397" s="36">
        <v>985.50000000000011</v>
      </c>
      <c r="K397" s="31">
        <v>962.6</v>
      </c>
      <c r="L397" s="31">
        <v>938.05</v>
      </c>
      <c r="M397" s="31">
        <v>3.89262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203.21</v>
      </c>
      <c r="D398" s="36">
        <v>203.4366666666667</v>
      </c>
      <c r="E398" s="36">
        <v>198.98333333333341</v>
      </c>
      <c r="F398" s="36">
        <v>194.75666666666672</v>
      </c>
      <c r="G398" s="36">
        <v>190.30333333333343</v>
      </c>
      <c r="H398" s="36">
        <v>207.66333333333338</v>
      </c>
      <c r="I398" s="36">
        <v>212.1166666666667</v>
      </c>
      <c r="J398" s="36">
        <v>216.34333333333336</v>
      </c>
      <c r="K398" s="31">
        <v>207.89</v>
      </c>
      <c r="L398" s="31">
        <v>199.21</v>
      </c>
      <c r="M398" s="31">
        <v>74.161770000000004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3606.8</v>
      </c>
      <c r="D399" s="36">
        <v>3583.5499999999997</v>
      </c>
      <c r="E399" s="36">
        <v>3528.0999999999995</v>
      </c>
      <c r="F399" s="36">
        <v>3449.3999999999996</v>
      </c>
      <c r="G399" s="36">
        <v>3393.9499999999994</v>
      </c>
      <c r="H399" s="36">
        <v>3662.2499999999995</v>
      </c>
      <c r="I399" s="36">
        <v>3717.6999999999994</v>
      </c>
      <c r="J399" s="36">
        <v>3796.3999999999996</v>
      </c>
      <c r="K399" s="31">
        <v>3639</v>
      </c>
      <c r="L399" s="31">
        <v>3504.85</v>
      </c>
      <c r="M399" s="31">
        <v>0.37331999999999999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81.67</v>
      </c>
      <c r="D400" s="36">
        <v>82.203333333333333</v>
      </c>
      <c r="E400" s="36">
        <v>80.966666666666669</v>
      </c>
      <c r="F400" s="36">
        <v>80.263333333333335</v>
      </c>
      <c r="G400" s="36">
        <v>79.026666666666671</v>
      </c>
      <c r="H400" s="36">
        <v>82.906666666666666</v>
      </c>
      <c r="I400" s="36">
        <v>84.143333333333317</v>
      </c>
      <c r="J400" s="36">
        <v>84.846666666666664</v>
      </c>
      <c r="K400" s="31">
        <v>83.44</v>
      </c>
      <c r="L400" s="31">
        <v>81.5</v>
      </c>
      <c r="M400" s="31">
        <v>40.278309999999998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2006.3</v>
      </c>
      <c r="D401" s="36">
        <v>2014.75</v>
      </c>
      <c r="E401" s="36">
        <v>1992.55</v>
      </c>
      <c r="F401" s="36">
        <v>1978.8</v>
      </c>
      <c r="G401" s="36">
        <v>1956.6</v>
      </c>
      <c r="H401" s="36">
        <v>2028.5</v>
      </c>
      <c r="I401" s="36">
        <v>2050.6999999999998</v>
      </c>
      <c r="J401" s="36">
        <v>2064.4499999999998</v>
      </c>
      <c r="K401" s="31">
        <v>2036.95</v>
      </c>
      <c r="L401" s="31">
        <v>2001</v>
      </c>
      <c r="M401" s="31">
        <v>1.5254099999999999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203</v>
      </c>
      <c r="D402" s="36">
        <v>203.08333333333334</v>
      </c>
      <c r="E402" s="36">
        <v>201.01666666666668</v>
      </c>
      <c r="F402" s="36">
        <v>199.03333333333333</v>
      </c>
      <c r="G402" s="36">
        <v>196.96666666666667</v>
      </c>
      <c r="H402" s="36">
        <v>205.06666666666669</v>
      </c>
      <c r="I402" s="36">
        <v>207.13333333333335</v>
      </c>
      <c r="J402" s="36">
        <v>209.1166666666667</v>
      </c>
      <c r="K402" s="31">
        <v>205.15</v>
      </c>
      <c r="L402" s="31">
        <v>201.1</v>
      </c>
      <c r="M402" s="31">
        <v>7.8907699999999998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3000.9</v>
      </c>
      <c r="D403" s="36">
        <v>3008.9166666666665</v>
      </c>
      <c r="E403" s="36">
        <v>2990.8833333333332</v>
      </c>
      <c r="F403" s="36">
        <v>2980.8666666666668</v>
      </c>
      <c r="G403" s="36">
        <v>2962.8333333333335</v>
      </c>
      <c r="H403" s="36">
        <v>3018.9333333333329</v>
      </c>
      <c r="I403" s="36">
        <v>3036.9666666666667</v>
      </c>
      <c r="J403" s="36">
        <v>3046.9833333333327</v>
      </c>
      <c r="K403" s="31">
        <v>3026.95</v>
      </c>
      <c r="L403" s="31">
        <v>2998.9</v>
      </c>
      <c r="M403" s="31">
        <v>31.255780000000001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112.05</v>
      </c>
      <c r="D404" s="36">
        <v>112.04666666666667</v>
      </c>
      <c r="E404" s="36">
        <v>110.51333333333334</v>
      </c>
      <c r="F404" s="36">
        <v>108.97666666666667</v>
      </c>
      <c r="G404" s="36">
        <v>107.44333333333334</v>
      </c>
      <c r="H404" s="36">
        <v>113.58333333333333</v>
      </c>
      <c r="I404" s="36">
        <v>115.11666666666666</v>
      </c>
      <c r="J404" s="36">
        <v>116.65333333333332</v>
      </c>
      <c r="K404" s="31">
        <v>113.58</v>
      </c>
      <c r="L404" s="31">
        <v>110.51</v>
      </c>
      <c r="M404" s="31">
        <v>25.526959999999999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1581.95</v>
      </c>
      <c r="D405" s="36">
        <v>1586.1166666666668</v>
      </c>
      <c r="E405" s="36">
        <v>1572.2333333333336</v>
      </c>
      <c r="F405" s="36">
        <v>1562.5166666666669</v>
      </c>
      <c r="G405" s="36">
        <v>1548.6333333333337</v>
      </c>
      <c r="H405" s="36">
        <v>1595.8333333333335</v>
      </c>
      <c r="I405" s="36">
        <v>1609.7166666666667</v>
      </c>
      <c r="J405" s="36">
        <v>1619.4333333333334</v>
      </c>
      <c r="K405" s="31">
        <v>1600</v>
      </c>
      <c r="L405" s="31">
        <v>1576.4</v>
      </c>
      <c r="M405" s="31">
        <v>0.53298000000000001</v>
      </c>
      <c r="N405" s="1"/>
      <c r="O405" s="1"/>
    </row>
    <row r="406" spans="1:15" ht="12.75" customHeight="1">
      <c r="A406" s="33">
        <v>396</v>
      </c>
      <c r="B406" s="53" t="s">
        <v>866</v>
      </c>
      <c r="C406" s="31">
        <v>87.04</v>
      </c>
      <c r="D406" s="36">
        <v>86.516666666666666</v>
      </c>
      <c r="E406" s="36">
        <v>85.303333333333327</v>
      </c>
      <c r="F406" s="36">
        <v>83.566666666666663</v>
      </c>
      <c r="G406" s="36">
        <v>82.353333333333325</v>
      </c>
      <c r="H406" s="36">
        <v>88.25333333333333</v>
      </c>
      <c r="I406" s="36">
        <v>89.466666666666669</v>
      </c>
      <c r="J406" s="36">
        <v>91.203333333333333</v>
      </c>
      <c r="K406" s="31">
        <v>87.73</v>
      </c>
      <c r="L406" s="31">
        <v>84.78</v>
      </c>
      <c r="M406" s="31">
        <v>28.719460000000002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736.75</v>
      </c>
      <c r="D407" s="36">
        <v>732.11666666666667</v>
      </c>
      <c r="E407" s="36">
        <v>724.2833333333333</v>
      </c>
      <c r="F407" s="36">
        <v>711.81666666666661</v>
      </c>
      <c r="G407" s="36">
        <v>703.98333333333323</v>
      </c>
      <c r="H407" s="36">
        <v>744.58333333333337</v>
      </c>
      <c r="I407" s="36">
        <v>752.41666666666663</v>
      </c>
      <c r="J407" s="36">
        <v>764.88333333333344</v>
      </c>
      <c r="K407" s="31">
        <v>739.95</v>
      </c>
      <c r="L407" s="31">
        <v>719.65</v>
      </c>
      <c r="M407" s="31">
        <v>35.279269999999997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1838.95</v>
      </c>
      <c r="D408" s="36">
        <v>1823.8833333333332</v>
      </c>
      <c r="E408" s="36">
        <v>1799.1666666666665</v>
      </c>
      <c r="F408" s="36">
        <v>1759.3833333333332</v>
      </c>
      <c r="G408" s="36">
        <v>1734.6666666666665</v>
      </c>
      <c r="H408" s="36">
        <v>1863.6666666666665</v>
      </c>
      <c r="I408" s="36">
        <v>1888.3833333333332</v>
      </c>
      <c r="J408" s="36">
        <v>1928.1666666666665</v>
      </c>
      <c r="K408" s="31">
        <v>1848.6</v>
      </c>
      <c r="L408" s="31">
        <v>1784.1</v>
      </c>
      <c r="M408" s="31">
        <v>22.393709999999999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132.71</v>
      </c>
      <c r="D409" s="36">
        <v>133.23666666666668</v>
      </c>
      <c r="E409" s="36">
        <v>131.97333333333336</v>
      </c>
      <c r="F409" s="36">
        <v>131.23666666666668</v>
      </c>
      <c r="G409" s="36">
        <v>129.97333333333336</v>
      </c>
      <c r="H409" s="36">
        <v>133.97333333333336</v>
      </c>
      <c r="I409" s="36">
        <v>135.23666666666668</v>
      </c>
      <c r="J409" s="36">
        <v>135.97333333333336</v>
      </c>
      <c r="K409" s="31">
        <v>134.5</v>
      </c>
      <c r="L409" s="31">
        <v>132.5</v>
      </c>
      <c r="M409" s="31">
        <v>55.026479999999999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5234.45</v>
      </c>
      <c r="D410" s="36">
        <v>5254.4833333333327</v>
      </c>
      <c r="E410" s="36">
        <v>5196.616666666665</v>
      </c>
      <c r="F410" s="36">
        <v>5158.7833333333319</v>
      </c>
      <c r="G410" s="36">
        <v>5100.9166666666642</v>
      </c>
      <c r="H410" s="36">
        <v>5292.3166666666657</v>
      </c>
      <c r="I410" s="36">
        <v>5350.1833333333325</v>
      </c>
      <c r="J410" s="36">
        <v>5388.0166666666664</v>
      </c>
      <c r="K410" s="31">
        <v>5312.35</v>
      </c>
      <c r="L410" s="31">
        <v>5216.6499999999996</v>
      </c>
      <c r="M410" s="31">
        <v>1.4539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2555.6</v>
      </c>
      <c r="D411" s="36">
        <v>2563.0333333333333</v>
      </c>
      <c r="E411" s="36">
        <v>2534.0666666666666</v>
      </c>
      <c r="F411" s="36">
        <v>2512.5333333333333</v>
      </c>
      <c r="G411" s="36">
        <v>2483.5666666666666</v>
      </c>
      <c r="H411" s="36">
        <v>2584.5666666666666</v>
      </c>
      <c r="I411" s="36">
        <v>2613.5333333333328</v>
      </c>
      <c r="J411" s="36">
        <v>2635.0666666666666</v>
      </c>
      <c r="K411" s="31">
        <v>2592</v>
      </c>
      <c r="L411" s="31">
        <v>2541.5</v>
      </c>
      <c r="M411" s="31">
        <v>5.9813900000000002</v>
      </c>
      <c r="N411" s="1"/>
      <c r="O411" s="1"/>
    </row>
    <row r="412" spans="1:15" ht="12.75" customHeight="1">
      <c r="A412" s="33">
        <v>402</v>
      </c>
      <c r="B412" s="53" t="s">
        <v>825</v>
      </c>
      <c r="C412" s="31">
        <v>2365.9</v>
      </c>
      <c r="D412" s="36">
        <v>2371.2999999999997</v>
      </c>
      <c r="E412" s="36">
        <v>2354.5999999999995</v>
      </c>
      <c r="F412" s="36">
        <v>2343.2999999999997</v>
      </c>
      <c r="G412" s="36">
        <v>2326.5999999999995</v>
      </c>
      <c r="H412" s="36">
        <v>2382.5999999999995</v>
      </c>
      <c r="I412" s="36">
        <v>2399.2999999999993</v>
      </c>
      <c r="J412" s="36">
        <v>2410.5999999999995</v>
      </c>
      <c r="K412" s="31">
        <v>2388</v>
      </c>
      <c r="L412" s="31">
        <v>2360</v>
      </c>
      <c r="M412" s="31">
        <v>0.32812999999999998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199.91</v>
      </c>
      <c r="D413" s="36">
        <v>199.35</v>
      </c>
      <c r="E413" s="36">
        <v>197.86999999999998</v>
      </c>
      <c r="F413" s="36">
        <v>195.82999999999998</v>
      </c>
      <c r="G413" s="36">
        <v>194.34999999999997</v>
      </c>
      <c r="H413" s="36">
        <v>201.39</v>
      </c>
      <c r="I413" s="36">
        <v>202.87</v>
      </c>
      <c r="J413" s="36">
        <v>204.91</v>
      </c>
      <c r="K413" s="31">
        <v>200.83</v>
      </c>
      <c r="L413" s="31">
        <v>197.31</v>
      </c>
      <c r="M413" s="31">
        <v>122.0038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6800.35</v>
      </c>
      <c r="D414" s="36">
        <v>6786.6833333333334</v>
      </c>
      <c r="E414" s="36">
        <v>6738.666666666667</v>
      </c>
      <c r="F414" s="36">
        <v>6676.9833333333336</v>
      </c>
      <c r="G414" s="36">
        <v>6628.9666666666672</v>
      </c>
      <c r="H414" s="36">
        <v>6848.3666666666668</v>
      </c>
      <c r="I414" s="36">
        <v>6896.3833333333332</v>
      </c>
      <c r="J414" s="36">
        <v>6958.0666666666666</v>
      </c>
      <c r="K414" s="31">
        <v>6834.7</v>
      </c>
      <c r="L414" s="31">
        <v>6725</v>
      </c>
      <c r="M414" s="31">
        <v>0.04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1621.2</v>
      </c>
      <c r="D415" s="36">
        <v>1626.3333333333333</v>
      </c>
      <c r="E415" s="36">
        <v>1607.8666666666666</v>
      </c>
      <c r="F415" s="36">
        <v>1594.5333333333333</v>
      </c>
      <c r="G415" s="36">
        <v>1576.0666666666666</v>
      </c>
      <c r="H415" s="36">
        <v>1639.6666666666665</v>
      </c>
      <c r="I415" s="36">
        <v>1658.1333333333332</v>
      </c>
      <c r="J415" s="36">
        <v>1671.4666666666665</v>
      </c>
      <c r="K415" s="31">
        <v>1644.8</v>
      </c>
      <c r="L415" s="31">
        <v>1613</v>
      </c>
      <c r="M415" s="31">
        <v>0.65263000000000004</v>
      </c>
      <c r="N415" s="1"/>
      <c r="O415" s="1"/>
    </row>
    <row r="416" spans="1:15" ht="12.75" customHeight="1">
      <c r="A416" s="33">
        <v>406</v>
      </c>
      <c r="B416" s="53" t="s">
        <v>826</v>
      </c>
      <c r="C416" s="31">
        <v>517.45000000000005</v>
      </c>
      <c r="D416" s="36">
        <v>516.5333333333333</v>
      </c>
      <c r="E416" s="36">
        <v>509.06666666666661</v>
      </c>
      <c r="F416" s="36">
        <v>500.68333333333328</v>
      </c>
      <c r="G416" s="36">
        <v>493.21666666666658</v>
      </c>
      <c r="H416" s="36">
        <v>524.91666666666663</v>
      </c>
      <c r="I416" s="36">
        <v>532.38333333333333</v>
      </c>
      <c r="J416" s="36">
        <v>540.76666666666665</v>
      </c>
      <c r="K416" s="31">
        <v>524</v>
      </c>
      <c r="L416" s="31">
        <v>508.15</v>
      </c>
      <c r="M416" s="31">
        <v>1.9637199999999999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3936</v>
      </c>
      <c r="D417" s="36">
        <v>3963.4833333333336</v>
      </c>
      <c r="E417" s="36">
        <v>3899.5166666666673</v>
      </c>
      <c r="F417" s="36">
        <v>3863.0333333333338</v>
      </c>
      <c r="G417" s="36">
        <v>3799.0666666666675</v>
      </c>
      <c r="H417" s="36">
        <v>3999.9666666666672</v>
      </c>
      <c r="I417" s="36">
        <v>4063.9333333333334</v>
      </c>
      <c r="J417" s="36">
        <v>4100.416666666667</v>
      </c>
      <c r="K417" s="31">
        <v>4027.45</v>
      </c>
      <c r="L417" s="31">
        <v>3927</v>
      </c>
      <c r="M417" s="31">
        <v>0.58411000000000002</v>
      </c>
      <c r="N417" s="1"/>
      <c r="O417" s="1"/>
    </row>
    <row r="418" spans="1:15" ht="12.75" customHeight="1">
      <c r="A418" s="33">
        <v>408</v>
      </c>
      <c r="B418" s="53" t="s">
        <v>867</v>
      </c>
      <c r="C418" s="31">
        <v>816.9</v>
      </c>
      <c r="D418" s="36">
        <v>822.91666666666663</v>
      </c>
      <c r="E418" s="36">
        <v>804.98333333333323</v>
      </c>
      <c r="F418" s="36">
        <v>793.06666666666661</v>
      </c>
      <c r="G418" s="36">
        <v>775.13333333333321</v>
      </c>
      <c r="H418" s="36">
        <v>834.83333333333326</v>
      </c>
      <c r="I418" s="36">
        <v>852.76666666666665</v>
      </c>
      <c r="J418" s="36">
        <v>864.68333333333328</v>
      </c>
      <c r="K418" s="31">
        <v>840.85</v>
      </c>
      <c r="L418" s="31">
        <v>811</v>
      </c>
      <c r="M418" s="31">
        <v>2.65754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24813.200000000001</v>
      </c>
      <c r="D419" s="36">
        <v>24864.333333333332</v>
      </c>
      <c r="E419" s="36">
        <v>24678.916666666664</v>
      </c>
      <c r="F419" s="36">
        <v>24544.633333333331</v>
      </c>
      <c r="G419" s="36">
        <v>24359.216666666664</v>
      </c>
      <c r="H419" s="36">
        <v>24998.616666666665</v>
      </c>
      <c r="I419" s="36">
        <v>25184.033333333329</v>
      </c>
      <c r="J419" s="36">
        <v>25318.316666666666</v>
      </c>
      <c r="K419" s="31">
        <v>25049.75</v>
      </c>
      <c r="L419" s="31">
        <v>24730.05</v>
      </c>
      <c r="M419" s="31">
        <v>0.23211999999999999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46.81</v>
      </c>
      <c r="D420" s="36">
        <v>46.78</v>
      </c>
      <c r="E420" s="36">
        <v>46.46</v>
      </c>
      <c r="F420" s="36">
        <v>46.11</v>
      </c>
      <c r="G420" s="36">
        <v>45.79</v>
      </c>
      <c r="H420" s="36">
        <v>47.13</v>
      </c>
      <c r="I420" s="36">
        <v>47.449999999999996</v>
      </c>
      <c r="J420" s="36">
        <v>47.800000000000004</v>
      </c>
      <c r="K420" s="31">
        <v>47.1</v>
      </c>
      <c r="L420" s="31">
        <v>46.43</v>
      </c>
      <c r="M420" s="31">
        <v>59.79448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3229.45</v>
      </c>
      <c r="D421" s="36">
        <v>3204.7833333333333</v>
      </c>
      <c r="E421" s="36">
        <v>3140.6666666666665</v>
      </c>
      <c r="F421" s="36">
        <v>3051.8833333333332</v>
      </c>
      <c r="G421" s="36">
        <v>2987.7666666666664</v>
      </c>
      <c r="H421" s="36">
        <v>3293.5666666666666</v>
      </c>
      <c r="I421" s="36">
        <v>3357.6833333333334</v>
      </c>
      <c r="J421" s="36">
        <v>3446.4666666666667</v>
      </c>
      <c r="K421" s="31">
        <v>3268.9</v>
      </c>
      <c r="L421" s="31">
        <v>3116</v>
      </c>
      <c r="M421" s="31">
        <v>19.831610000000001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814.1</v>
      </c>
      <c r="D422" s="36">
        <v>818.98333333333323</v>
      </c>
      <c r="E422" s="36">
        <v>806.16666666666652</v>
      </c>
      <c r="F422" s="36">
        <v>798.23333333333323</v>
      </c>
      <c r="G422" s="36">
        <v>785.41666666666652</v>
      </c>
      <c r="H422" s="36">
        <v>826.91666666666652</v>
      </c>
      <c r="I422" s="36">
        <v>839.73333333333335</v>
      </c>
      <c r="J422" s="36">
        <v>847.66666666666652</v>
      </c>
      <c r="K422" s="31">
        <v>831.8</v>
      </c>
      <c r="L422" s="31">
        <v>811.05</v>
      </c>
      <c r="M422" s="31">
        <v>10.96895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7008.85</v>
      </c>
      <c r="D423" s="36">
        <v>7035.8166666666666</v>
      </c>
      <c r="E423" s="36">
        <v>6973.0333333333328</v>
      </c>
      <c r="F423" s="36">
        <v>6937.2166666666662</v>
      </c>
      <c r="G423" s="36">
        <v>6874.4333333333325</v>
      </c>
      <c r="H423" s="36">
        <v>7071.6333333333332</v>
      </c>
      <c r="I423" s="36">
        <v>7134.4166666666679</v>
      </c>
      <c r="J423" s="36">
        <v>7170.2333333333336</v>
      </c>
      <c r="K423" s="31">
        <v>7098.6</v>
      </c>
      <c r="L423" s="31">
        <v>7000</v>
      </c>
      <c r="M423" s="31">
        <v>1.80413</v>
      </c>
      <c r="N423" s="1"/>
      <c r="O423" s="1"/>
    </row>
    <row r="424" spans="1:15" ht="12.75" customHeight="1">
      <c r="A424" s="33">
        <v>414</v>
      </c>
      <c r="B424" s="53" t="s">
        <v>868</v>
      </c>
      <c r="C424" s="31">
        <v>1489.1</v>
      </c>
      <c r="D424" s="36">
        <v>1483.55</v>
      </c>
      <c r="E424" s="36">
        <v>1470.55</v>
      </c>
      <c r="F424" s="36">
        <v>1452</v>
      </c>
      <c r="G424" s="36">
        <v>1439</v>
      </c>
      <c r="H424" s="36">
        <v>1502.1</v>
      </c>
      <c r="I424" s="36">
        <v>1515.1</v>
      </c>
      <c r="J424" s="36">
        <v>1533.6499999999999</v>
      </c>
      <c r="K424" s="31">
        <v>1496.55</v>
      </c>
      <c r="L424" s="31">
        <v>1465</v>
      </c>
      <c r="M424" s="31">
        <v>4.8524599999999998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1713.3</v>
      </c>
      <c r="D425" s="36">
        <v>1721.45</v>
      </c>
      <c r="E425" s="36">
        <v>1694.9</v>
      </c>
      <c r="F425" s="36">
        <v>1676.5</v>
      </c>
      <c r="G425" s="36">
        <v>1649.95</v>
      </c>
      <c r="H425" s="36">
        <v>1739.8500000000001</v>
      </c>
      <c r="I425" s="36">
        <v>1766.3999999999999</v>
      </c>
      <c r="J425" s="36">
        <v>1784.8000000000002</v>
      </c>
      <c r="K425" s="31">
        <v>1748</v>
      </c>
      <c r="L425" s="31">
        <v>1703.05</v>
      </c>
      <c r="M425" s="31">
        <v>2.17781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10454.549999999999</v>
      </c>
      <c r="D426" s="36">
        <v>10531.183333333332</v>
      </c>
      <c r="E426" s="36">
        <v>10323.366666666665</v>
      </c>
      <c r="F426" s="36">
        <v>10192.183333333332</v>
      </c>
      <c r="G426" s="36">
        <v>9984.366666666665</v>
      </c>
      <c r="H426" s="36">
        <v>10662.366666666665</v>
      </c>
      <c r="I426" s="36">
        <v>10870.183333333334</v>
      </c>
      <c r="J426" s="36">
        <v>11001.366666666665</v>
      </c>
      <c r="K426" s="31">
        <v>10739</v>
      </c>
      <c r="L426" s="31">
        <v>10400</v>
      </c>
      <c r="M426" s="31">
        <v>0.74214000000000002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707.45</v>
      </c>
      <c r="D427" s="36">
        <v>713.54999999999984</v>
      </c>
      <c r="E427" s="36">
        <v>690.1999999999997</v>
      </c>
      <c r="F427" s="36">
        <v>672.94999999999982</v>
      </c>
      <c r="G427" s="36">
        <v>649.59999999999968</v>
      </c>
      <c r="H427" s="36">
        <v>730.79999999999973</v>
      </c>
      <c r="I427" s="36">
        <v>754.14999999999986</v>
      </c>
      <c r="J427" s="36">
        <v>771.39999999999975</v>
      </c>
      <c r="K427" s="31">
        <v>736.9</v>
      </c>
      <c r="L427" s="31">
        <v>696.3</v>
      </c>
      <c r="M427" s="31">
        <v>29.666709999999998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629.75</v>
      </c>
      <c r="D428" s="36">
        <v>627.19999999999993</v>
      </c>
      <c r="E428" s="36">
        <v>622.39999999999986</v>
      </c>
      <c r="F428" s="36">
        <v>615.04999999999995</v>
      </c>
      <c r="G428" s="36">
        <v>610.24999999999989</v>
      </c>
      <c r="H428" s="36">
        <v>634.54999999999984</v>
      </c>
      <c r="I428" s="36">
        <v>639.3499999999998</v>
      </c>
      <c r="J428" s="36">
        <v>646.69999999999982</v>
      </c>
      <c r="K428" s="31">
        <v>632</v>
      </c>
      <c r="L428" s="31">
        <v>619.85</v>
      </c>
      <c r="M428" s="31">
        <v>4.1168199999999997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611.54999999999995</v>
      </c>
      <c r="D429" s="36">
        <v>609.25</v>
      </c>
      <c r="E429" s="36">
        <v>602.5</v>
      </c>
      <c r="F429" s="36">
        <v>593.45000000000005</v>
      </c>
      <c r="G429" s="36">
        <v>586.70000000000005</v>
      </c>
      <c r="H429" s="36">
        <v>618.29999999999995</v>
      </c>
      <c r="I429" s="36">
        <v>625.04999999999995</v>
      </c>
      <c r="J429" s="36">
        <v>634.09999999999991</v>
      </c>
      <c r="K429" s="31">
        <v>616</v>
      </c>
      <c r="L429" s="31">
        <v>600.20000000000005</v>
      </c>
      <c r="M429" s="31">
        <v>42.134830000000001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815.9</v>
      </c>
      <c r="D430" s="36">
        <v>815.46666666666658</v>
      </c>
      <c r="E430" s="36">
        <v>811.48333333333312</v>
      </c>
      <c r="F430" s="36">
        <v>807.06666666666649</v>
      </c>
      <c r="G430" s="36">
        <v>803.08333333333303</v>
      </c>
      <c r="H430" s="36">
        <v>819.88333333333321</v>
      </c>
      <c r="I430" s="36">
        <v>823.86666666666656</v>
      </c>
      <c r="J430" s="36">
        <v>828.2833333333333</v>
      </c>
      <c r="K430" s="31">
        <v>819.45</v>
      </c>
      <c r="L430" s="31">
        <v>811.05</v>
      </c>
      <c r="M430" s="31">
        <v>128.3329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135.9</v>
      </c>
      <c r="D431" s="36">
        <v>136.58333333333334</v>
      </c>
      <c r="E431" s="36">
        <v>134.91666666666669</v>
      </c>
      <c r="F431" s="36">
        <v>133.93333333333334</v>
      </c>
      <c r="G431" s="36">
        <v>132.26666666666668</v>
      </c>
      <c r="H431" s="36">
        <v>137.56666666666669</v>
      </c>
      <c r="I431" s="36">
        <v>139.23333333333338</v>
      </c>
      <c r="J431" s="36">
        <v>140.2166666666667</v>
      </c>
      <c r="K431" s="31">
        <v>138.25</v>
      </c>
      <c r="L431" s="31">
        <v>135.6</v>
      </c>
      <c r="M431" s="31">
        <v>123.80923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667.3</v>
      </c>
      <c r="D432" s="36">
        <v>670.30000000000007</v>
      </c>
      <c r="E432" s="36">
        <v>657.60000000000014</v>
      </c>
      <c r="F432" s="36">
        <v>647.90000000000009</v>
      </c>
      <c r="G432" s="36">
        <v>635.20000000000016</v>
      </c>
      <c r="H432" s="36">
        <v>680.00000000000011</v>
      </c>
      <c r="I432" s="36">
        <v>692.70000000000016</v>
      </c>
      <c r="J432" s="36">
        <v>702.40000000000009</v>
      </c>
      <c r="K432" s="31">
        <v>683</v>
      </c>
      <c r="L432" s="31">
        <v>660.6</v>
      </c>
      <c r="M432" s="31">
        <v>5.1411300000000004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139.57</v>
      </c>
      <c r="D433" s="36">
        <v>139.25666666666666</v>
      </c>
      <c r="E433" s="36">
        <v>138.51333333333332</v>
      </c>
      <c r="F433" s="36">
        <v>137.45666666666665</v>
      </c>
      <c r="G433" s="36">
        <v>136.71333333333331</v>
      </c>
      <c r="H433" s="36">
        <v>140.31333333333333</v>
      </c>
      <c r="I433" s="36">
        <v>141.05666666666667</v>
      </c>
      <c r="J433" s="36">
        <v>142.11333333333334</v>
      </c>
      <c r="K433" s="31">
        <v>140</v>
      </c>
      <c r="L433" s="31">
        <v>138.19999999999999</v>
      </c>
      <c r="M433" s="31">
        <v>11.25371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529.4</v>
      </c>
      <c r="D434" s="36">
        <v>532.24999999999989</v>
      </c>
      <c r="E434" s="36">
        <v>522.19999999999982</v>
      </c>
      <c r="F434" s="36">
        <v>514.99999999999989</v>
      </c>
      <c r="G434" s="36">
        <v>504.94999999999982</v>
      </c>
      <c r="H434" s="36">
        <v>539.44999999999982</v>
      </c>
      <c r="I434" s="36">
        <v>549.49999999999977</v>
      </c>
      <c r="J434" s="36">
        <v>556.69999999999982</v>
      </c>
      <c r="K434" s="31">
        <v>542.29999999999995</v>
      </c>
      <c r="L434" s="31">
        <v>525.04999999999995</v>
      </c>
      <c r="M434" s="31">
        <v>5.4122700000000004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232.91</v>
      </c>
      <c r="D435" s="36">
        <v>233.48333333333335</v>
      </c>
      <c r="E435" s="36">
        <v>230.3666666666667</v>
      </c>
      <c r="F435" s="36">
        <v>227.82333333333335</v>
      </c>
      <c r="G435" s="36">
        <v>224.70666666666671</v>
      </c>
      <c r="H435" s="36">
        <v>236.0266666666667</v>
      </c>
      <c r="I435" s="36">
        <v>239.14333333333337</v>
      </c>
      <c r="J435" s="36">
        <v>241.6866666666667</v>
      </c>
      <c r="K435" s="31">
        <v>236.6</v>
      </c>
      <c r="L435" s="31">
        <v>230.94</v>
      </c>
      <c r="M435" s="31">
        <v>7.8013199999999996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1789.4</v>
      </c>
      <c r="D436" s="36">
        <v>1783.05</v>
      </c>
      <c r="E436" s="36">
        <v>1773.5</v>
      </c>
      <c r="F436" s="36">
        <v>1757.6000000000001</v>
      </c>
      <c r="G436" s="36">
        <v>1748.0500000000002</v>
      </c>
      <c r="H436" s="36">
        <v>1798.9499999999998</v>
      </c>
      <c r="I436" s="36">
        <v>1808.4999999999995</v>
      </c>
      <c r="J436" s="36">
        <v>1824.3999999999996</v>
      </c>
      <c r="K436" s="31">
        <v>1792.6</v>
      </c>
      <c r="L436" s="31">
        <v>1767.15</v>
      </c>
      <c r="M436" s="31">
        <v>12.310230000000001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813.05</v>
      </c>
      <c r="D437" s="36">
        <v>806.44999999999993</v>
      </c>
      <c r="E437" s="36">
        <v>794.19999999999982</v>
      </c>
      <c r="F437" s="36">
        <v>775.34999999999991</v>
      </c>
      <c r="G437" s="36">
        <v>763.0999999999998</v>
      </c>
      <c r="H437" s="36">
        <v>825.29999999999984</v>
      </c>
      <c r="I437" s="36">
        <v>837.55000000000007</v>
      </c>
      <c r="J437" s="36">
        <v>856.39999999999986</v>
      </c>
      <c r="K437" s="31">
        <v>818.7</v>
      </c>
      <c r="L437" s="31">
        <v>787.6</v>
      </c>
      <c r="M437" s="31">
        <v>16.047789999999999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4579.1000000000004</v>
      </c>
      <c r="D438" s="36">
        <v>4518.3166666666666</v>
      </c>
      <c r="E438" s="36">
        <v>4421.6333333333332</v>
      </c>
      <c r="F438" s="36">
        <v>4264.166666666667</v>
      </c>
      <c r="G438" s="36">
        <v>4167.4833333333336</v>
      </c>
      <c r="H438" s="36">
        <v>4675.7833333333328</v>
      </c>
      <c r="I438" s="36">
        <v>4772.4666666666653</v>
      </c>
      <c r="J438" s="36">
        <v>4929.9333333333325</v>
      </c>
      <c r="K438" s="31">
        <v>4615</v>
      </c>
      <c r="L438" s="31">
        <v>4360.8500000000004</v>
      </c>
      <c r="M438" s="31">
        <v>0.87053000000000003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1370.4</v>
      </c>
      <c r="D439" s="36">
        <v>1375.9166666666667</v>
      </c>
      <c r="E439" s="36">
        <v>1358.7833333333335</v>
      </c>
      <c r="F439" s="36">
        <v>1347.1666666666667</v>
      </c>
      <c r="G439" s="36">
        <v>1330.0333333333335</v>
      </c>
      <c r="H439" s="36">
        <v>1387.5333333333335</v>
      </c>
      <c r="I439" s="36">
        <v>1404.6666666666667</v>
      </c>
      <c r="J439" s="36">
        <v>1416.2833333333335</v>
      </c>
      <c r="K439" s="31">
        <v>1393.05</v>
      </c>
      <c r="L439" s="31">
        <v>1364.3</v>
      </c>
      <c r="M439" s="31">
        <v>0.37689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604.6</v>
      </c>
      <c r="D440" s="36">
        <v>607.15</v>
      </c>
      <c r="E440" s="36">
        <v>595.44999999999993</v>
      </c>
      <c r="F440" s="36">
        <v>586.29999999999995</v>
      </c>
      <c r="G440" s="36">
        <v>574.59999999999991</v>
      </c>
      <c r="H440" s="36">
        <v>616.29999999999995</v>
      </c>
      <c r="I440" s="36">
        <v>628</v>
      </c>
      <c r="J440" s="36">
        <v>637.15</v>
      </c>
      <c r="K440" s="31">
        <v>618.85</v>
      </c>
      <c r="L440" s="31">
        <v>598</v>
      </c>
      <c r="M440" s="31">
        <v>4.6890999999999998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5372.25</v>
      </c>
      <c r="D441" s="36">
        <v>5384.7833333333338</v>
      </c>
      <c r="E441" s="36">
        <v>5312.4666666666672</v>
      </c>
      <c r="F441" s="36">
        <v>5252.6833333333334</v>
      </c>
      <c r="G441" s="36">
        <v>5180.3666666666668</v>
      </c>
      <c r="H441" s="36">
        <v>5444.5666666666675</v>
      </c>
      <c r="I441" s="36">
        <v>5516.883333333335</v>
      </c>
      <c r="J441" s="36">
        <v>5576.6666666666679</v>
      </c>
      <c r="K441" s="31">
        <v>5457.1</v>
      </c>
      <c r="L441" s="31">
        <v>5325</v>
      </c>
      <c r="M441" s="31">
        <v>0.62770000000000004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1065.75</v>
      </c>
      <c r="D442" s="36">
        <v>1080.25</v>
      </c>
      <c r="E442" s="36">
        <v>1045.5</v>
      </c>
      <c r="F442" s="36">
        <v>1025.25</v>
      </c>
      <c r="G442" s="36">
        <v>990.5</v>
      </c>
      <c r="H442" s="36">
        <v>1100.5</v>
      </c>
      <c r="I442" s="36">
        <v>1135.25</v>
      </c>
      <c r="J442" s="36">
        <v>1155.5</v>
      </c>
      <c r="K442" s="31">
        <v>1115</v>
      </c>
      <c r="L442" s="31">
        <v>1060</v>
      </c>
      <c r="M442" s="31">
        <v>4.6736000000000004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77.5</v>
      </c>
      <c r="D443" s="36">
        <v>77.466666666666669</v>
      </c>
      <c r="E443" s="36">
        <v>76.63333333333334</v>
      </c>
      <c r="F443" s="36">
        <v>75.766666666666666</v>
      </c>
      <c r="G443" s="36">
        <v>74.933333333333337</v>
      </c>
      <c r="H443" s="36">
        <v>78.333333333333343</v>
      </c>
      <c r="I443" s="36">
        <v>79.166666666666657</v>
      </c>
      <c r="J443" s="36">
        <v>80.033333333333346</v>
      </c>
      <c r="K443" s="31">
        <v>78.3</v>
      </c>
      <c r="L443" s="31">
        <v>76.599999999999994</v>
      </c>
      <c r="M443" s="31">
        <v>326.22345999999999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684.55</v>
      </c>
      <c r="D444" s="36">
        <v>689.51666666666677</v>
      </c>
      <c r="E444" s="36">
        <v>677.03333333333353</v>
      </c>
      <c r="F444" s="36">
        <v>669.51666666666677</v>
      </c>
      <c r="G444" s="36">
        <v>657.03333333333353</v>
      </c>
      <c r="H444" s="36">
        <v>697.03333333333353</v>
      </c>
      <c r="I444" s="36">
        <v>709.51666666666688</v>
      </c>
      <c r="J444" s="36">
        <v>717.03333333333353</v>
      </c>
      <c r="K444" s="31">
        <v>702</v>
      </c>
      <c r="L444" s="31">
        <v>682</v>
      </c>
      <c r="M444" s="31">
        <v>11.229010000000001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826.3</v>
      </c>
      <c r="D445" s="36">
        <v>837.43333333333339</v>
      </c>
      <c r="E445" s="36">
        <v>812.61666666666679</v>
      </c>
      <c r="F445" s="36">
        <v>798.93333333333339</v>
      </c>
      <c r="G445" s="36">
        <v>774.11666666666679</v>
      </c>
      <c r="H445" s="36">
        <v>851.11666666666679</v>
      </c>
      <c r="I445" s="36">
        <v>875.93333333333339</v>
      </c>
      <c r="J445" s="36">
        <v>889.61666666666679</v>
      </c>
      <c r="K445" s="31">
        <v>862.25</v>
      </c>
      <c r="L445" s="31">
        <v>823.75</v>
      </c>
      <c r="M445" s="31">
        <v>7.37791</v>
      </c>
      <c r="N445" s="1"/>
      <c r="O445" s="1"/>
    </row>
    <row r="446" spans="1:15" ht="12.75" customHeight="1">
      <c r="A446" s="33">
        <v>436</v>
      </c>
      <c r="B446" s="53" t="s">
        <v>827</v>
      </c>
      <c r="C446" s="31">
        <v>436.4</v>
      </c>
      <c r="D446" s="36">
        <v>435.45</v>
      </c>
      <c r="E446" s="36">
        <v>431.9</v>
      </c>
      <c r="F446" s="36">
        <v>427.4</v>
      </c>
      <c r="G446" s="36">
        <v>423.84999999999997</v>
      </c>
      <c r="H446" s="36">
        <v>439.95</v>
      </c>
      <c r="I446" s="36">
        <v>443.50000000000006</v>
      </c>
      <c r="J446" s="36">
        <v>448</v>
      </c>
      <c r="K446" s="31">
        <v>439</v>
      </c>
      <c r="L446" s="31">
        <v>430.95</v>
      </c>
      <c r="M446" s="31">
        <v>3.0273300000000001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48.82</v>
      </c>
      <c r="D447" s="36">
        <v>48.686666666666667</v>
      </c>
      <c r="E447" s="36">
        <v>48.003333333333337</v>
      </c>
      <c r="F447" s="36">
        <v>47.186666666666667</v>
      </c>
      <c r="G447" s="36">
        <v>46.503333333333337</v>
      </c>
      <c r="H447" s="36">
        <v>49.503333333333337</v>
      </c>
      <c r="I447" s="36">
        <v>50.186666666666675</v>
      </c>
      <c r="J447" s="36">
        <v>51.003333333333337</v>
      </c>
      <c r="K447" s="31">
        <v>49.37</v>
      </c>
      <c r="L447" s="31">
        <v>47.87</v>
      </c>
      <c r="M447" s="31">
        <v>95.353989999999996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2741.1</v>
      </c>
      <c r="D448" s="36">
        <v>2750.0333333333333</v>
      </c>
      <c r="E448" s="36">
        <v>2713.2166666666667</v>
      </c>
      <c r="F448" s="36">
        <v>2685.3333333333335</v>
      </c>
      <c r="G448" s="36">
        <v>2648.5166666666669</v>
      </c>
      <c r="H448" s="36">
        <v>2777.9166666666665</v>
      </c>
      <c r="I448" s="36">
        <v>2814.7333333333331</v>
      </c>
      <c r="J448" s="36">
        <v>2842.6166666666663</v>
      </c>
      <c r="K448" s="31">
        <v>2786.85</v>
      </c>
      <c r="L448" s="31">
        <v>2722.15</v>
      </c>
      <c r="M448" s="31">
        <v>9.1710200000000004</v>
      </c>
      <c r="N448" s="1"/>
      <c r="O448" s="1"/>
    </row>
    <row r="449" spans="1:15" ht="12.75" customHeight="1">
      <c r="A449" s="33">
        <v>439</v>
      </c>
      <c r="B449" s="53" t="s">
        <v>869</v>
      </c>
      <c r="C449" s="31">
        <v>195.34</v>
      </c>
      <c r="D449" s="36">
        <v>196.51666666666665</v>
      </c>
      <c r="E449" s="36">
        <v>193.73333333333329</v>
      </c>
      <c r="F449" s="36">
        <v>192.12666666666664</v>
      </c>
      <c r="G449" s="36">
        <v>189.34333333333328</v>
      </c>
      <c r="H449" s="36">
        <v>198.12333333333331</v>
      </c>
      <c r="I449" s="36">
        <v>200.90666666666667</v>
      </c>
      <c r="J449" s="36">
        <v>202.51333333333332</v>
      </c>
      <c r="K449" s="31">
        <v>199.3</v>
      </c>
      <c r="L449" s="31">
        <v>194.91</v>
      </c>
      <c r="M449" s="31">
        <v>14.90854</v>
      </c>
      <c r="N449" s="1"/>
      <c r="O449" s="1"/>
    </row>
    <row r="450" spans="1:15" ht="12.75" customHeight="1">
      <c r="A450" s="33">
        <v>440</v>
      </c>
      <c r="B450" s="53" t="s">
        <v>870</v>
      </c>
      <c r="C450" s="31">
        <v>467.85</v>
      </c>
      <c r="D450" s="36">
        <v>466.88333333333338</v>
      </c>
      <c r="E450" s="36">
        <v>462.96666666666675</v>
      </c>
      <c r="F450" s="36">
        <v>458.08333333333337</v>
      </c>
      <c r="G450" s="36">
        <v>454.16666666666674</v>
      </c>
      <c r="H450" s="36">
        <v>471.76666666666677</v>
      </c>
      <c r="I450" s="36">
        <v>475.68333333333339</v>
      </c>
      <c r="J450" s="36">
        <v>480.56666666666678</v>
      </c>
      <c r="K450" s="31">
        <v>470.8</v>
      </c>
      <c r="L450" s="31">
        <v>462</v>
      </c>
      <c r="M450" s="31">
        <v>0.96450999999999998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977.65</v>
      </c>
      <c r="D451" s="36">
        <v>967.7166666666667</v>
      </c>
      <c r="E451" s="36">
        <v>952.03333333333342</v>
      </c>
      <c r="F451" s="36">
        <v>926.41666666666674</v>
      </c>
      <c r="G451" s="36">
        <v>910.73333333333346</v>
      </c>
      <c r="H451" s="36">
        <v>993.33333333333337</v>
      </c>
      <c r="I451" s="36">
        <v>1009.0166666666668</v>
      </c>
      <c r="J451" s="36">
        <v>1034.6333333333332</v>
      </c>
      <c r="K451" s="31">
        <v>983.4</v>
      </c>
      <c r="L451" s="31">
        <v>942.1</v>
      </c>
      <c r="M451" s="31">
        <v>20.204879999999999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1086.8</v>
      </c>
      <c r="D452" s="36">
        <v>1085.7666666666667</v>
      </c>
      <c r="E452" s="36">
        <v>1073.7833333333333</v>
      </c>
      <c r="F452" s="36">
        <v>1060.7666666666667</v>
      </c>
      <c r="G452" s="36">
        <v>1048.7833333333333</v>
      </c>
      <c r="H452" s="36">
        <v>1098.7833333333333</v>
      </c>
      <c r="I452" s="36">
        <v>1110.7666666666664</v>
      </c>
      <c r="J452" s="36">
        <v>1123.7833333333333</v>
      </c>
      <c r="K452" s="31">
        <v>1097.75</v>
      </c>
      <c r="L452" s="31">
        <v>1072.75</v>
      </c>
      <c r="M452" s="31">
        <v>11.26815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1946.15</v>
      </c>
      <c r="D453" s="36">
        <v>1945.8999999999999</v>
      </c>
      <c r="E453" s="36">
        <v>1926.7999999999997</v>
      </c>
      <c r="F453" s="36">
        <v>1907.4499999999998</v>
      </c>
      <c r="G453" s="36">
        <v>1888.3499999999997</v>
      </c>
      <c r="H453" s="36">
        <v>1965.2499999999998</v>
      </c>
      <c r="I453" s="36">
        <v>1984.3499999999997</v>
      </c>
      <c r="J453" s="36">
        <v>2003.6999999999998</v>
      </c>
      <c r="K453" s="31">
        <v>1965</v>
      </c>
      <c r="L453" s="31">
        <v>1926.55</v>
      </c>
      <c r="M453" s="31">
        <v>2.6276899999999999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4497.1499999999996</v>
      </c>
      <c r="D454" s="36">
        <v>4497.9833333333336</v>
      </c>
      <c r="E454" s="36">
        <v>4485.9666666666672</v>
      </c>
      <c r="F454" s="36">
        <v>4474.7833333333338</v>
      </c>
      <c r="G454" s="36">
        <v>4462.7666666666673</v>
      </c>
      <c r="H454" s="36">
        <v>4509.166666666667</v>
      </c>
      <c r="I454" s="36">
        <v>4521.1833333333334</v>
      </c>
      <c r="J454" s="36">
        <v>4532.3666666666668</v>
      </c>
      <c r="K454" s="31">
        <v>4510</v>
      </c>
      <c r="L454" s="31">
        <v>4486.8</v>
      </c>
      <c r="M454" s="31">
        <v>9.3069699999999997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1209.5999999999999</v>
      </c>
      <c r="D455" s="36">
        <v>1212.7166666666665</v>
      </c>
      <c r="E455" s="36">
        <v>1204.883333333333</v>
      </c>
      <c r="F455" s="36">
        <v>1200.1666666666665</v>
      </c>
      <c r="G455" s="36">
        <v>1192.333333333333</v>
      </c>
      <c r="H455" s="36">
        <v>1217.4333333333329</v>
      </c>
      <c r="I455" s="36">
        <v>1225.2666666666664</v>
      </c>
      <c r="J455" s="36">
        <v>1229.9833333333329</v>
      </c>
      <c r="K455" s="31">
        <v>1220.55</v>
      </c>
      <c r="L455" s="31">
        <v>1208</v>
      </c>
      <c r="M455" s="31">
        <v>4.8302500000000004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8971.4</v>
      </c>
      <c r="D456" s="36">
        <v>8600.4666666666672</v>
      </c>
      <c r="E456" s="36">
        <v>8120.9333333333343</v>
      </c>
      <c r="F456" s="36">
        <v>7270.4666666666672</v>
      </c>
      <c r="G456" s="36">
        <v>6790.9333333333343</v>
      </c>
      <c r="H456" s="36">
        <v>9450.9333333333343</v>
      </c>
      <c r="I456" s="36">
        <v>9930.4666666666672</v>
      </c>
      <c r="J456" s="36">
        <v>10780.933333333334</v>
      </c>
      <c r="K456" s="31">
        <v>9080</v>
      </c>
      <c r="L456" s="31">
        <v>7750</v>
      </c>
      <c r="M456" s="31">
        <v>55.03022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7385.45</v>
      </c>
      <c r="D457" s="36">
        <v>6992.6000000000013</v>
      </c>
      <c r="E457" s="36">
        <v>6571.2000000000025</v>
      </c>
      <c r="F457" s="36">
        <v>5756.9500000000016</v>
      </c>
      <c r="G457" s="36">
        <v>5335.5500000000029</v>
      </c>
      <c r="H457" s="36">
        <v>7806.8500000000022</v>
      </c>
      <c r="I457" s="36">
        <v>8228.2500000000018</v>
      </c>
      <c r="J457" s="36">
        <v>9042.5000000000018</v>
      </c>
      <c r="K457" s="31">
        <v>7414</v>
      </c>
      <c r="L457" s="31">
        <v>6178.35</v>
      </c>
      <c r="M457" s="31">
        <v>11.79782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749.7</v>
      </c>
      <c r="D458" s="36">
        <v>752.23333333333323</v>
      </c>
      <c r="E458" s="36">
        <v>745.46666666666647</v>
      </c>
      <c r="F458" s="36">
        <v>741.23333333333323</v>
      </c>
      <c r="G458" s="36">
        <v>734.46666666666647</v>
      </c>
      <c r="H458" s="36">
        <v>756.46666666666647</v>
      </c>
      <c r="I458" s="36">
        <v>763.23333333333312</v>
      </c>
      <c r="J458" s="36">
        <v>767.46666666666647</v>
      </c>
      <c r="K458" s="31">
        <v>759</v>
      </c>
      <c r="L458" s="31">
        <v>748</v>
      </c>
      <c r="M458" s="31">
        <v>68.623760000000004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1077.25</v>
      </c>
      <c r="D459" s="36">
        <v>1082.9666666666667</v>
      </c>
      <c r="E459" s="36">
        <v>1069.2833333333333</v>
      </c>
      <c r="F459" s="36">
        <v>1061.3166666666666</v>
      </c>
      <c r="G459" s="36">
        <v>1047.6333333333332</v>
      </c>
      <c r="H459" s="36">
        <v>1090.9333333333334</v>
      </c>
      <c r="I459" s="36">
        <v>1104.6166666666668</v>
      </c>
      <c r="J459" s="36">
        <v>1112.5833333333335</v>
      </c>
      <c r="K459" s="31">
        <v>1096.6500000000001</v>
      </c>
      <c r="L459" s="31">
        <v>1075</v>
      </c>
      <c r="M459" s="31">
        <v>88.133049999999997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428.15</v>
      </c>
      <c r="D460" s="36">
        <v>426.2</v>
      </c>
      <c r="E460" s="36">
        <v>422.95</v>
      </c>
      <c r="F460" s="36">
        <v>417.75</v>
      </c>
      <c r="G460" s="36">
        <v>414.5</v>
      </c>
      <c r="H460" s="36">
        <v>431.4</v>
      </c>
      <c r="I460" s="36">
        <v>434.65</v>
      </c>
      <c r="J460" s="36">
        <v>439.84999999999997</v>
      </c>
      <c r="K460" s="31">
        <v>429.45</v>
      </c>
      <c r="L460" s="31">
        <v>421</v>
      </c>
      <c r="M460" s="31">
        <v>118.95337000000001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154.69999999999999</v>
      </c>
      <c r="D461" s="36">
        <v>155.26666666666665</v>
      </c>
      <c r="E461" s="36">
        <v>154.0333333333333</v>
      </c>
      <c r="F461" s="36">
        <v>153.36666666666665</v>
      </c>
      <c r="G461" s="36">
        <v>152.1333333333333</v>
      </c>
      <c r="H461" s="36">
        <v>155.93333333333331</v>
      </c>
      <c r="I461" s="36">
        <v>157.16666666666666</v>
      </c>
      <c r="J461" s="36">
        <v>157.83333333333331</v>
      </c>
      <c r="K461" s="31">
        <v>156.5</v>
      </c>
      <c r="L461" s="31">
        <v>154.6</v>
      </c>
      <c r="M461" s="31">
        <v>245.23684</v>
      </c>
      <c r="N461" s="1"/>
      <c r="O461" s="1"/>
    </row>
    <row r="462" spans="1:15" ht="12.75" customHeight="1">
      <c r="A462" s="33">
        <v>452</v>
      </c>
      <c r="B462" s="53" t="s">
        <v>871</v>
      </c>
      <c r="C462" s="31">
        <v>1099.4000000000001</v>
      </c>
      <c r="D462" s="36">
        <v>1075.9833333333333</v>
      </c>
      <c r="E462" s="36">
        <v>1044.9666666666667</v>
      </c>
      <c r="F462" s="36">
        <v>990.5333333333333</v>
      </c>
      <c r="G462" s="36">
        <v>959.51666666666665</v>
      </c>
      <c r="H462" s="36">
        <v>1130.4166666666667</v>
      </c>
      <c r="I462" s="36">
        <v>1161.4333333333336</v>
      </c>
      <c r="J462" s="36">
        <v>1215.8666666666668</v>
      </c>
      <c r="K462" s="31">
        <v>1107</v>
      </c>
      <c r="L462" s="31">
        <v>1021.55</v>
      </c>
      <c r="M462" s="31">
        <v>235.79884999999999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100.57</v>
      </c>
      <c r="D463" s="36">
        <v>98.543333333333337</v>
      </c>
      <c r="E463" s="36">
        <v>94.236666666666679</v>
      </c>
      <c r="F463" s="36">
        <v>87.903333333333336</v>
      </c>
      <c r="G463" s="36">
        <v>83.596666666666678</v>
      </c>
      <c r="H463" s="36">
        <v>104.87666666666668</v>
      </c>
      <c r="I463" s="36">
        <v>109.18333333333332</v>
      </c>
      <c r="J463" s="36">
        <v>115.51666666666668</v>
      </c>
      <c r="K463" s="31">
        <v>102.85</v>
      </c>
      <c r="L463" s="31">
        <v>92.21</v>
      </c>
      <c r="M463" s="31">
        <v>721.08829000000003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1624.6</v>
      </c>
      <c r="D464" s="36">
        <v>1630.5666666666666</v>
      </c>
      <c r="E464" s="36">
        <v>1616.1333333333332</v>
      </c>
      <c r="F464" s="36">
        <v>1607.6666666666665</v>
      </c>
      <c r="G464" s="36">
        <v>1593.2333333333331</v>
      </c>
      <c r="H464" s="36">
        <v>1639.0333333333333</v>
      </c>
      <c r="I464" s="36">
        <v>1653.4666666666667</v>
      </c>
      <c r="J464" s="36">
        <v>1661.9333333333334</v>
      </c>
      <c r="K464" s="31">
        <v>1645</v>
      </c>
      <c r="L464" s="31">
        <v>1622.1</v>
      </c>
      <c r="M464" s="31">
        <v>10.83351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1334.25</v>
      </c>
      <c r="D465" s="36">
        <v>1309.2333333333333</v>
      </c>
      <c r="E465" s="36">
        <v>1268.4666666666667</v>
      </c>
      <c r="F465" s="36">
        <v>1202.6833333333334</v>
      </c>
      <c r="G465" s="36">
        <v>1161.9166666666667</v>
      </c>
      <c r="H465" s="36">
        <v>1375.0166666666667</v>
      </c>
      <c r="I465" s="36">
        <v>1415.7833333333335</v>
      </c>
      <c r="J465" s="36">
        <v>1481.5666666666666</v>
      </c>
      <c r="K465" s="31">
        <v>1350</v>
      </c>
      <c r="L465" s="31">
        <v>1243.45</v>
      </c>
      <c r="M465" s="31">
        <v>9.2196499999999997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269.05</v>
      </c>
      <c r="D466" s="36">
        <v>270.5</v>
      </c>
      <c r="E466" s="36">
        <v>263.35000000000002</v>
      </c>
      <c r="F466" s="36">
        <v>257.65000000000003</v>
      </c>
      <c r="G466" s="36">
        <v>250.50000000000006</v>
      </c>
      <c r="H466" s="36">
        <v>276.2</v>
      </c>
      <c r="I466" s="36">
        <v>283.34999999999997</v>
      </c>
      <c r="J466" s="36">
        <v>289.04999999999995</v>
      </c>
      <c r="K466" s="31">
        <v>277.64999999999998</v>
      </c>
      <c r="L466" s="31">
        <v>264.8</v>
      </c>
      <c r="M466" s="31">
        <v>29.785589999999999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821.75</v>
      </c>
      <c r="D467" s="36">
        <v>822.31666666666661</v>
      </c>
      <c r="E467" s="36">
        <v>815.43333333333317</v>
      </c>
      <c r="F467" s="36">
        <v>809.11666666666656</v>
      </c>
      <c r="G467" s="36">
        <v>802.23333333333312</v>
      </c>
      <c r="H467" s="36">
        <v>828.63333333333321</v>
      </c>
      <c r="I467" s="36">
        <v>835.51666666666665</v>
      </c>
      <c r="J467" s="36">
        <v>841.83333333333326</v>
      </c>
      <c r="K467" s="31">
        <v>829.2</v>
      </c>
      <c r="L467" s="31">
        <v>816</v>
      </c>
      <c r="M467" s="31">
        <v>3.5215900000000002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4439.2</v>
      </c>
      <c r="D468" s="36">
        <v>4455.0333333333338</v>
      </c>
      <c r="E468" s="36">
        <v>4410.0666666666675</v>
      </c>
      <c r="F468" s="36">
        <v>4380.9333333333334</v>
      </c>
      <c r="G468" s="36">
        <v>4335.9666666666672</v>
      </c>
      <c r="H468" s="36">
        <v>4484.1666666666679</v>
      </c>
      <c r="I468" s="36">
        <v>4529.1333333333332</v>
      </c>
      <c r="J468" s="36">
        <v>4558.2666666666682</v>
      </c>
      <c r="K468" s="31">
        <v>4500</v>
      </c>
      <c r="L468" s="31">
        <v>4425.8999999999996</v>
      </c>
      <c r="M468" s="31">
        <v>1.8685400000000001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3814.15</v>
      </c>
      <c r="D469" s="36">
        <v>3788.4</v>
      </c>
      <c r="E469" s="36">
        <v>3728.8</v>
      </c>
      <c r="F469" s="36">
        <v>3643.4500000000003</v>
      </c>
      <c r="G469" s="36">
        <v>3583.8500000000004</v>
      </c>
      <c r="H469" s="36">
        <v>3873.75</v>
      </c>
      <c r="I469" s="36">
        <v>3933.3499999999995</v>
      </c>
      <c r="J469" s="36">
        <v>4018.7</v>
      </c>
      <c r="K469" s="31">
        <v>3848</v>
      </c>
      <c r="L469" s="31">
        <v>3703.05</v>
      </c>
      <c r="M469" s="31">
        <v>1.2817700000000001</v>
      </c>
      <c r="N469" s="1"/>
      <c r="O469" s="1"/>
    </row>
    <row r="470" spans="1:15" ht="12.75" customHeight="1">
      <c r="A470" s="33">
        <v>460</v>
      </c>
      <c r="B470" s="53" t="s">
        <v>872</v>
      </c>
      <c r="C470" s="31">
        <v>1494.25</v>
      </c>
      <c r="D470" s="36">
        <v>1478.5666666666668</v>
      </c>
      <c r="E470" s="36">
        <v>1447.3333333333337</v>
      </c>
      <c r="F470" s="36">
        <v>1400.416666666667</v>
      </c>
      <c r="G470" s="36">
        <v>1369.1833333333338</v>
      </c>
      <c r="H470" s="36">
        <v>1525.4833333333336</v>
      </c>
      <c r="I470" s="36">
        <v>1556.7166666666667</v>
      </c>
      <c r="J470" s="36">
        <v>1603.6333333333334</v>
      </c>
      <c r="K470" s="31">
        <v>1509.8</v>
      </c>
      <c r="L470" s="31">
        <v>1431.65</v>
      </c>
      <c r="M470" s="31">
        <v>27.161840000000002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3551.25</v>
      </c>
      <c r="D471" s="36">
        <v>3580.1833333333329</v>
      </c>
      <c r="E471" s="36">
        <v>3501.5666666666657</v>
      </c>
      <c r="F471" s="36">
        <v>3451.8833333333328</v>
      </c>
      <c r="G471" s="36">
        <v>3373.2666666666655</v>
      </c>
      <c r="H471" s="36">
        <v>3629.8666666666659</v>
      </c>
      <c r="I471" s="36">
        <v>3708.4833333333336</v>
      </c>
      <c r="J471" s="36">
        <v>3758.1666666666661</v>
      </c>
      <c r="K471" s="31">
        <v>3658.8</v>
      </c>
      <c r="L471" s="31">
        <v>3530.5</v>
      </c>
      <c r="M471" s="31">
        <v>11.69007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3362</v>
      </c>
      <c r="D472" s="36">
        <v>3349</v>
      </c>
      <c r="E472" s="36">
        <v>3324</v>
      </c>
      <c r="F472" s="36">
        <v>3286</v>
      </c>
      <c r="G472" s="36">
        <v>3261</v>
      </c>
      <c r="H472" s="36">
        <v>3387</v>
      </c>
      <c r="I472" s="36">
        <v>3412</v>
      </c>
      <c r="J472" s="36">
        <v>3450</v>
      </c>
      <c r="K472" s="31">
        <v>3374</v>
      </c>
      <c r="L472" s="31">
        <v>3311</v>
      </c>
      <c r="M472" s="31">
        <v>2.19015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1688.85</v>
      </c>
      <c r="D473" s="36">
        <v>1675.9166666666667</v>
      </c>
      <c r="E473" s="36">
        <v>1645.9333333333334</v>
      </c>
      <c r="F473" s="36">
        <v>1603.0166666666667</v>
      </c>
      <c r="G473" s="36">
        <v>1573.0333333333333</v>
      </c>
      <c r="H473" s="36">
        <v>1718.8333333333335</v>
      </c>
      <c r="I473" s="36">
        <v>1748.8166666666666</v>
      </c>
      <c r="J473" s="36">
        <v>1791.7333333333336</v>
      </c>
      <c r="K473" s="31">
        <v>1705.9</v>
      </c>
      <c r="L473" s="31">
        <v>1633</v>
      </c>
      <c r="M473" s="31">
        <v>8.31236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6869.9</v>
      </c>
      <c r="D474" s="36">
        <v>6874.05</v>
      </c>
      <c r="E474" s="36">
        <v>6775.1</v>
      </c>
      <c r="F474" s="36">
        <v>6680.3</v>
      </c>
      <c r="G474" s="36">
        <v>6581.35</v>
      </c>
      <c r="H474" s="36">
        <v>6968.85</v>
      </c>
      <c r="I474" s="36">
        <v>7067.7999999999993</v>
      </c>
      <c r="J474" s="36">
        <v>7162.6</v>
      </c>
      <c r="K474" s="31">
        <v>6973</v>
      </c>
      <c r="L474" s="31">
        <v>6779.25</v>
      </c>
      <c r="M474" s="31">
        <v>5.7800200000000004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37.57</v>
      </c>
      <c r="D475" s="36">
        <v>37.623333333333335</v>
      </c>
      <c r="E475" s="36">
        <v>37.346666666666671</v>
      </c>
      <c r="F475" s="36">
        <v>37.123333333333335</v>
      </c>
      <c r="G475" s="36">
        <v>36.846666666666671</v>
      </c>
      <c r="H475" s="36">
        <v>37.846666666666671</v>
      </c>
      <c r="I475" s="36">
        <v>38.123333333333342</v>
      </c>
      <c r="J475" s="36">
        <v>38.346666666666671</v>
      </c>
      <c r="K475" s="31">
        <v>37.9</v>
      </c>
      <c r="L475" s="31">
        <v>37.4</v>
      </c>
      <c r="M475" s="31">
        <v>48.675600000000003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450.35</v>
      </c>
      <c r="D476" s="36">
        <v>448.01666666666665</v>
      </c>
      <c r="E476" s="36">
        <v>444.0333333333333</v>
      </c>
      <c r="F476" s="36">
        <v>437.71666666666664</v>
      </c>
      <c r="G476" s="36">
        <v>433.73333333333329</v>
      </c>
      <c r="H476" s="36">
        <v>454.33333333333331</v>
      </c>
      <c r="I476" s="36">
        <v>458.31666666666666</v>
      </c>
      <c r="J476" s="36">
        <v>464.63333333333333</v>
      </c>
      <c r="K476" s="31">
        <v>452</v>
      </c>
      <c r="L476" s="31">
        <v>441.7</v>
      </c>
      <c r="M476" s="31">
        <v>3.4195700000000002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749.95</v>
      </c>
      <c r="D477" s="36">
        <v>743.76666666666677</v>
      </c>
      <c r="E477" s="36">
        <v>725.63333333333355</v>
      </c>
      <c r="F477" s="36">
        <v>701.31666666666683</v>
      </c>
      <c r="G477" s="36">
        <v>683.18333333333362</v>
      </c>
      <c r="H477" s="36">
        <v>768.08333333333348</v>
      </c>
      <c r="I477" s="36">
        <v>786.2166666666667</v>
      </c>
      <c r="J477" s="31">
        <v>810.53333333333342</v>
      </c>
      <c r="K477" s="31">
        <v>761.9</v>
      </c>
      <c r="L477" s="31">
        <v>719.45</v>
      </c>
      <c r="M477" s="53">
        <v>25.880030000000001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4158.6499999999996</v>
      </c>
      <c r="D478" s="36">
        <v>4149.916666666667</v>
      </c>
      <c r="E478" s="36">
        <v>4114.8333333333339</v>
      </c>
      <c r="F478" s="36">
        <v>4071.0166666666673</v>
      </c>
      <c r="G478" s="36">
        <v>4035.9333333333343</v>
      </c>
      <c r="H478" s="36">
        <v>4193.7333333333336</v>
      </c>
      <c r="I478" s="36">
        <v>4228.8166666666675</v>
      </c>
      <c r="J478" s="31">
        <v>4272.6333333333332</v>
      </c>
      <c r="K478" s="31">
        <v>4185</v>
      </c>
      <c r="L478" s="31">
        <v>4106.1000000000004</v>
      </c>
      <c r="M478" s="53">
        <v>1.28102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51.5</v>
      </c>
      <c r="D479" s="36">
        <v>51.616666666666667</v>
      </c>
      <c r="E479" s="36">
        <v>51.253333333333337</v>
      </c>
      <c r="F479" s="36">
        <v>51.006666666666668</v>
      </c>
      <c r="G479" s="36">
        <v>50.643333333333338</v>
      </c>
      <c r="H479" s="36">
        <v>51.863333333333337</v>
      </c>
      <c r="I479" s="36">
        <v>52.226666666666667</v>
      </c>
      <c r="J479" s="36">
        <v>52.473333333333336</v>
      </c>
      <c r="K479" s="31">
        <v>51.98</v>
      </c>
      <c r="L479" s="31">
        <v>51.37</v>
      </c>
      <c r="M479" s="31">
        <v>33.631830000000001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1115.6500000000001</v>
      </c>
      <c r="D480" s="36">
        <v>1105.1166666666668</v>
      </c>
      <c r="E480" s="36">
        <v>1089.2333333333336</v>
      </c>
      <c r="F480" s="36">
        <v>1062.8166666666668</v>
      </c>
      <c r="G480" s="36">
        <v>1046.9333333333336</v>
      </c>
      <c r="H480" s="36">
        <v>1131.5333333333335</v>
      </c>
      <c r="I480" s="36">
        <v>1147.4166666666667</v>
      </c>
      <c r="J480" s="31">
        <v>1173.8333333333335</v>
      </c>
      <c r="K480" s="31">
        <v>1121</v>
      </c>
      <c r="L480" s="31">
        <v>1078.7</v>
      </c>
      <c r="M480" s="53">
        <v>5.1324699999999996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582.95000000000005</v>
      </c>
      <c r="D481" s="36">
        <v>582.98333333333335</v>
      </c>
      <c r="E481" s="36">
        <v>578.2166666666667</v>
      </c>
      <c r="F481" s="36">
        <v>573.48333333333335</v>
      </c>
      <c r="G481" s="36">
        <v>568.7166666666667</v>
      </c>
      <c r="H481" s="36">
        <v>587.7166666666667</v>
      </c>
      <c r="I481" s="36">
        <v>592.48333333333335</v>
      </c>
      <c r="J481" s="36">
        <v>597.2166666666667</v>
      </c>
      <c r="K481" s="31">
        <v>587.75</v>
      </c>
      <c r="L481" s="31">
        <v>578.25</v>
      </c>
      <c r="M481" s="31">
        <v>27.058250000000001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1144.75</v>
      </c>
      <c r="D482" s="36">
        <v>1155.0833333333333</v>
      </c>
      <c r="E482" s="36">
        <v>1129.6666666666665</v>
      </c>
      <c r="F482" s="36">
        <v>1114.5833333333333</v>
      </c>
      <c r="G482" s="36">
        <v>1089.1666666666665</v>
      </c>
      <c r="H482" s="36">
        <v>1170.1666666666665</v>
      </c>
      <c r="I482" s="36">
        <v>1195.583333333333</v>
      </c>
      <c r="J482" s="36">
        <v>1210.6666666666665</v>
      </c>
      <c r="K482" s="31">
        <v>1180.5</v>
      </c>
      <c r="L482" s="31">
        <v>1140</v>
      </c>
      <c r="M482" s="31">
        <v>2.5111699999999999</v>
      </c>
      <c r="N482" s="1"/>
      <c r="O482" s="1"/>
    </row>
    <row r="483" spans="1:15" ht="12.75" customHeight="1">
      <c r="A483" s="33">
        <v>473</v>
      </c>
      <c r="B483" s="31" t="s">
        <v>828</v>
      </c>
      <c r="C483" s="31">
        <v>43.91</v>
      </c>
      <c r="D483" s="36">
        <v>43.906666666666666</v>
      </c>
      <c r="E483" s="36">
        <v>43.573333333333331</v>
      </c>
      <c r="F483" s="36">
        <v>43.236666666666665</v>
      </c>
      <c r="G483" s="36">
        <v>42.903333333333329</v>
      </c>
      <c r="H483" s="36">
        <v>44.243333333333332</v>
      </c>
      <c r="I483" s="36">
        <v>44.576666666666675</v>
      </c>
      <c r="J483" s="36">
        <v>44.913333333333334</v>
      </c>
      <c r="K483" s="31">
        <v>44.24</v>
      </c>
      <c r="L483" s="31">
        <v>43.57</v>
      </c>
      <c r="M483" s="31">
        <v>89.261499999999998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11300.35</v>
      </c>
      <c r="D484" s="36">
        <v>11345.6</v>
      </c>
      <c r="E484" s="36">
        <v>11241.2</v>
      </c>
      <c r="F484" s="36">
        <v>11182.050000000001</v>
      </c>
      <c r="G484" s="36">
        <v>11077.650000000001</v>
      </c>
      <c r="H484" s="36">
        <v>11404.75</v>
      </c>
      <c r="I484" s="36">
        <v>11509.149999999998</v>
      </c>
      <c r="J484" s="36">
        <v>11568.3</v>
      </c>
      <c r="K484" s="31">
        <v>11450</v>
      </c>
      <c r="L484" s="31">
        <v>11286.45</v>
      </c>
      <c r="M484" s="31">
        <v>1.8442799999999999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124.53</v>
      </c>
      <c r="D485" s="36">
        <v>124.60000000000001</v>
      </c>
      <c r="E485" s="36">
        <v>123.83000000000001</v>
      </c>
      <c r="F485" s="36">
        <v>123.13000000000001</v>
      </c>
      <c r="G485" s="36">
        <v>122.36000000000001</v>
      </c>
      <c r="H485" s="36">
        <v>125.30000000000001</v>
      </c>
      <c r="I485" s="36">
        <v>126.07000000000002</v>
      </c>
      <c r="J485" s="36">
        <v>126.77000000000001</v>
      </c>
      <c r="K485" s="31">
        <v>125.37</v>
      </c>
      <c r="L485" s="31">
        <v>123.9</v>
      </c>
      <c r="M485" s="31">
        <v>57.195059999999998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2031.7</v>
      </c>
      <c r="D486" s="36">
        <v>2022.7333333333333</v>
      </c>
      <c r="E486" s="36">
        <v>2007.5166666666667</v>
      </c>
      <c r="F486" s="36">
        <v>1983.3333333333333</v>
      </c>
      <c r="G486" s="36">
        <v>1968.1166666666666</v>
      </c>
      <c r="H486" s="36">
        <v>2046.9166666666667</v>
      </c>
      <c r="I486" s="36">
        <v>2062.1333333333332</v>
      </c>
      <c r="J486" s="36">
        <v>2086.3166666666666</v>
      </c>
      <c r="K486" s="31">
        <v>2037.95</v>
      </c>
      <c r="L486" s="31">
        <v>1998.55</v>
      </c>
      <c r="M486" s="31">
        <v>1.8586100000000001</v>
      </c>
      <c r="N486" s="1"/>
      <c r="O486" s="1"/>
    </row>
    <row r="487" spans="1:15" ht="12.75" customHeight="1">
      <c r="A487" s="33">
        <v>477</v>
      </c>
      <c r="B487" s="53" t="s">
        <v>877</v>
      </c>
      <c r="C487" s="31">
        <v>1428.95</v>
      </c>
      <c r="D487" s="36">
        <v>1440.1499999999999</v>
      </c>
      <c r="E487" s="36">
        <v>1413.7999999999997</v>
      </c>
      <c r="F487" s="36">
        <v>1398.6499999999999</v>
      </c>
      <c r="G487" s="36">
        <v>1372.2999999999997</v>
      </c>
      <c r="H487" s="36">
        <v>1455.2999999999997</v>
      </c>
      <c r="I487" s="36">
        <v>1481.6499999999996</v>
      </c>
      <c r="J487" s="36">
        <v>1496.7999999999997</v>
      </c>
      <c r="K487" s="31">
        <v>1466.5</v>
      </c>
      <c r="L487" s="31">
        <v>1425</v>
      </c>
      <c r="M487" s="31">
        <v>5.8079799999999997</v>
      </c>
      <c r="N487" s="1"/>
      <c r="O487" s="1"/>
    </row>
    <row r="488" spans="1:15" ht="12.75" customHeight="1">
      <c r="A488" s="33">
        <v>478</v>
      </c>
      <c r="B488" s="53" t="s">
        <v>829</v>
      </c>
      <c r="C488" s="36">
        <v>343.1</v>
      </c>
      <c r="D488" s="36">
        <v>340.45</v>
      </c>
      <c r="E488" s="36">
        <v>336.25</v>
      </c>
      <c r="F488" s="36">
        <v>329.40000000000003</v>
      </c>
      <c r="G488" s="36">
        <v>325.20000000000005</v>
      </c>
      <c r="H488" s="36">
        <v>347.29999999999995</v>
      </c>
      <c r="I488" s="36">
        <v>351.49999999999989</v>
      </c>
      <c r="J488" s="36">
        <v>358.34999999999991</v>
      </c>
      <c r="K488" s="31">
        <v>344.65</v>
      </c>
      <c r="L488" s="31">
        <v>333.6</v>
      </c>
      <c r="M488" s="31">
        <v>9.5381800000000005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471.65</v>
      </c>
      <c r="D489" s="36">
        <v>478.14999999999992</v>
      </c>
      <c r="E489" s="36">
        <v>463.09999999999985</v>
      </c>
      <c r="F489" s="36">
        <v>454.54999999999995</v>
      </c>
      <c r="G489" s="36">
        <v>439.49999999999989</v>
      </c>
      <c r="H489" s="36">
        <v>486.69999999999982</v>
      </c>
      <c r="I489" s="36">
        <v>501.74999999999989</v>
      </c>
      <c r="J489" s="36">
        <v>510.29999999999978</v>
      </c>
      <c r="K489" s="31">
        <v>493.2</v>
      </c>
      <c r="L489" s="31">
        <v>469.6</v>
      </c>
      <c r="M489" s="31">
        <v>14.665800000000001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465.8</v>
      </c>
      <c r="D490" s="36">
        <v>464.9666666666667</v>
      </c>
      <c r="E490" s="36">
        <v>460.93333333333339</v>
      </c>
      <c r="F490" s="36">
        <v>456.06666666666672</v>
      </c>
      <c r="G490" s="36">
        <v>452.03333333333342</v>
      </c>
      <c r="H490" s="36">
        <v>469.83333333333337</v>
      </c>
      <c r="I490" s="36">
        <v>473.86666666666667</v>
      </c>
      <c r="J490" s="36">
        <v>478.73333333333335</v>
      </c>
      <c r="K490" s="31">
        <v>469</v>
      </c>
      <c r="L490" s="31">
        <v>460.1</v>
      </c>
      <c r="M490" s="31">
        <v>3.2215600000000002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333.1</v>
      </c>
      <c r="D491" s="36">
        <v>333.88333333333333</v>
      </c>
      <c r="E491" s="36">
        <v>328.81666666666666</v>
      </c>
      <c r="F491" s="36">
        <v>324.53333333333336</v>
      </c>
      <c r="G491" s="36">
        <v>319.4666666666667</v>
      </c>
      <c r="H491" s="36">
        <v>338.16666666666663</v>
      </c>
      <c r="I491" s="36">
        <v>343.23333333333323</v>
      </c>
      <c r="J491" s="36">
        <v>347.51666666666659</v>
      </c>
      <c r="K491" s="31">
        <v>338.95</v>
      </c>
      <c r="L491" s="31">
        <v>329.6</v>
      </c>
      <c r="M491" s="31">
        <v>6.7949400000000004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503.7</v>
      </c>
      <c r="D492" s="36">
        <v>506.33333333333331</v>
      </c>
      <c r="E492" s="36">
        <v>493.36666666666667</v>
      </c>
      <c r="F492" s="36">
        <v>483.03333333333336</v>
      </c>
      <c r="G492" s="36">
        <v>470.06666666666672</v>
      </c>
      <c r="H492" s="36">
        <v>516.66666666666663</v>
      </c>
      <c r="I492" s="36">
        <v>529.63333333333321</v>
      </c>
      <c r="J492" s="36">
        <v>539.96666666666658</v>
      </c>
      <c r="K492" s="31">
        <v>519.29999999999995</v>
      </c>
      <c r="L492" s="31">
        <v>496</v>
      </c>
      <c r="M492" s="31">
        <v>9.4221400000000006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582.75</v>
      </c>
      <c r="D493" s="36">
        <v>580.43333333333328</v>
      </c>
      <c r="E493" s="36">
        <v>569.11666666666656</v>
      </c>
      <c r="F493" s="36">
        <v>555.48333333333323</v>
      </c>
      <c r="G493" s="36">
        <v>544.16666666666652</v>
      </c>
      <c r="H493" s="36">
        <v>594.06666666666661</v>
      </c>
      <c r="I493" s="36">
        <v>605.38333333333344</v>
      </c>
      <c r="J493" s="36">
        <v>619.01666666666665</v>
      </c>
      <c r="K493" s="31">
        <v>591.75</v>
      </c>
      <c r="L493" s="31">
        <v>566.79999999999995</v>
      </c>
      <c r="M493" s="31">
        <v>5.38178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1564.75</v>
      </c>
      <c r="D494" s="36">
        <v>1569.2</v>
      </c>
      <c r="E494" s="36">
        <v>1548.5500000000002</v>
      </c>
      <c r="F494" s="36">
        <v>1532.3500000000001</v>
      </c>
      <c r="G494" s="36">
        <v>1511.7000000000003</v>
      </c>
      <c r="H494" s="36">
        <v>1585.4</v>
      </c>
      <c r="I494" s="36">
        <v>1606.0500000000002</v>
      </c>
      <c r="J494" s="36">
        <v>1622.25</v>
      </c>
      <c r="K494" s="31">
        <v>1589.85</v>
      </c>
      <c r="L494" s="31">
        <v>1553</v>
      </c>
      <c r="M494" s="31">
        <v>8.8935899999999997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1203.75</v>
      </c>
      <c r="D495" s="36">
        <v>1197.8999999999999</v>
      </c>
      <c r="E495" s="36">
        <v>1189.8499999999997</v>
      </c>
      <c r="F495" s="36">
        <v>1175.9499999999998</v>
      </c>
      <c r="G495" s="36">
        <v>1167.8999999999996</v>
      </c>
      <c r="H495" s="36">
        <v>1211.7999999999997</v>
      </c>
      <c r="I495" s="36">
        <v>1219.8499999999999</v>
      </c>
      <c r="J495" s="36">
        <v>1233.7499999999998</v>
      </c>
      <c r="K495" s="31">
        <v>1205.95</v>
      </c>
      <c r="L495" s="31">
        <v>1184</v>
      </c>
      <c r="M495" s="31">
        <v>1.8604400000000001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463.9</v>
      </c>
      <c r="D496" s="36">
        <v>464.41666666666669</v>
      </c>
      <c r="E496" s="36">
        <v>460.33333333333337</v>
      </c>
      <c r="F496" s="36">
        <v>456.76666666666671</v>
      </c>
      <c r="G496" s="36">
        <v>452.68333333333339</v>
      </c>
      <c r="H496" s="36">
        <v>467.98333333333335</v>
      </c>
      <c r="I496" s="36">
        <v>472.06666666666672</v>
      </c>
      <c r="J496" s="36">
        <v>475.63333333333333</v>
      </c>
      <c r="K496" s="31">
        <v>468.5</v>
      </c>
      <c r="L496" s="31">
        <v>460.85</v>
      </c>
      <c r="M496" s="31">
        <v>109.06758000000001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908.05</v>
      </c>
      <c r="D497" s="36">
        <v>912.26666666666677</v>
      </c>
      <c r="E497" s="36">
        <v>897.53333333333353</v>
      </c>
      <c r="F497" s="36">
        <v>887.01666666666677</v>
      </c>
      <c r="G497" s="36">
        <v>872.28333333333353</v>
      </c>
      <c r="H497" s="36">
        <v>922.78333333333353</v>
      </c>
      <c r="I497" s="36">
        <v>937.51666666666688</v>
      </c>
      <c r="J497" s="36">
        <v>948.03333333333353</v>
      </c>
      <c r="K497" s="31">
        <v>927</v>
      </c>
      <c r="L497" s="31">
        <v>901.75</v>
      </c>
      <c r="M497" s="31">
        <v>2.6149100000000001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16.04</v>
      </c>
      <c r="D498" s="36">
        <v>15.956666666666665</v>
      </c>
      <c r="E498" s="36">
        <v>15.733333333333331</v>
      </c>
      <c r="F498" s="36">
        <v>15.426666666666666</v>
      </c>
      <c r="G498" s="36">
        <v>15.203333333333331</v>
      </c>
      <c r="H498" s="36">
        <v>16.263333333333328</v>
      </c>
      <c r="I498" s="36">
        <v>16.486666666666665</v>
      </c>
      <c r="J498" s="36">
        <v>16.793333333333329</v>
      </c>
      <c r="K498" s="31">
        <v>16.18</v>
      </c>
      <c r="L498" s="31">
        <v>15.65</v>
      </c>
      <c r="M498" s="31">
        <v>4154.6521300000004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1743.25</v>
      </c>
      <c r="D499" s="36">
        <v>1736.7166666666665</v>
      </c>
      <c r="E499" s="36">
        <v>1722.083333333333</v>
      </c>
      <c r="F499" s="36">
        <v>1700.9166666666665</v>
      </c>
      <c r="G499" s="36">
        <v>1686.2833333333331</v>
      </c>
      <c r="H499" s="36">
        <v>1757.883333333333</v>
      </c>
      <c r="I499" s="36">
        <v>1772.5166666666667</v>
      </c>
      <c r="J499" s="31">
        <v>1793.6833333333329</v>
      </c>
      <c r="K499" s="31">
        <v>1751.35</v>
      </c>
      <c r="L499" s="31">
        <v>1715.55</v>
      </c>
      <c r="M499" s="53">
        <v>27.430230000000002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717.35</v>
      </c>
      <c r="D500" s="36">
        <v>727.48333333333323</v>
      </c>
      <c r="E500" s="36">
        <v>704.96666666666647</v>
      </c>
      <c r="F500" s="36">
        <v>692.58333333333326</v>
      </c>
      <c r="G500" s="36">
        <v>670.06666666666649</v>
      </c>
      <c r="H500" s="36">
        <v>739.86666666666645</v>
      </c>
      <c r="I500" s="36">
        <v>762.3833333333331</v>
      </c>
      <c r="J500" s="31">
        <v>774.76666666666642</v>
      </c>
      <c r="K500" s="31">
        <v>750</v>
      </c>
      <c r="L500" s="31">
        <v>715.1</v>
      </c>
      <c r="M500" s="53">
        <v>11.56714</v>
      </c>
      <c r="N500" s="1"/>
      <c r="O500" s="1"/>
    </row>
    <row r="501" spans="1:15" ht="12.75" customHeight="1">
      <c r="A501" s="33">
        <v>491</v>
      </c>
      <c r="B501" s="53" t="s">
        <v>830</v>
      </c>
      <c r="C501" s="53">
        <v>202.67</v>
      </c>
      <c r="D501" s="36">
        <v>202.77333333333331</v>
      </c>
      <c r="E501" s="36">
        <v>199.14666666666662</v>
      </c>
      <c r="F501" s="36">
        <v>195.62333333333331</v>
      </c>
      <c r="G501" s="36">
        <v>191.99666666666661</v>
      </c>
      <c r="H501" s="36">
        <v>206.29666666666662</v>
      </c>
      <c r="I501" s="36">
        <v>209.92333333333329</v>
      </c>
      <c r="J501" s="36">
        <v>213.44666666666663</v>
      </c>
      <c r="K501" s="31">
        <v>206.4</v>
      </c>
      <c r="L501" s="31">
        <v>199.25</v>
      </c>
      <c r="M501" s="31">
        <v>121.99603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864.65</v>
      </c>
      <c r="D502" s="36">
        <v>870.94999999999993</v>
      </c>
      <c r="E502" s="36">
        <v>853.34999999999991</v>
      </c>
      <c r="F502" s="36">
        <v>842.05</v>
      </c>
      <c r="G502" s="36">
        <v>824.44999999999993</v>
      </c>
      <c r="H502" s="36">
        <v>882.24999999999989</v>
      </c>
      <c r="I502" s="36">
        <v>899.85</v>
      </c>
      <c r="J502" s="36">
        <v>911.14999999999986</v>
      </c>
      <c r="K502" s="31">
        <v>888.55</v>
      </c>
      <c r="L502" s="31">
        <v>859.65</v>
      </c>
      <c r="M502" s="31">
        <v>0.65969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2018.5</v>
      </c>
      <c r="D503" s="36">
        <v>2020.3666666666668</v>
      </c>
      <c r="E503" s="36">
        <v>1989.8333333333335</v>
      </c>
      <c r="F503" s="36">
        <v>1961.1666666666667</v>
      </c>
      <c r="G503" s="36">
        <v>1930.6333333333334</v>
      </c>
      <c r="H503" s="36">
        <v>2049.0333333333338</v>
      </c>
      <c r="I503" s="36">
        <v>2079.5666666666666</v>
      </c>
      <c r="J503" s="31">
        <v>2108.2333333333336</v>
      </c>
      <c r="K503" s="31">
        <v>2050.9</v>
      </c>
      <c r="L503" s="31">
        <v>1991.7</v>
      </c>
      <c r="M503" s="53">
        <v>2.8335900000000001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517.15</v>
      </c>
      <c r="D504" s="36">
        <v>518.80000000000007</v>
      </c>
      <c r="E504" s="36">
        <v>514.35000000000014</v>
      </c>
      <c r="F504" s="36">
        <v>511.55000000000007</v>
      </c>
      <c r="G504" s="36">
        <v>507.10000000000014</v>
      </c>
      <c r="H504" s="36">
        <v>521.60000000000014</v>
      </c>
      <c r="I504" s="36">
        <v>526.05000000000018</v>
      </c>
      <c r="J504" s="36">
        <v>528.85000000000014</v>
      </c>
      <c r="K504" s="31">
        <v>523.25</v>
      </c>
      <c r="L504" s="31">
        <v>516</v>
      </c>
      <c r="M504" s="31">
        <v>39.828980000000001</v>
      </c>
      <c r="N504" s="1"/>
      <c r="O504" s="1"/>
    </row>
    <row r="505" spans="1:15" ht="12.75" customHeight="1">
      <c r="A505" s="33">
        <v>495</v>
      </c>
      <c r="B505" s="192" t="s">
        <v>299</v>
      </c>
      <c r="C505" s="192">
        <v>24.02</v>
      </c>
      <c r="D505" s="193">
        <v>24.076666666666668</v>
      </c>
      <c r="E505" s="193">
        <v>23.943333333333335</v>
      </c>
      <c r="F505" s="193">
        <v>23.866666666666667</v>
      </c>
      <c r="G505" s="193">
        <v>23.733333333333334</v>
      </c>
      <c r="H505" s="193">
        <v>24.153333333333336</v>
      </c>
      <c r="I505" s="193">
        <v>24.286666666666669</v>
      </c>
      <c r="J505" s="193">
        <v>24.363333333333337</v>
      </c>
      <c r="K505" s="194">
        <v>24.21</v>
      </c>
      <c r="L505" s="194">
        <v>24</v>
      </c>
      <c r="M505" s="194">
        <v>657.29886999999997</v>
      </c>
      <c r="N505" s="1"/>
      <c r="O505" s="1"/>
    </row>
    <row r="506" spans="1:15" ht="12.75" customHeight="1">
      <c r="A506" s="33">
        <v>496</v>
      </c>
      <c r="B506" s="265" t="s">
        <v>515</v>
      </c>
      <c r="C506" s="265">
        <v>15353.85</v>
      </c>
      <c r="D506" s="266">
        <v>15439.5</v>
      </c>
      <c r="E506" s="266">
        <v>15235.8</v>
      </c>
      <c r="F506" s="266">
        <v>15117.75</v>
      </c>
      <c r="G506" s="266">
        <v>14914.05</v>
      </c>
      <c r="H506" s="266">
        <v>15557.55</v>
      </c>
      <c r="I506" s="266">
        <v>15761.25</v>
      </c>
      <c r="J506" s="266">
        <v>15879.3</v>
      </c>
      <c r="K506" s="267">
        <v>15643.2</v>
      </c>
      <c r="L506" s="267">
        <v>15321.45</v>
      </c>
      <c r="M506" s="267">
        <v>4.002E-2</v>
      </c>
      <c r="N506" s="1"/>
      <c r="O506" s="1"/>
    </row>
    <row r="507" spans="1:15" ht="12.75" customHeight="1">
      <c r="A507" s="33">
        <v>497</v>
      </c>
      <c r="B507" s="207" t="s">
        <v>235</v>
      </c>
      <c r="C507" s="207">
        <v>150.83000000000001</v>
      </c>
      <c r="D507" s="208">
        <v>146.84333333333333</v>
      </c>
      <c r="E507" s="208">
        <v>138.78666666666666</v>
      </c>
      <c r="F507" s="208">
        <v>126.74333333333334</v>
      </c>
      <c r="G507" s="208">
        <v>118.68666666666667</v>
      </c>
      <c r="H507" s="208">
        <v>158.88666666666666</v>
      </c>
      <c r="I507" s="208">
        <v>166.94333333333333</v>
      </c>
      <c r="J507" s="208">
        <v>178.98666666666665</v>
      </c>
      <c r="K507" s="206">
        <v>154.9</v>
      </c>
      <c r="L507" s="206">
        <v>134.80000000000001</v>
      </c>
      <c r="M507" s="206">
        <v>1019.88877</v>
      </c>
      <c r="N507" s="191"/>
      <c r="O507" s="191"/>
    </row>
    <row r="508" spans="1:15" ht="12.75" customHeight="1">
      <c r="A508" s="33">
        <v>498</v>
      </c>
      <c r="B508" s="268" t="s">
        <v>516</v>
      </c>
      <c r="C508" s="268">
        <v>775.8</v>
      </c>
      <c r="D508" s="268">
        <v>774.76666666666677</v>
      </c>
      <c r="E508" s="268">
        <v>767.28333333333353</v>
      </c>
      <c r="F508" s="268">
        <v>758.76666666666677</v>
      </c>
      <c r="G508" s="268">
        <v>751.28333333333353</v>
      </c>
      <c r="H508" s="268">
        <v>783.28333333333353</v>
      </c>
      <c r="I508" s="268">
        <v>790.76666666666688</v>
      </c>
      <c r="J508" s="268">
        <v>799.28333333333353</v>
      </c>
      <c r="K508" s="268">
        <v>782.25</v>
      </c>
      <c r="L508" s="268">
        <v>766.25</v>
      </c>
      <c r="M508" s="268">
        <v>4.7007199999999996</v>
      </c>
      <c r="N508" s="191"/>
      <c r="O508" s="191"/>
    </row>
    <row r="509" spans="1:15" ht="12.75" customHeight="1">
      <c r="A509" s="264">
        <v>499</v>
      </c>
      <c r="B509" s="270" t="s">
        <v>300</v>
      </c>
      <c r="C509" s="270">
        <v>256.05</v>
      </c>
      <c r="D509" s="270">
        <v>257.61666666666667</v>
      </c>
      <c r="E509" s="270">
        <v>253.83333333333337</v>
      </c>
      <c r="F509" s="270">
        <v>251.6166666666667</v>
      </c>
      <c r="G509" s="270">
        <v>247.8333333333334</v>
      </c>
      <c r="H509" s="270">
        <v>259.83333333333337</v>
      </c>
      <c r="I509" s="270">
        <v>263.61666666666667</v>
      </c>
      <c r="J509" s="270">
        <v>265.83333333333331</v>
      </c>
      <c r="K509" s="270">
        <v>261.39999999999998</v>
      </c>
      <c r="L509" s="270">
        <v>255.4</v>
      </c>
      <c r="M509" s="270">
        <v>318.16705999999999</v>
      </c>
      <c r="N509" s="191"/>
      <c r="O509" s="191"/>
    </row>
    <row r="510" spans="1:15" ht="12.75" customHeight="1">
      <c r="A510" s="206">
        <v>500</v>
      </c>
      <c r="B510" s="268" t="s">
        <v>236</v>
      </c>
      <c r="C510" s="268">
        <v>1114.25</v>
      </c>
      <c r="D510" s="268">
        <v>1119.9666666666665</v>
      </c>
      <c r="E510" s="268">
        <v>1103.4833333333329</v>
      </c>
      <c r="F510" s="268">
        <v>1092.7166666666665</v>
      </c>
      <c r="G510" s="268">
        <v>1076.2333333333329</v>
      </c>
      <c r="H510" s="268">
        <v>1130.7333333333329</v>
      </c>
      <c r="I510" s="268">
        <v>1147.2166666666665</v>
      </c>
      <c r="J510" s="268">
        <v>1157.9833333333329</v>
      </c>
      <c r="K510" s="268">
        <v>1136.45</v>
      </c>
      <c r="L510" s="268">
        <v>1109.2</v>
      </c>
      <c r="M510" s="268">
        <v>34.372140000000002</v>
      </c>
      <c r="N510" s="191"/>
      <c r="O510" s="191"/>
    </row>
    <row r="511" spans="1:15" ht="12.75" customHeight="1">
      <c r="A511" s="206">
        <v>501</v>
      </c>
      <c r="B511" s="271" t="s">
        <v>873</v>
      </c>
      <c r="C511" s="271">
        <v>2809.25</v>
      </c>
      <c r="D511" s="271">
        <v>2834.2833333333333</v>
      </c>
      <c r="E511" s="271">
        <v>2707.6166666666668</v>
      </c>
      <c r="F511" s="271">
        <v>2605.9833333333336</v>
      </c>
      <c r="G511" s="271">
        <v>2479.3166666666671</v>
      </c>
      <c r="H511" s="271">
        <v>2935.9166666666665</v>
      </c>
      <c r="I511" s="271">
        <v>3062.5833333333335</v>
      </c>
      <c r="J511" s="271">
        <v>3164.2166666666662</v>
      </c>
      <c r="K511" s="271">
        <v>2960.95</v>
      </c>
      <c r="L511" s="271">
        <v>2732.65</v>
      </c>
      <c r="M511" s="271">
        <v>5.4780600000000002</v>
      </c>
      <c r="N511" s="191"/>
      <c r="O511" s="191"/>
    </row>
    <row r="512" spans="1:15" ht="12.75" customHeight="1">
      <c r="N512" s="191"/>
      <c r="O512" s="191"/>
    </row>
    <row r="513" spans="1:15" ht="12.75" customHeight="1">
      <c r="N513" s="1"/>
      <c r="O513" s="1"/>
    </row>
    <row r="514" spans="1:15" ht="12.75" customHeight="1">
      <c r="N514" s="191"/>
      <c r="O514" s="191"/>
    </row>
    <row r="515" spans="1:15" ht="12.75" customHeight="1">
      <c r="N515" s="191"/>
      <c r="O515" s="19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0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99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300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72" t="s">
        <v>519</v>
      </c>
      <c r="C7" s="372"/>
      <c r="D7" s="7">
        <f>Main!B10</f>
        <v>45532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45531</v>
      </c>
      <c r="B10" s="32">
        <v>541988</v>
      </c>
      <c r="C10" s="31" t="s">
        <v>310</v>
      </c>
      <c r="D10" s="31" t="s">
        <v>1101</v>
      </c>
      <c r="E10" s="31" t="s">
        <v>529</v>
      </c>
      <c r="F10" s="84">
        <v>1750929</v>
      </c>
      <c r="G10" s="32">
        <v>1690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45531</v>
      </c>
      <c r="B11" s="32">
        <v>541988</v>
      </c>
      <c r="C11" s="31" t="s">
        <v>310</v>
      </c>
      <c r="D11" s="31" t="s">
        <v>1102</v>
      </c>
      <c r="E11" s="31" t="s">
        <v>528</v>
      </c>
      <c r="F11" s="84">
        <v>1000000</v>
      </c>
      <c r="G11" s="32">
        <v>1690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45531</v>
      </c>
      <c r="B12" s="32">
        <v>538351</v>
      </c>
      <c r="C12" s="31" t="s">
        <v>897</v>
      </c>
      <c r="D12" s="31" t="s">
        <v>1053</v>
      </c>
      <c r="E12" s="31" t="s">
        <v>528</v>
      </c>
      <c r="F12" s="84">
        <v>143569</v>
      </c>
      <c r="G12" s="32">
        <v>16.02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45531</v>
      </c>
      <c r="B13" s="32">
        <v>538351</v>
      </c>
      <c r="C13" s="31" t="s">
        <v>897</v>
      </c>
      <c r="D13" s="31" t="s">
        <v>971</v>
      </c>
      <c r="E13" s="31" t="s">
        <v>528</v>
      </c>
      <c r="F13" s="84">
        <v>248510</v>
      </c>
      <c r="G13" s="32">
        <v>16.03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45531</v>
      </c>
      <c r="B14" s="32">
        <v>540135</v>
      </c>
      <c r="C14" s="31" t="s">
        <v>990</v>
      </c>
      <c r="D14" s="31" t="s">
        <v>991</v>
      </c>
      <c r="E14" s="31" t="s">
        <v>529</v>
      </c>
      <c r="F14" s="84">
        <v>2830191</v>
      </c>
      <c r="G14" s="32">
        <v>1.42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45531</v>
      </c>
      <c r="B15" s="32">
        <v>540135</v>
      </c>
      <c r="C15" s="31" t="s">
        <v>990</v>
      </c>
      <c r="D15" s="31" t="s">
        <v>991</v>
      </c>
      <c r="E15" s="31" t="s">
        <v>528</v>
      </c>
      <c r="F15" s="84">
        <v>1630191</v>
      </c>
      <c r="G15" s="32">
        <v>1.42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45531</v>
      </c>
      <c r="B16" s="32">
        <v>544177</v>
      </c>
      <c r="C16" s="31" t="s">
        <v>1015</v>
      </c>
      <c r="D16" s="31" t="s">
        <v>1045</v>
      </c>
      <c r="E16" s="31" t="s">
        <v>529</v>
      </c>
      <c r="F16" s="84">
        <v>100000</v>
      </c>
      <c r="G16" s="32">
        <v>127.85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45531</v>
      </c>
      <c r="B17" s="32">
        <v>544177</v>
      </c>
      <c r="C17" s="31" t="s">
        <v>1015</v>
      </c>
      <c r="D17" s="31" t="s">
        <v>1045</v>
      </c>
      <c r="E17" s="31" t="s">
        <v>528</v>
      </c>
      <c r="F17" s="84">
        <v>54000</v>
      </c>
      <c r="G17" s="32">
        <v>125.71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45531</v>
      </c>
      <c r="B18" s="32">
        <v>544177</v>
      </c>
      <c r="C18" s="31" t="s">
        <v>1015</v>
      </c>
      <c r="D18" s="31" t="s">
        <v>1103</v>
      </c>
      <c r="E18" s="31" t="s">
        <v>528</v>
      </c>
      <c r="F18" s="84">
        <v>90000</v>
      </c>
      <c r="G18" s="32">
        <v>125.26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45531</v>
      </c>
      <c r="B19" s="32">
        <v>539546</v>
      </c>
      <c r="C19" s="31" t="s">
        <v>1104</v>
      </c>
      <c r="D19" s="31" t="s">
        <v>1105</v>
      </c>
      <c r="E19" s="31" t="s">
        <v>528</v>
      </c>
      <c r="F19" s="84">
        <v>49589</v>
      </c>
      <c r="G19" s="32">
        <v>60.29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45531</v>
      </c>
      <c r="B20" s="32">
        <v>512169</v>
      </c>
      <c r="C20" s="31" t="s">
        <v>1106</v>
      </c>
      <c r="D20" s="31" t="s">
        <v>1107</v>
      </c>
      <c r="E20" s="31" t="s">
        <v>529</v>
      </c>
      <c r="F20" s="84">
        <v>30000</v>
      </c>
      <c r="G20" s="32">
        <v>16.53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45531</v>
      </c>
      <c r="B21" s="32">
        <v>512169</v>
      </c>
      <c r="C21" s="31" t="s">
        <v>1106</v>
      </c>
      <c r="D21" s="31" t="s">
        <v>1057</v>
      </c>
      <c r="E21" s="31" t="s">
        <v>528</v>
      </c>
      <c r="F21" s="84">
        <v>20000</v>
      </c>
      <c r="G21" s="32">
        <v>16.53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45531</v>
      </c>
      <c r="B22" s="32">
        <v>531099</v>
      </c>
      <c r="C22" s="31" t="s">
        <v>1108</v>
      </c>
      <c r="D22" s="31" t="s">
        <v>1109</v>
      </c>
      <c r="E22" s="31" t="s">
        <v>529</v>
      </c>
      <c r="F22" s="84">
        <v>44002</v>
      </c>
      <c r="G22" s="32">
        <v>6.57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45531</v>
      </c>
      <c r="B23" s="32">
        <v>506365</v>
      </c>
      <c r="C23" s="31" t="s">
        <v>992</v>
      </c>
      <c r="D23" s="31" t="s">
        <v>1016</v>
      </c>
      <c r="E23" s="31" t="s">
        <v>528</v>
      </c>
      <c r="F23" s="84">
        <v>18434</v>
      </c>
      <c r="G23" s="32">
        <v>75.8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45531</v>
      </c>
      <c r="B24" s="32">
        <v>506365</v>
      </c>
      <c r="C24" s="31" t="s">
        <v>992</v>
      </c>
      <c r="D24" s="31" t="s">
        <v>993</v>
      </c>
      <c r="E24" s="31" t="s">
        <v>529</v>
      </c>
      <c r="F24" s="84">
        <v>17929</v>
      </c>
      <c r="G24" s="32">
        <v>75.86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45531</v>
      </c>
      <c r="B25" s="32">
        <v>540681</v>
      </c>
      <c r="C25" s="31" t="s">
        <v>1110</v>
      </c>
      <c r="D25" s="31" t="s">
        <v>1111</v>
      </c>
      <c r="E25" s="31" t="s">
        <v>528</v>
      </c>
      <c r="F25" s="84">
        <v>60000</v>
      </c>
      <c r="G25" s="32">
        <v>30.07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45531</v>
      </c>
      <c r="B26" s="32">
        <v>531460</v>
      </c>
      <c r="C26" s="31" t="s">
        <v>1112</v>
      </c>
      <c r="D26" s="31" t="s">
        <v>1113</v>
      </c>
      <c r="E26" s="31" t="s">
        <v>529</v>
      </c>
      <c r="F26" s="84">
        <v>161372</v>
      </c>
      <c r="G26" s="32">
        <v>12.74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45531</v>
      </c>
      <c r="B27" s="32">
        <v>531460</v>
      </c>
      <c r="C27" s="31" t="s">
        <v>1112</v>
      </c>
      <c r="D27" s="31" t="s">
        <v>1114</v>
      </c>
      <c r="E27" s="31" t="s">
        <v>528</v>
      </c>
      <c r="F27" s="84">
        <v>137172</v>
      </c>
      <c r="G27" s="32">
        <v>12.74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45531</v>
      </c>
      <c r="B28" s="32">
        <v>530755</v>
      </c>
      <c r="C28" s="31" t="s">
        <v>1115</v>
      </c>
      <c r="D28" s="31" t="s">
        <v>1116</v>
      </c>
      <c r="E28" s="31" t="s">
        <v>528</v>
      </c>
      <c r="F28" s="84">
        <v>64610</v>
      </c>
      <c r="G28" s="32">
        <v>15.35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45531</v>
      </c>
      <c r="B29" s="32">
        <v>512443</v>
      </c>
      <c r="C29" s="31" t="s">
        <v>1046</v>
      </c>
      <c r="D29" s="31" t="s">
        <v>1019</v>
      </c>
      <c r="E29" s="31" t="s">
        <v>529</v>
      </c>
      <c r="F29" s="84">
        <v>146898</v>
      </c>
      <c r="G29" s="32">
        <v>9.4499999999999993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45531</v>
      </c>
      <c r="B30" s="32">
        <v>512443</v>
      </c>
      <c r="C30" s="31" t="s">
        <v>1046</v>
      </c>
      <c r="D30" s="31" t="s">
        <v>1019</v>
      </c>
      <c r="E30" s="31" t="s">
        <v>528</v>
      </c>
      <c r="F30" s="84">
        <v>71620</v>
      </c>
      <c r="G30" s="32">
        <v>9.6199999999999992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45531</v>
      </c>
      <c r="B31" s="32">
        <v>512443</v>
      </c>
      <c r="C31" s="31" t="s">
        <v>1046</v>
      </c>
      <c r="D31" s="31" t="s">
        <v>1029</v>
      </c>
      <c r="E31" s="31" t="s">
        <v>529</v>
      </c>
      <c r="F31" s="84">
        <v>106581</v>
      </c>
      <c r="G31" s="32">
        <v>9.68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45531</v>
      </c>
      <c r="B32" s="32">
        <v>512443</v>
      </c>
      <c r="C32" s="31" t="s">
        <v>1046</v>
      </c>
      <c r="D32" s="31" t="s">
        <v>1117</v>
      </c>
      <c r="E32" s="31" t="s">
        <v>529</v>
      </c>
      <c r="F32" s="84">
        <v>12015</v>
      </c>
      <c r="G32" s="32">
        <v>9.48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45531</v>
      </c>
      <c r="B33" s="32">
        <v>512443</v>
      </c>
      <c r="C33" s="31" t="s">
        <v>1046</v>
      </c>
      <c r="D33" s="31" t="s">
        <v>1117</v>
      </c>
      <c r="E33" s="31" t="s">
        <v>528</v>
      </c>
      <c r="F33" s="84">
        <v>82599</v>
      </c>
      <c r="G33" s="32">
        <v>9.2100000000000009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45531</v>
      </c>
      <c r="B34" s="32">
        <v>512443</v>
      </c>
      <c r="C34" s="31" t="s">
        <v>1046</v>
      </c>
      <c r="D34" s="31" t="s">
        <v>1118</v>
      </c>
      <c r="E34" s="31" t="s">
        <v>528</v>
      </c>
      <c r="F34" s="84">
        <v>54500</v>
      </c>
      <c r="G34" s="32">
        <v>9.9600000000000009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45531</v>
      </c>
      <c r="B35" s="32">
        <v>531592</v>
      </c>
      <c r="C35" s="31" t="s">
        <v>1119</v>
      </c>
      <c r="D35" s="31" t="s">
        <v>1120</v>
      </c>
      <c r="E35" s="31" t="s">
        <v>528</v>
      </c>
      <c r="F35" s="84">
        <v>4000000</v>
      </c>
      <c r="G35" s="32">
        <v>3.22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45531</v>
      </c>
      <c r="B36" s="32">
        <v>531592</v>
      </c>
      <c r="C36" s="31" t="s">
        <v>1119</v>
      </c>
      <c r="D36" s="31" t="s">
        <v>1120</v>
      </c>
      <c r="E36" s="31" t="s">
        <v>529</v>
      </c>
      <c r="F36" s="84">
        <v>4000000</v>
      </c>
      <c r="G36" s="32">
        <v>3.36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45531</v>
      </c>
      <c r="B37" s="32">
        <v>531592</v>
      </c>
      <c r="C37" s="31" t="s">
        <v>1119</v>
      </c>
      <c r="D37" s="31" t="s">
        <v>1121</v>
      </c>
      <c r="E37" s="31" t="s">
        <v>528</v>
      </c>
      <c r="F37" s="84">
        <v>6050000</v>
      </c>
      <c r="G37" s="32">
        <v>3.36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45531</v>
      </c>
      <c r="B38" s="32">
        <v>531592</v>
      </c>
      <c r="C38" s="31" t="s">
        <v>1119</v>
      </c>
      <c r="D38" s="31" t="s">
        <v>1121</v>
      </c>
      <c r="E38" s="31" t="s">
        <v>529</v>
      </c>
      <c r="F38" s="84">
        <v>1350000</v>
      </c>
      <c r="G38" s="32">
        <v>3.31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45531</v>
      </c>
      <c r="B39" s="32">
        <v>513337</v>
      </c>
      <c r="C39" s="31" t="s">
        <v>1122</v>
      </c>
      <c r="D39" s="31" t="s">
        <v>875</v>
      </c>
      <c r="E39" s="31" t="s">
        <v>529</v>
      </c>
      <c r="F39" s="84">
        <v>1651301</v>
      </c>
      <c r="G39" s="32">
        <v>15.3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45531</v>
      </c>
      <c r="B40" s="32">
        <v>519574</v>
      </c>
      <c r="C40" s="31" t="s">
        <v>1123</v>
      </c>
      <c r="D40" s="31" t="s">
        <v>1124</v>
      </c>
      <c r="E40" s="31" t="s">
        <v>528</v>
      </c>
      <c r="F40" s="84">
        <v>32000</v>
      </c>
      <c r="G40" s="32">
        <v>75.16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45531</v>
      </c>
      <c r="B41" s="32">
        <v>519574</v>
      </c>
      <c r="C41" s="31" t="s">
        <v>1123</v>
      </c>
      <c r="D41" s="31" t="s">
        <v>1124</v>
      </c>
      <c r="E41" s="31" t="s">
        <v>529</v>
      </c>
      <c r="F41" s="84">
        <v>16000</v>
      </c>
      <c r="G41" s="32">
        <v>75.16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45531</v>
      </c>
      <c r="B42" s="32">
        <v>539449</v>
      </c>
      <c r="C42" s="31" t="s">
        <v>1125</v>
      </c>
      <c r="D42" s="31" t="s">
        <v>1126</v>
      </c>
      <c r="E42" s="31" t="s">
        <v>529</v>
      </c>
      <c r="F42" s="84">
        <v>5000</v>
      </c>
      <c r="G42" s="32">
        <v>32.56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45531</v>
      </c>
      <c r="B43" s="32">
        <v>539449</v>
      </c>
      <c r="C43" s="31" t="s">
        <v>1125</v>
      </c>
      <c r="D43" s="31" t="s">
        <v>1126</v>
      </c>
      <c r="E43" s="31" t="s">
        <v>528</v>
      </c>
      <c r="F43" s="84">
        <v>15000</v>
      </c>
      <c r="G43" s="32">
        <v>31.5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45531</v>
      </c>
      <c r="B44" s="32">
        <v>543951</v>
      </c>
      <c r="C44" s="31" t="s">
        <v>943</v>
      </c>
      <c r="D44" s="31" t="s">
        <v>944</v>
      </c>
      <c r="E44" s="31" t="s">
        <v>529</v>
      </c>
      <c r="F44" s="84">
        <v>39000</v>
      </c>
      <c r="G44" s="32">
        <v>63.82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45531</v>
      </c>
      <c r="B45" s="32">
        <v>543420</v>
      </c>
      <c r="C45" s="31" t="s">
        <v>1004</v>
      </c>
      <c r="D45" s="31" t="s">
        <v>1049</v>
      </c>
      <c r="E45" s="31" t="s">
        <v>529</v>
      </c>
      <c r="F45" s="84">
        <v>83691</v>
      </c>
      <c r="G45" s="32">
        <v>23.38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45531</v>
      </c>
      <c r="B46" s="32">
        <v>543420</v>
      </c>
      <c r="C46" s="31" t="s">
        <v>1004</v>
      </c>
      <c r="D46" s="31" t="s">
        <v>1049</v>
      </c>
      <c r="E46" s="31" t="s">
        <v>528</v>
      </c>
      <c r="F46" s="84">
        <v>236592</v>
      </c>
      <c r="G46" s="32">
        <v>23.24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45531</v>
      </c>
      <c r="B47" s="32">
        <v>540696</v>
      </c>
      <c r="C47" s="31" t="s">
        <v>1127</v>
      </c>
      <c r="D47" s="31" t="s">
        <v>1128</v>
      </c>
      <c r="E47" s="31" t="s">
        <v>528</v>
      </c>
      <c r="F47" s="84">
        <v>150000</v>
      </c>
      <c r="G47" s="32">
        <v>8.26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45531</v>
      </c>
      <c r="B48" s="32">
        <v>544221</v>
      </c>
      <c r="C48" s="31" t="s">
        <v>1017</v>
      </c>
      <c r="D48" s="31" t="s">
        <v>1129</v>
      </c>
      <c r="E48" s="31" t="s">
        <v>528</v>
      </c>
      <c r="F48" s="84">
        <v>24000</v>
      </c>
      <c r="G48" s="32">
        <v>36.56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45531</v>
      </c>
      <c r="B49" s="32">
        <v>544221</v>
      </c>
      <c r="C49" s="31" t="s">
        <v>1017</v>
      </c>
      <c r="D49" s="31" t="s">
        <v>1130</v>
      </c>
      <c r="E49" s="31" t="s">
        <v>528</v>
      </c>
      <c r="F49" s="84">
        <v>48000</v>
      </c>
      <c r="G49" s="32">
        <v>35.78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45531</v>
      </c>
      <c r="B50" s="32">
        <v>544221</v>
      </c>
      <c r="C50" s="31" t="s">
        <v>1017</v>
      </c>
      <c r="D50" s="31" t="s">
        <v>1131</v>
      </c>
      <c r="E50" s="31" t="s">
        <v>529</v>
      </c>
      <c r="F50" s="84">
        <v>54000</v>
      </c>
      <c r="G50" s="32">
        <v>36.340000000000003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45531</v>
      </c>
      <c r="B51" s="32">
        <v>544221</v>
      </c>
      <c r="C51" s="31" t="s">
        <v>1017</v>
      </c>
      <c r="D51" s="31" t="s">
        <v>1131</v>
      </c>
      <c r="E51" s="31" t="s">
        <v>528</v>
      </c>
      <c r="F51" s="84">
        <v>102000</v>
      </c>
      <c r="G51" s="32">
        <v>36.56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45531</v>
      </c>
      <c r="B52" s="32">
        <v>544221</v>
      </c>
      <c r="C52" s="31" t="s">
        <v>1017</v>
      </c>
      <c r="D52" s="31" t="s">
        <v>1084</v>
      </c>
      <c r="E52" s="31" t="s">
        <v>528</v>
      </c>
      <c r="F52" s="84">
        <v>48000</v>
      </c>
      <c r="G52" s="32">
        <v>35.49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45531</v>
      </c>
      <c r="B53" s="32">
        <v>544221</v>
      </c>
      <c r="C53" s="31" t="s">
        <v>1017</v>
      </c>
      <c r="D53" s="31" t="s">
        <v>1084</v>
      </c>
      <c r="E53" s="31" t="s">
        <v>529</v>
      </c>
      <c r="F53" s="84">
        <v>48000</v>
      </c>
      <c r="G53" s="32">
        <v>36.03</v>
      </c>
      <c r="H53" s="32" t="s">
        <v>324</v>
      </c>
    </row>
    <row r="54" spans="1:28" customFormat="1" ht="15" customHeight="1">
      <c r="A54" s="83">
        <v>45531</v>
      </c>
      <c r="B54" s="32">
        <v>544221</v>
      </c>
      <c r="C54" s="31" t="s">
        <v>1017</v>
      </c>
      <c r="D54" s="31" t="s">
        <v>1129</v>
      </c>
      <c r="E54" s="31" t="s">
        <v>529</v>
      </c>
      <c r="F54" s="84">
        <v>42000</v>
      </c>
      <c r="G54" s="32">
        <v>36.56</v>
      </c>
      <c r="H54" s="32" t="s">
        <v>324</v>
      </c>
    </row>
    <row r="55" spans="1:28" customFormat="1" ht="15" customHeight="1">
      <c r="A55" s="83">
        <v>45531</v>
      </c>
      <c r="B55" s="32">
        <v>526409</v>
      </c>
      <c r="C55" s="31" t="s">
        <v>994</v>
      </c>
      <c r="D55" s="31" t="s">
        <v>995</v>
      </c>
      <c r="E55" s="31" t="s">
        <v>529</v>
      </c>
      <c r="F55" s="84">
        <v>600000</v>
      </c>
      <c r="G55" s="32">
        <v>12.27</v>
      </c>
      <c r="H55" s="32" t="s">
        <v>324</v>
      </c>
    </row>
    <row r="56" spans="1:28" customFormat="1" ht="15" customHeight="1">
      <c r="A56" s="83">
        <v>45531</v>
      </c>
      <c r="B56" s="32">
        <v>533602</v>
      </c>
      <c r="C56" s="31" t="s">
        <v>1018</v>
      </c>
      <c r="D56" s="31" t="s">
        <v>1132</v>
      </c>
      <c r="E56" s="31" t="s">
        <v>529</v>
      </c>
      <c r="F56" s="84">
        <v>1650000</v>
      </c>
      <c r="G56" s="32">
        <v>2.7</v>
      </c>
      <c r="H56" s="32" t="s">
        <v>324</v>
      </c>
    </row>
    <row r="57" spans="1:28" customFormat="1" ht="15" customHeight="1">
      <c r="A57" s="83">
        <v>45531</v>
      </c>
      <c r="B57" s="32">
        <v>533602</v>
      </c>
      <c r="C57" s="31" t="s">
        <v>1018</v>
      </c>
      <c r="D57" s="31" t="s">
        <v>971</v>
      </c>
      <c r="E57" s="31" t="s">
        <v>528</v>
      </c>
      <c r="F57" s="84">
        <v>1499999</v>
      </c>
      <c r="G57" s="32">
        <v>2.7</v>
      </c>
      <c r="H57" s="32" t="s">
        <v>324</v>
      </c>
    </row>
    <row r="58" spans="1:28" customFormat="1" ht="15" customHeight="1">
      <c r="A58" s="83">
        <v>45531</v>
      </c>
      <c r="B58" s="32">
        <v>514060</v>
      </c>
      <c r="C58" s="31" t="s">
        <v>996</v>
      </c>
      <c r="D58" s="31" t="s">
        <v>997</v>
      </c>
      <c r="E58" s="31" t="s">
        <v>529</v>
      </c>
      <c r="F58" s="84">
        <v>98500</v>
      </c>
      <c r="G58" s="32">
        <v>23.86</v>
      </c>
      <c r="H58" s="32" t="s">
        <v>324</v>
      </c>
    </row>
    <row r="59" spans="1:28" customFormat="1" ht="15" customHeight="1">
      <c r="A59" s="83">
        <v>45531</v>
      </c>
      <c r="B59" s="32">
        <v>514060</v>
      </c>
      <c r="C59" s="31" t="s">
        <v>996</v>
      </c>
      <c r="D59" s="31" t="s">
        <v>1133</v>
      </c>
      <c r="E59" s="31" t="s">
        <v>529</v>
      </c>
      <c r="F59" s="84">
        <v>97500</v>
      </c>
      <c r="G59" s="32">
        <v>23.86</v>
      </c>
      <c r="H59" s="32" t="s">
        <v>324</v>
      </c>
    </row>
    <row r="60" spans="1:28" customFormat="1" ht="15" customHeight="1">
      <c r="A60" s="83">
        <v>45531</v>
      </c>
      <c r="B60" s="32">
        <v>514060</v>
      </c>
      <c r="C60" s="31" t="s">
        <v>996</v>
      </c>
      <c r="D60" s="31" t="s">
        <v>1134</v>
      </c>
      <c r="E60" s="31" t="s">
        <v>529</v>
      </c>
      <c r="F60" s="84">
        <v>329869</v>
      </c>
      <c r="G60" s="32">
        <v>23.86</v>
      </c>
      <c r="H60" s="32" t="s">
        <v>324</v>
      </c>
    </row>
    <row r="61" spans="1:28" customFormat="1" ht="15" customHeight="1">
      <c r="A61" s="83">
        <v>45531</v>
      </c>
      <c r="B61" s="32">
        <v>514060</v>
      </c>
      <c r="C61" s="31" t="s">
        <v>996</v>
      </c>
      <c r="D61" s="31" t="s">
        <v>1135</v>
      </c>
      <c r="E61" s="31" t="s">
        <v>529</v>
      </c>
      <c r="F61" s="84">
        <v>295000</v>
      </c>
      <c r="G61" s="32">
        <v>23.86</v>
      </c>
      <c r="H61" s="32" t="s">
        <v>324</v>
      </c>
    </row>
    <row r="62" spans="1:28" customFormat="1" ht="15" customHeight="1">
      <c r="A62" s="83">
        <v>45531</v>
      </c>
      <c r="B62" s="32">
        <v>514060</v>
      </c>
      <c r="C62" s="31" t="s">
        <v>996</v>
      </c>
      <c r="D62" s="31" t="s">
        <v>971</v>
      </c>
      <c r="E62" s="31" t="s">
        <v>529</v>
      </c>
      <c r="F62" s="84">
        <v>132108</v>
      </c>
      <c r="G62" s="32">
        <v>23.86</v>
      </c>
      <c r="H62" s="32" t="s">
        <v>324</v>
      </c>
    </row>
    <row r="63" spans="1:28" customFormat="1" ht="15" customHeight="1">
      <c r="A63" s="83">
        <v>45531</v>
      </c>
      <c r="B63" s="32">
        <v>514060</v>
      </c>
      <c r="C63" s="31" t="s">
        <v>996</v>
      </c>
      <c r="D63" s="31" t="s">
        <v>971</v>
      </c>
      <c r="E63" s="31" t="s">
        <v>528</v>
      </c>
      <c r="F63" s="84">
        <v>142112</v>
      </c>
      <c r="G63" s="32">
        <v>23.84</v>
      </c>
      <c r="H63" s="32" t="s">
        <v>324</v>
      </c>
    </row>
    <row r="64" spans="1:28" customFormat="1" ht="15" customHeight="1">
      <c r="A64" s="83">
        <v>45531</v>
      </c>
      <c r="B64" s="32">
        <v>535910</v>
      </c>
      <c r="C64" s="31" t="s">
        <v>1136</v>
      </c>
      <c r="D64" s="31" t="s">
        <v>1003</v>
      </c>
      <c r="E64" s="31" t="s">
        <v>528</v>
      </c>
      <c r="F64" s="84">
        <v>590551</v>
      </c>
      <c r="G64" s="32">
        <v>13.7</v>
      </c>
      <c r="H64" s="32" t="s">
        <v>324</v>
      </c>
    </row>
    <row r="65" spans="1:8" customFormat="1" ht="15" customHeight="1">
      <c r="A65" s="83">
        <v>45531</v>
      </c>
      <c r="B65" s="32">
        <v>532817</v>
      </c>
      <c r="C65" s="31" t="s">
        <v>1006</v>
      </c>
      <c r="D65" s="31" t="s">
        <v>1049</v>
      </c>
      <c r="E65" s="31" t="s">
        <v>529</v>
      </c>
      <c r="F65" s="84">
        <v>148838</v>
      </c>
      <c r="G65" s="32">
        <v>18.47</v>
      </c>
      <c r="H65" s="32" t="s">
        <v>324</v>
      </c>
    </row>
    <row r="66" spans="1:8" customFormat="1" ht="15" customHeight="1">
      <c r="A66" s="83">
        <v>45531</v>
      </c>
      <c r="B66" s="32">
        <v>532817</v>
      </c>
      <c r="C66" s="31" t="s">
        <v>1006</v>
      </c>
      <c r="D66" s="31" t="s">
        <v>1049</v>
      </c>
      <c r="E66" s="31" t="s">
        <v>528</v>
      </c>
      <c r="F66" s="84">
        <v>84771</v>
      </c>
      <c r="G66" s="32">
        <v>18.48</v>
      </c>
      <c r="H66" s="32" t="s">
        <v>324</v>
      </c>
    </row>
    <row r="67" spans="1:8" customFormat="1" ht="15" customHeight="1">
      <c r="A67" s="83">
        <v>45531</v>
      </c>
      <c r="B67" s="32">
        <v>531395</v>
      </c>
      <c r="C67" s="31" t="s">
        <v>962</v>
      </c>
      <c r="D67" s="31" t="s">
        <v>963</v>
      </c>
      <c r="E67" s="31" t="s">
        <v>529</v>
      </c>
      <c r="F67" s="84">
        <v>25000</v>
      </c>
      <c r="G67" s="32">
        <v>70.5</v>
      </c>
      <c r="H67" s="32" t="s">
        <v>324</v>
      </c>
    </row>
    <row r="68" spans="1:8" customFormat="1" ht="15" customHeight="1">
      <c r="A68" s="83">
        <v>45531</v>
      </c>
      <c r="B68" s="32">
        <v>531395</v>
      </c>
      <c r="C68" s="31" t="s">
        <v>962</v>
      </c>
      <c r="D68" s="31" t="s">
        <v>1137</v>
      </c>
      <c r="E68" s="31" t="s">
        <v>528</v>
      </c>
      <c r="F68" s="84">
        <v>19549</v>
      </c>
      <c r="G68" s="32">
        <v>70.510000000000005</v>
      </c>
      <c r="H68" s="32" t="s">
        <v>324</v>
      </c>
    </row>
    <row r="69" spans="1:8" customFormat="1" ht="15" customHeight="1">
      <c r="A69" s="83">
        <v>45531</v>
      </c>
      <c r="B69" s="32">
        <v>532911</v>
      </c>
      <c r="C69" s="31" t="s">
        <v>969</v>
      </c>
      <c r="D69" s="31" t="s">
        <v>974</v>
      </c>
      <c r="E69" s="31" t="s">
        <v>529</v>
      </c>
      <c r="F69" s="84">
        <v>10000</v>
      </c>
      <c r="G69" s="32">
        <v>17.899999999999999</v>
      </c>
      <c r="H69" s="32" t="s">
        <v>324</v>
      </c>
    </row>
    <row r="70" spans="1:8" customFormat="1" ht="15" customHeight="1">
      <c r="A70" s="83">
        <v>45531</v>
      </c>
      <c r="B70" s="32">
        <v>532911</v>
      </c>
      <c r="C70" s="31" t="s">
        <v>969</v>
      </c>
      <c r="D70" s="31" t="s">
        <v>1138</v>
      </c>
      <c r="E70" s="31" t="s">
        <v>528</v>
      </c>
      <c r="F70" s="84">
        <v>89212</v>
      </c>
      <c r="G70" s="32">
        <v>17.95</v>
      </c>
      <c r="H70" s="32" t="s">
        <v>324</v>
      </c>
    </row>
    <row r="71" spans="1:8" customFormat="1" ht="15" customHeight="1">
      <c r="A71" s="83">
        <v>45531</v>
      </c>
      <c r="B71" s="32">
        <v>532911</v>
      </c>
      <c r="C71" s="31" t="s">
        <v>969</v>
      </c>
      <c r="D71" s="31" t="s">
        <v>1139</v>
      </c>
      <c r="E71" s="31" t="s">
        <v>528</v>
      </c>
      <c r="F71" s="84">
        <v>100000</v>
      </c>
      <c r="G71" s="32">
        <v>17.61</v>
      </c>
      <c r="H71" s="32" t="s">
        <v>324</v>
      </c>
    </row>
    <row r="72" spans="1:8" customFormat="1" ht="15" customHeight="1">
      <c r="A72" s="83">
        <v>45531</v>
      </c>
      <c r="B72" s="32">
        <v>532911</v>
      </c>
      <c r="C72" s="31" t="s">
        <v>969</v>
      </c>
      <c r="D72" s="31" t="s">
        <v>974</v>
      </c>
      <c r="E72" s="31" t="s">
        <v>528</v>
      </c>
      <c r="F72" s="84">
        <v>150000</v>
      </c>
      <c r="G72" s="32">
        <v>17.93</v>
      </c>
      <c r="H72" s="32" t="s">
        <v>324</v>
      </c>
    </row>
    <row r="73" spans="1:8" customFormat="1" ht="15" customHeight="1">
      <c r="A73" s="83">
        <v>45531</v>
      </c>
      <c r="B73" s="32">
        <v>530095</v>
      </c>
      <c r="C73" s="31" t="s">
        <v>1051</v>
      </c>
      <c r="D73" s="31" t="s">
        <v>1140</v>
      </c>
      <c r="E73" s="31" t="s">
        <v>528</v>
      </c>
      <c r="F73" s="84">
        <v>18280</v>
      </c>
      <c r="G73" s="32">
        <v>60.95</v>
      </c>
      <c r="H73" s="32" t="s">
        <v>324</v>
      </c>
    </row>
    <row r="74" spans="1:8" customFormat="1" ht="15" customHeight="1">
      <c r="A74" s="83">
        <v>45531</v>
      </c>
      <c r="B74" s="32">
        <v>530095</v>
      </c>
      <c r="C74" s="31" t="s">
        <v>1051</v>
      </c>
      <c r="D74" s="31" t="s">
        <v>1050</v>
      </c>
      <c r="E74" s="31" t="s">
        <v>528</v>
      </c>
      <c r="F74" s="84">
        <v>20010</v>
      </c>
      <c r="G74" s="32">
        <v>60.95</v>
      </c>
      <c r="H74" s="32" t="s">
        <v>324</v>
      </c>
    </row>
    <row r="75" spans="1:8" customFormat="1" ht="15" customHeight="1">
      <c r="A75" s="83">
        <v>45531</v>
      </c>
      <c r="B75" s="32">
        <v>530095</v>
      </c>
      <c r="C75" s="31" t="s">
        <v>1051</v>
      </c>
      <c r="D75" s="31" t="s">
        <v>1050</v>
      </c>
      <c r="E75" s="31" t="s">
        <v>529</v>
      </c>
      <c r="F75" s="84">
        <v>40010</v>
      </c>
      <c r="G75" s="32">
        <v>60.95</v>
      </c>
      <c r="H75" s="32" t="s">
        <v>324</v>
      </c>
    </row>
    <row r="76" spans="1:8" customFormat="1" ht="15" customHeight="1">
      <c r="A76" s="83">
        <v>45531</v>
      </c>
      <c r="B76" s="32">
        <v>530095</v>
      </c>
      <c r="C76" s="31" t="s">
        <v>1051</v>
      </c>
      <c r="D76" s="31" t="s">
        <v>1141</v>
      </c>
      <c r="E76" s="31" t="s">
        <v>529</v>
      </c>
      <c r="F76" s="84">
        <v>36511</v>
      </c>
      <c r="G76" s="32">
        <v>60.77</v>
      </c>
      <c r="H76" s="32" t="s">
        <v>324</v>
      </c>
    </row>
    <row r="77" spans="1:8" customFormat="1" ht="15" customHeight="1">
      <c r="A77" s="83">
        <v>45531</v>
      </c>
      <c r="B77" s="32">
        <v>530095</v>
      </c>
      <c r="C77" s="31" t="s">
        <v>1051</v>
      </c>
      <c r="D77" s="31" t="s">
        <v>1142</v>
      </c>
      <c r="E77" s="31" t="s">
        <v>528</v>
      </c>
      <c r="F77" s="84">
        <v>40000</v>
      </c>
      <c r="G77" s="32">
        <v>60.95</v>
      </c>
      <c r="H77" s="32" t="s">
        <v>324</v>
      </c>
    </row>
    <row r="78" spans="1:8" customFormat="1" ht="15" customHeight="1">
      <c r="A78" s="83">
        <v>45531</v>
      </c>
      <c r="B78" s="32">
        <v>530095</v>
      </c>
      <c r="C78" s="31" t="s">
        <v>1051</v>
      </c>
      <c r="D78" s="31" t="s">
        <v>1143</v>
      </c>
      <c r="E78" s="31" t="s">
        <v>528</v>
      </c>
      <c r="F78" s="84">
        <v>40000</v>
      </c>
      <c r="G78" s="32">
        <v>60.95</v>
      </c>
      <c r="H78" s="32" t="s">
        <v>324</v>
      </c>
    </row>
    <row r="79" spans="1:8" customFormat="1" ht="15" customHeight="1">
      <c r="A79" s="83">
        <v>45531</v>
      </c>
      <c r="B79" s="32">
        <v>530095</v>
      </c>
      <c r="C79" s="31" t="s">
        <v>1051</v>
      </c>
      <c r="D79" s="31" t="s">
        <v>1144</v>
      </c>
      <c r="E79" s="31" t="s">
        <v>529</v>
      </c>
      <c r="F79" s="84">
        <v>200000</v>
      </c>
      <c r="G79" s="32">
        <v>60.95</v>
      </c>
      <c r="H79" s="32" t="s">
        <v>324</v>
      </c>
    </row>
    <row r="80" spans="1:8" customFormat="1" ht="15" customHeight="1">
      <c r="A80" s="83">
        <v>45531</v>
      </c>
      <c r="B80" s="32">
        <v>530095</v>
      </c>
      <c r="C80" s="31" t="s">
        <v>1051</v>
      </c>
      <c r="D80" s="31" t="s">
        <v>1145</v>
      </c>
      <c r="E80" s="31" t="s">
        <v>529</v>
      </c>
      <c r="F80" s="84">
        <v>40021</v>
      </c>
      <c r="G80" s="32">
        <v>60.95</v>
      </c>
      <c r="H80" s="32" t="s">
        <v>324</v>
      </c>
    </row>
    <row r="81" spans="1:8" customFormat="1" ht="15" customHeight="1">
      <c r="A81" s="83">
        <v>45531</v>
      </c>
      <c r="B81" s="32">
        <v>530095</v>
      </c>
      <c r="C81" s="31" t="s">
        <v>1051</v>
      </c>
      <c r="D81" s="31" t="s">
        <v>1146</v>
      </c>
      <c r="E81" s="31" t="s">
        <v>528</v>
      </c>
      <c r="F81" s="84">
        <v>20000</v>
      </c>
      <c r="G81" s="32">
        <v>60.95</v>
      </c>
      <c r="H81" s="32" t="s">
        <v>324</v>
      </c>
    </row>
    <row r="82" spans="1:8" customFormat="1" ht="15" customHeight="1">
      <c r="A82" s="83">
        <v>45531</v>
      </c>
      <c r="B82" s="32">
        <v>530095</v>
      </c>
      <c r="C82" s="31" t="s">
        <v>1051</v>
      </c>
      <c r="D82" s="31" t="s">
        <v>1147</v>
      </c>
      <c r="E82" s="31" t="s">
        <v>528</v>
      </c>
      <c r="F82" s="84">
        <v>20000</v>
      </c>
      <c r="G82" s="32">
        <v>60.95</v>
      </c>
      <c r="H82" s="32" t="s">
        <v>324</v>
      </c>
    </row>
    <row r="83" spans="1:8" customFormat="1" ht="15" customHeight="1">
      <c r="A83" s="83">
        <v>45531</v>
      </c>
      <c r="B83" s="32">
        <v>530095</v>
      </c>
      <c r="C83" s="31" t="s">
        <v>1051</v>
      </c>
      <c r="D83" s="31" t="s">
        <v>1146</v>
      </c>
      <c r="E83" s="31" t="s">
        <v>529</v>
      </c>
      <c r="F83" s="84">
        <v>15000</v>
      </c>
      <c r="G83" s="32">
        <v>60.52</v>
      </c>
      <c r="H83" s="32" t="s">
        <v>324</v>
      </c>
    </row>
    <row r="84" spans="1:8" customFormat="1" ht="15" customHeight="1">
      <c r="A84" s="83">
        <v>45531</v>
      </c>
      <c r="B84" s="32">
        <v>530095</v>
      </c>
      <c r="C84" s="31" t="s">
        <v>1051</v>
      </c>
      <c r="D84" s="31" t="s">
        <v>1147</v>
      </c>
      <c r="E84" s="31" t="s">
        <v>529</v>
      </c>
      <c r="F84" s="84">
        <v>5000</v>
      </c>
      <c r="G84" s="32">
        <v>60.95</v>
      </c>
      <c r="H84" s="32" t="s">
        <v>324</v>
      </c>
    </row>
    <row r="85" spans="1:8" customFormat="1" ht="15" customHeight="1">
      <c r="A85" s="83">
        <v>45531</v>
      </c>
      <c r="B85" s="32">
        <v>511557</v>
      </c>
      <c r="C85" s="31" t="s">
        <v>998</v>
      </c>
      <c r="D85" s="31" t="s">
        <v>1052</v>
      </c>
      <c r="E85" s="31" t="s">
        <v>528</v>
      </c>
      <c r="F85" s="84">
        <v>1404541</v>
      </c>
      <c r="G85" s="32">
        <v>1.1599999999999999</v>
      </c>
      <c r="H85" s="32" t="s">
        <v>324</v>
      </c>
    </row>
    <row r="86" spans="1:8" customFormat="1" ht="15" customHeight="1">
      <c r="A86" s="83">
        <v>45531</v>
      </c>
      <c r="B86" s="32">
        <v>511557</v>
      </c>
      <c r="C86" s="31" t="s">
        <v>998</v>
      </c>
      <c r="D86" s="31" t="s">
        <v>1148</v>
      </c>
      <c r="E86" s="31" t="s">
        <v>528</v>
      </c>
      <c r="F86" s="84">
        <v>2871621</v>
      </c>
      <c r="G86" s="32">
        <v>1.22</v>
      </c>
      <c r="H86" s="32" t="s">
        <v>324</v>
      </c>
    </row>
    <row r="87" spans="1:8" customFormat="1" ht="15" customHeight="1">
      <c r="A87" s="83">
        <v>45531</v>
      </c>
      <c r="B87" s="32">
        <v>511557</v>
      </c>
      <c r="C87" s="31" t="s">
        <v>998</v>
      </c>
      <c r="D87" s="31" t="s">
        <v>1148</v>
      </c>
      <c r="E87" s="31" t="s">
        <v>529</v>
      </c>
      <c r="F87" s="84">
        <v>3071620</v>
      </c>
      <c r="G87" s="32">
        <v>1.1499999999999999</v>
      </c>
      <c r="H87" s="32" t="s">
        <v>324</v>
      </c>
    </row>
    <row r="88" spans="1:8" customFormat="1" ht="15" customHeight="1">
      <c r="A88" s="83">
        <v>45531</v>
      </c>
      <c r="B88" s="32">
        <v>512591</v>
      </c>
      <c r="C88" s="31" t="s">
        <v>1149</v>
      </c>
      <c r="D88" s="31" t="s">
        <v>1150</v>
      </c>
      <c r="E88" s="31" t="s">
        <v>529</v>
      </c>
      <c r="F88" s="84">
        <v>39384</v>
      </c>
      <c r="G88" s="32">
        <v>14.48</v>
      </c>
      <c r="H88" s="32" t="s">
        <v>324</v>
      </c>
    </row>
    <row r="89" spans="1:8" customFormat="1" ht="15" customHeight="1">
      <c r="A89" s="83">
        <v>45531</v>
      </c>
      <c r="B89" s="32">
        <v>512591</v>
      </c>
      <c r="C89" s="31" t="s">
        <v>1149</v>
      </c>
      <c r="D89" s="31" t="s">
        <v>1150</v>
      </c>
      <c r="E89" s="31" t="s">
        <v>528</v>
      </c>
      <c r="F89" s="84">
        <v>353348</v>
      </c>
      <c r="G89" s="32">
        <v>14.29</v>
      </c>
      <c r="H89" s="32" t="s">
        <v>324</v>
      </c>
    </row>
    <row r="90" spans="1:8" customFormat="1" ht="15" customHeight="1">
      <c r="A90" s="83">
        <v>45531</v>
      </c>
      <c r="B90" s="32">
        <v>536659</v>
      </c>
      <c r="C90" s="31" t="s">
        <v>913</v>
      </c>
      <c r="D90" s="31" t="s">
        <v>875</v>
      </c>
      <c r="E90" s="31" t="s">
        <v>529</v>
      </c>
      <c r="F90" s="84">
        <v>194702</v>
      </c>
      <c r="G90" s="32">
        <v>9.98</v>
      </c>
      <c r="H90" s="32" t="s">
        <v>324</v>
      </c>
    </row>
    <row r="91" spans="1:8" customFormat="1" ht="15" customHeight="1">
      <c r="A91" s="83">
        <v>45531</v>
      </c>
      <c r="B91" s="32">
        <v>544091</v>
      </c>
      <c r="C91" s="31" t="s">
        <v>1151</v>
      </c>
      <c r="D91" s="31" t="s">
        <v>1152</v>
      </c>
      <c r="E91" s="31" t="s">
        <v>528</v>
      </c>
      <c r="F91" s="84">
        <v>44400</v>
      </c>
      <c r="G91" s="32">
        <v>341.9</v>
      </c>
      <c r="H91" s="32" t="s">
        <v>324</v>
      </c>
    </row>
    <row r="92" spans="1:8" customFormat="1" ht="15" customHeight="1">
      <c r="A92" s="83">
        <v>45531</v>
      </c>
      <c r="B92" s="32">
        <v>541601</v>
      </c>
      <c r="C92" s="31" t="s">
        <v>1020</v>
      </c>
      <c r="D92" s="31" t="s">
        <v>1153</v>
      </c>
      <c r="E92" s="31" t="s">
        <v>528</v>
      </c>
      <c r="F92" s="84">
        <v>3857000</v>
      </c>
      <c r="G92" s="32">
        <v>5.12</v>
      </c>
      <c r="H92" s="32" t="s">
        <v>324</v>
      </c>
    </row>
    <row r="93" spans="1:8" customFormat="1" ht="15" customHeight="1">
      <c r="A93" s="83">
        <v>45531</v>
      </c>
      <c r="B93" s="32">
        <v>541601</v>
      </c>
      <c r="C93" s="31" t="s">
        <v>1020</v>
      </c>
      <c r="D93" s="31" t="s">
        <v>1053</v>
      </c>
      <c r="E93" s="31" t="s">
        <v>528</v>
      </c>
      <c r="F93" s="84">
        <v>330000</v>
      </c>
      <c r="G93" s="32">
        <v>5.08</v>
      </c>
      <c r="H93" s="32" t="s">
        <v>324</v>
      </c>
    </row>
    <row r="94" spans="1:8" customFormat="1" ht="15" customHeight="1">
      <c r="A94" s="83">
        <v>45531</v>
      </c>
      <c r="B94" s="32">
        <v>541601</v>
      </c>
      <c r="C94" s="31" t="s">
        <v>1020</v>
      </c>
      <c r="D94" s="31" t="s">
        <v>1153</v>
      </c>
      <c r="E94" s="31" t="s">
        <v>529</v>
      </c>
      <c r="F94" s="84">
        <v>75000</v>
      </c>
      <c r="G94" s="32">
        <v>5.04</v>
      </c>
      <c r="H94" s="32" t="s">
        <v>324</v>
      </c>
    </row>
    <row r="95" spans="1:8" customFormat="1" ht="15" customHeight="1">
      <c r="A95" s="83">
        <v>45531</v>
      </c>
      <c r="B95" s="32">
        <v>541601</v>
      </c>
      <c r="C95" s="31" t="s">
        <v>1020</v>
      </c>
      <c r="D95" s="31" t="s">
        <v>1053</v>
      </c>
      <c r="E95" s="31" t="s">
        <v>529</v>
      </c>
      <c r="F95" s="84">
        <v>4793366</v>
      </c>
      <c r="G95" s="32">
        <v>5.0199999999999996</v>
      </c>
      <c r="H95" s="32" t="s">
        <v>324</v>
      </c>
    </row>
    <row r="96" spans="1:8" customFormat="1" ht="15" customHeight="1">
      <c r="A96" s="83">
        <v>45531</v>
      </c>
      <c r="B96" s="32">
        <v>541601</v>
      </c>
      <c r="C96" s="31" t="s">
        <v>1020</v>
      </c>
      <c r="D96" s="31" t="s">
        <v>1154</v>
      </c>
      <c r="E96" s="31" t="s">
        <v>529</v>
      </c>
      <c r="F96" s="84">
        <v>5360698</v>
      </c>
      <c r="G96" s="32">
        <v>4.9800000000000004</v>
      </c>
      <c r="H96" s="32" t="s">
        <v>324</v>
      </c>
    </row>
    <row r="97" spans="1:8" customFormat="1" ht="15" customHeight="1">
      <c r="A97" s="83">
        <v>45531</v>
      </c>
      <c r="B97" s="32">
        <v>541601</v>
      </c>
      <c r="C97" s="31" t="s">
        <v>1020</v>
      </c>
      <c r="D97" s="31" t="s">
        <v>1154</v>
      </c>
      <c r="E97" s="31" t="s">
        <v>528</v>
      </c>
      <c r="F97" s="84">
        <v>5320626</v>
      </c>
      <c r="G97" s="32">
        <v>5.01</v>
      </c>
      <c r="H97" s="32" t="s">
        <v>324</v>
      </c>
    </row>
    <row r="98" spans="1:8" customFormat="1" ht="15" customHeight="1">
      <c r="A98" s="83">
        <v>45531</v>
      </c>
      <c r="B98" s="32">
        <v>539760</v>
      </c>
      <c r="C98" s="31" t="s">
        <v>1155</v>
      </c>
      <c r="D98" s="31" t="s">
        <v>1156</v>
      </c>
      <c r="E98" s="31" t="s">
        <v>529</v>
      </c>
      <c r="F98" s="84">
        <v>111368</v>
      </c>
      <c r="G98" s="32">
        <v>146.34</v>
      </c>
      <c r="H98" s="32" t="s">
        <v>324</v>
      </c>
    </row>
    <row r="99" spans="1:8" customFormat="1" ht="15" customHeight="1">
      <c r="A99" s="83">
        <v>45531</v>
      </c>
      <c r="B99" s="32">
        <v>543171</v>
      </c>
      <c r="C99" s="31" t="s">
        <v>999</v>
      </c>
      <c r="D99" s="31" t="s">
        <v>1000</v>
      </c>
      <c r="E99" s="31" t="s">
        <v>529</v>
      </c>
      <c r="F99" s="84">
        <v>314893</v>
      </c>
      <c r="G99" s="32">
        <v>3.35</v>
      </c>
      <c r="H99" s="32" t="s">
        <v>324</v>
      </c>
    </row>
    <row r="100" spans="1:8" customFormat="1" ht="15" customHeight="1">
      <c r="A100" s="83">
        <v>45531</v>
      </c>
      <c r="B100" s="32">
        <v>543325</v>
      </c>
      <c r="C100" s="31" t="s">
        <v>1157</v>
      </c>
      <c r="D100" s="31" t="s">
        <v>1158</v>
      </c>
      <c r="E100" s="31" t="s">
        <v>528</v>
      </c>
      <c r="F100" s="84">
        <v>156096</v>
      </c>
      <c r="G100" s="32">
        <v>2421.08</v>
      </c>
      <c r="H100" s="32" t="s">
        <v>324</v>
      </c>
    </row>
    <row r="101" spans="1:8" customFormat="1" ht="15" customHeight="1">
      <c r="A101" s="83">
        <v>45531</v>
      </c>
      <c r="B101" s="32">
        <v>543325</v>
      </c>
      <c r="C101" s="31" t="s">
        <v>1157</v>
      </c>
      <c r="D101" s="31" t="s">
        <v>1159</v>
      </c>
      <c r="E101" s="31" t="s">
        <v>528</v>
      </c>
      <c r="F101" s="84">
        <v>203712</v>
      </c>
      <c r="G101" s="32">
        <v>2421.63</v>
      </c>
      <c r="H101" s="32" t="s">
        <v>324</v>
      </c>
    </row>
    <row r="102" spans="1:8" customFormat="1" ht="15" customHeight="1">
      <c r="A102" s="83">
        <v>45531</v>
      </c>
      <c r="B102" s="32">
        <v>543325</v>
      </c>
      <c r="C102" s="31" t="s">
        <v>1157</v>
      </c>
      <c r="D102" s="31" t="s">
        <v>1160</v>
      </c>
      <c r="E102" s="31" t="s">
        <v>529</v>
      </c>
      <c r="F102" s="84">
        <v>319000</v>
      </c>
      <c r="G102" s="32">
        <v>2425</v>
      </c>
      <c r="H102" s="32" t="s">
        <v>324</v>
      </c>
    </row>
    <row r="103" spans="1:8" customFormat="1" ht="15" customHeight="1">
      <c r="A103" s="83">
        <v>45531</v>
      </c>
      <c r="B103" s="32">
        <v>543325</v>
      </c>
      <c r="C103" s="31" t="s">
        <v>1157</v>
      </c>
      <c r="D103" s="31" t="s">
        <v>1161</v>
      </c>
      <c r="E103" s="31" t="s">
        <v>529</v>
      </c>
      <c r="F103" s="84">
        <v>272333</v>
      </c>
      <c r="G103" s="32">
        <v>2419</v>
      </c>
      <c r="H103" s="32" t="s">
        <v>324</v>
      </c>
    </row>
    <row r="104" spans="1:8" customFormat="1" ht="15" customHeight="1">
      <c r="A104" s="83">
        <v>45531</v>
      </c>
      <c r="B104" s="32">
        <v>543325</v>
      </c>
      <c r="C104" s="31" t="s">
        <v>1157</v>
      </c>
      <c r="D104" s="31" t="s">
        <v>1162</v>
      </c>
      <c r="E104" s="31" t="s">
        <v>529</v>
      </c>
      <c r="F104" s="84">
        <v>174556</v>
      </c>
      <c r="G104" s="32">
        <v>2419</v>
      </c>
      <c r="H104" s="32" t="s">
        <v>324</v>
      </c>
    </row>
    <row r="105" spans="1:8" customFormat="1" ht="15" customHeight="1">
      <c r="A105" s="83">
        <v>45531</v>
      </c>
      <c r="B105" s="32">
        <v>543325</v>
      </c>
      <c r="C105" s="31" t="s">
        <v>1157</v>
      </c>
      <c r="D105" s="31" t="s">
        <v>1163</v>
      </c>
      <c r="E105" s="31" t="s">
        <v>528</v>
      </c>
      <c r="F105" s="84">
        <v>280000</v>
      </c>
      <c r="G105" s="32">
        <v>2421.66</v>
      </c>
      <c r="H105" s="32" t="s">
        <v>324</v>
      </c>
    </row>
    <row r="106" spans="1:8" customFormat="1" ht="15" customHeight="1">
      <c r="A106" s="83">
        <v>45531</v>
      </c>
      <c r="B106" s="32">
        <v>543325</v>
      </c>
      <c r="C106" s="31" t="s">
        <v>1157</v>
      </c>
      <c r="D106" s="31" t="s">
        <v>1164</v>
      </c>
      <c r="E106" s="31" t="s">
        <v>528</v>
      </c>
      <c r="F106" s="84">
        <v>170000</v>
      </c>
      <c r="G106" s="32">
        <v>2425</v>
      </c>
      <c r="H106" s="32" t="s">
        <v>324</v>
      </c>
    </row>
    <row r="107" spans="1:8" customFormat="1" ht="15" customHeight="1">
      <c r="A107" s="83">
        <v>45531</v>
      </c>
      <c r="B107" s="32">
        <v>512097</v>
      </c>
      <c r="C107" s="31" t="s">
        <v>1055</v>
      </c>
      <c r="D107" s="31" t="s">
        <v>1165</v>
      </c>
      <c r="E107" s="31" t="s">
        <v>528</v>
      </c>
      <c r="F107" s="84">
        <v>1298450</v>
      </c>
      <c r="G107" s="32">
        <v>0.54</v>
      </c>
      <c r="H107" s="32" t="s">
        <v>324</v>
      </c>
    </row>
    <row r="108" spans="1:8" customFormat="1" ht="15" customHeight="1">
      <c r="A108" s="83">
        <v>45531</v>
      </c>
      <c r="B108" s="32">
        <v>521206</v>
      </c>
      <c r="C108" s="31" t="s">
        <v>1166</v>
      </c>
      <c r="D108" s="31" t="s">
        <v>1167</v>
      </c>
      <c r="E108" s="31" t="s">
        <v>529</v>
      </c>
      <c r="F108" s="84">
        <v>400000</v>
      </c>
      <c r="G108" s="32">
        <v>3.58</v>
      </c>
      <c r="H108" s="32" t="s">
        <v>324</v>
      </c>
    </row>
    <row r="109" spans="1:8" customFormat="1" ht="15" customHeight="1">
      <c r="A109" s="83">
        <v>45531</v>
      </c>
      <c r="B109" s="32">
        <v>530025</v>
      </c>
      <c r="C109" s="31" t="s">
        <v>1168</v>
      </c>
      <c r="D109" s="31" t="s">
        <v>1169</v>
      </c>
      <c r="E109" s="31" t="s">
        <v>528</v>
      </c>
      <c r="F109" s="84">
        <v>32290</v>
      </c>
      <c r="G109" s="32">
        <v>54.31</v>
      </c>
      <c r="H109" s="32" t="s">
        <v>324</v>
      </c>
    </row>
    <row r="110" spans="1:8" customFormat="1" ht="15" customHeight="1">
      <c r="A110" s="83">
        <v>45531</v>
      </c>
      <c r="B110" s="32">
        <v>530025</v>
      </c>
      <c r="C110" s="31" t="s">
        <v>1168</v>
      </c>
      <c r="D110" s="31" t="s">
        <v>1170</v>
      </c>
      <c r="E110" s="31" t="s">
        <v>529</v>
      </c>
      <c r="F110" s="84">
        <v>49500</v>
      </c>
      <c r="G110" s="32">
        <v>54.31</v>
      </c>
      <c r="H110" s="32" t="s">
        <v>324</v>
      </c>
    </row>
    <row r="111" spans="1:8" customFormat="1" ht="15" customHeight="1">
      <c r="A111" s="83">
        <v>45531</v>
      </c>
      <c r="B111" s="32">
        <v>539574</v>
      </c>
      <c r="C111" s="31" t="s">
        <v>1056</v>
      </c>
      <c r="D111" s="31" t="s">
        <v>1171</v>
      </c>
      <c r="E111" s="31" t="s">
        <v>529</v>
      </c>
      <c r="F111" s="84">
        <v>5600000</v>
      </c>
      <c r="G111" s="32">
        <v>2.12</v>
      </c>
      <c r="H111" s="32" t="s">
        <v>324</v>
      </c>
    </row>
    <row r="112" spans="1:8" customFormat="1" ht="15" customHeight="1">
      <c r="A112" s="83">
        <v>45531</v>
      </c>
      <c r="B112" s="32">
        <v>505515</v>
      </c>
      <c r="C112" s="31" t="s">
        <v>1172</v>
      </c>
      <c r="D112" s="31" t="s">
        <v>1173</v>
      </c>
      <c r="E112" s="31" t="s">
        <v>529</v>
      </c>
      <c r="F112" s="84">
        <v>85091</v>
      </c>
      <c r="G112" s="32">
        <v>13.1</v>
      </c>
      <c r="H112" s="32" t="s">
        <v>324</v>
      </c>
    </row>
    <row r="113" spans="1:8" customFormat="1" ht="15" customHeight="1">
      <c r="A113" s="83">
        <v>45531</v>
      </c>
      <c r="B113" s="32">
        <v>505515</v>
      </c>
      <c r="C113" s="31" t="s">
        <v>1172</v>
      </c>
      <c r="D113" s="31" t="s">
        <v>1174</v>
      </c>
      <c r="E113" s="31" t="s">
        <v>528</v>
      </c>
      <c r="F113" s="84">
        <v>53000</v>
      </c>
      <c r="G113" s="32">
        <v>13</v>
      </c>
      <c r="H113" s="32" t="s">
        <v>324</v>
      </c>
    </row>
    <row r="114" spans="1:8" customFormat="1" ht="15" customHeight="1">
      <c r="A114" s="83">
        <v>45531</v>
      </c>
      <c r="B114" s="32">
        <v>543274</v>
      </c>
      <c r="C114" s="31" t="s">
        <v>1175</v>
      </c>
      <c r="D114" s="31" t="s">
        <v>1176</v>
      </c>
      <c r="E114" s="31" t="s">
        <v>528</v>
      </c>
      <c r="F114" s="84">
        <v>166500</v>
      </c>
      <c r="G114" s="32">
        <v>4.5999999999999996</v>
      </c>
      <c r="H114" s="32" t="s">
        <v>324</v>
      </c>
    </row>
    <row r="115" spans="1:8" customFormat="1" ht="15" customHeight="1">
      <c r="A115" s="83">
        <v>45531</v>
      </c>
      <c r="B115" s="32">
        <v>543274</v>
      </c>
      <c r="C115" s="31" t="s">
        <v>1175</v>
      </c>
      <c r="D115" s="31" t="s">
        <v>1177</v>
      </c>
      <c r="E115" s="31" t="s">
        <v>529</v>
      </c>
      <c r="F115" s="84">
        <v>285750</v>
      </c>
      <c r="G115" s="32">
        <v>4.5999999999999996</v>
      </c>
      <c r="H115" s="32" t="s">
        <v>324</v>
      </c>
    </row>
    <row r="116" spans="1:8" customFormat="1" ht="15" customHeight="1">
      <c r="A116" s="83">
        <v>45531</v>
      </c>
      <c r="B116" s="32">
        <v>543274</v>
      </c>
      <c r="C116" s="31" t="s">
        <v>1175</v>
      </c>
      <c r="D116" s="31" t="s">
        <v>1177</v>
      </c>
      <c r="E116" s="31" t="s">
        <v>528</v>
      </c>
      <c r="F116" s="84">
        <v>285750</v>
      </c>
      <c r="G116" s="32">
        <v>4.58</v>
      </c>
      <c r="H116" s="32" t="s">
        <v>324</v>
      </c>
    </row>
    <row r="117" spans="1:8" customFormat="1" ht="15" customHeight="1">
      <c r="A117" s="83">
        <v>45531</v>
      </c>
      <c r="B117" s="32">
        <v>543274</v>
      </c>
      <c r="C117" s="31" t="s">
        <v>1175</v>
      </c>
      <c r="D117" s="31" t="s">
        <v>1178</v>
      </c>
      <c r="E117" s="31" t="s">
        <v>529</v>
      </c>
      <c r="F117" s="84">
        <v>189900</v>
      </c>
      <c r="G117" s="32">
        <v>4.5999999999999996</v>
      </c>
      <c r="H117" s="32" t="s">
        <v>324</v>
      </c>
    </row>
    <row r="118" spans="1:8" customFormat="1" ht="15" customHeight="1">
      <c r="A118" s="83">
        <v>45531</v>
      </c>
      <c r="B118" s="32">
        <v>543274</v>
      </c>
      <c r="C118" s="31" t="s">
        <v>1175</v>
      </c>
      <c r="D118" s="31" t="s">
        <v>1179</v>
      </c>
      <c r="E118" s="31" t="s">
        <v>529</v>
      </c>
      <c r="F118" s="84">
        <v>159750</v>
      </c>
      <c r="G118" s="32">
        <v>4.59</v>
      </c>
      <c r="H118" s="32" t="s">
        <v>324</v>
      </c>
    </row>
    <row r="119" spans="1:8" customFormat="1" ht="15" customHeight="1">
      <c r="A119" s="83">
        <v>45531</v>
      </c>
      <c r="B119" s="32">
        <v>543274</v>
      </c>
      <c r="C119" s="31" t="s">
        <v>1175</v>
      </c>
      <c r="D119" s="31" t="s">
        <v>1180</v>
      </c>
      <c r="E119" s="31" t="s">
        <v>529</v>
      </c>
      <c r="F119" s="84">
        <v>211500</v>
      </c>
      <c r="G119" s="32">
        <v>4.5999999999999996</v>
      </c>
      <c r="H119" s="32" t="s">
        <v>324</v>
      </c>
    </row>
    <row r="120" spans="1:8" customFormat="1" ht="15" customHeight="1">
      <c r="A120" s="83">
        <v>45531</v>
      </c>
      <c r="B120" s="32">
        <v>543274</v>
      </c>
      <c r="C120" s="31" t="s">
        <v>1175</v>
      </c>
      <c r="D120" s="31" t="s">
        <v>1181</v>
      </c>
      <c r="E120" s="31" t="s">
        <v>528</v>
      </c>
      <c r="F120" s="84">
        <v>139500</v>
      </c>
      <c r="G120" s="32">
        <v>4.5999999999999996</v>
      </c>
      <c r="H120" s="32" t="s">
        <v>324</v>
      </c>
    </row>
    <row r="121" spans="1:8" customFormat="1" ht="15" customHeight="1">
      <c r="A121" s="83">
        <v>45531</v>
      </c>
      <c r="B121" s="32">
        <v>543274</v>
      </c>
      <c r="C121" s="31" t="s">
        <v>1175</v>
      </c>
      <c r="D121" s="31" t="s">
        <v>1182</v>
      </c>
      <c r="E121" s="31" t="s">
        <v>528</v>
      </c>
      <c r="F121" s="84">
        <v>130500</v>
      </c>
      <c r="G121" s="32">
        <v>4.5999999999999996</v>
      </c>
      <c r="H121" s="32" t="s">
        <v>324</v>
      </c>
    </row>
    <row r="122" spans="1:8" customFormat="1" ht="15" customHeight="1">
      <c r="A122" s="83">
        <v>45531</v>
      </c>
      <c r="B122" s="32">
        <v>543274</v>
      </c>
      <c r="C122" s="31" t="s">
        <v>1175</v>
      </c>
      <c r="D122" s="31" t="s">
        <v>1183</v>
      </c>
      <c r="E122" s="31" t="s">
        <v>528</v>
      </c>
      <c r="F122" s="84">
        <v>122850</v>
      </c>
      <c r="G122" s="32">
        <v>4.5999999999999996</v>
      </c>
      <c r="H122" s="32" t="s">
        <v>324</v>
      </c>
    </row>
    <row r="123" spans="1:8" customFormat="1" ht="15" customHeight="1">
      <c r="A123" s="83">
        <v>45531</v>
      </c>
      <c r="B123" s="32">
        <v>543274</v>
      </c>
      <c r="C123" s="31" t="s">
        <v>1175</v>
      </c>
      <c r="D123" s="31" t="s">
        <v>1183</v>
      </c>
      <c r="E123" s="31" t="s">
        <v>529</v>
      </c>
      <c r="F123" s="84">
        <v>343350</v>
      </c>
      <c r="G123" s="32">
        <v>4.5999999999999996</v>
      </c>
      <c r="H123" s="32" t="s">
        <v>324</v>
      </c>
    </row>
    <row r="124" spans="1:8" customFormat="1" ht="15" customHeight="1">
      <c r="A124" s="83">
        <v>45531</v>
      </c>
      <c r="B124" s="32">
        <v>543274</v>
      </c>
      <c r="C124" s="31" t="s">
        <v>1175</v>
      </c>
      <c r="D124" s="31" t="s">
        <v>1184</v>
      </c>
      <c r="E124" s="31" t="s">
        <v>529</v>
      </c>
      <c r="F124" s="84">
        <v>1674450</v>
      </c>
      <c r="G124" s="32">
        <v>4.5999999999999996</v>
      </c>
      <c r="H124" s="32" t="s">
        <v>324</v>
      </c>
    </row>
    <row r="125" spans="1:8" customFormat="1" ht="15" customHeight="1">
      <c r="A125" s="83">
        <v>45531</v>
      </c>
      <c r="B125" s="32">
        <v>543274</v>
      </c>
      <c r="C125" s="31" t="s">
        <v>1175</v>
      </c>
      <c r="D125" s="31" t="s">
        <v>1048</v>
      </c>
      <c r="E125" s="31" t="s">
        <v>529</v>
      </c>
      <c r="F125" s="84">
        <v>290700</v>
      </c>
      <c r="G125" s="32">
        <v>4.5999999999999996</v>
      </c>
      <c r="H125" s="32" t="s">
        <v>324</v>
      </c>
    </row>
    <row r="126" spans="1:8" customFormat="1" ht="15" customHeight="1">
      <c r="A126" s="83">
        <v>45531</v>
      </c>
      <c r="B126" s="32">
        <v>543274</v>
      </c>
      <c r="C126" s="31" t="s">
        <v>1175</v>
      </c>
      <c r="D126" s="31" t="s">
        <v>1185</v>
      </c>
      <c r="E126" s="31" t="s">
        <v>529</v>
      </c>
      <c r="F126" s="84">
        <v>334800</v>
      </c>
      <c r="G126" s="32">
        <v>4.5999999999999996</v>
      </c>
      <c r="H126" s="32" t="s">
        <v>324</v>
      </c>
    </row>
    <row r="127" spans="1:8" customFormat="1" ht="15" customHeight="1">
      <c r="A127" s="83">
        <v>45531</v>
      </c>
      <c r="B127" s="32">
        <v>543274</v>
      </c>
      <c r="C127" s="31" t="s">
        <v>1175</v>
      </c>
      <c r="D127" s="31" t="s">
        <v>1186</v>
      </c>
      <c r="E127" s="31" t="s">
        <v>529</v>
      </c>
      <c r="F127" s="84">
        <v>490950</v>
      </c>
      <c r="G127" s="32">
        <v>4.5999999999999996</v>
      </c>
      <c r="H127" s="32" t="s">
        <v>324</v>
      </c>
    </row>
    <row r="128" spans="1:8" customFormat="1" ht="15" customHeight="1">
      <c r="A128" s="83">
        <v>45531</v>
      </c>
      <c r="B128" s="32">
        <v>543745</v>
      </c>
      <c r="C128" s="31" t="s">
        <v>1022</v>
      </c>
      <c r="D128" s="31" t="s">
        <v>1187</v>
      </c>
      <c r="E128" s="31" t="s">
        <v>529</v>
      </c>
      <c r="F128" s="84">
        <v>504000</v>
      </c>
      <c r="G128" s="32">
        <v>17.399999999999999</v>
      </c>
      <c r="H128" s="32" t="s">
        <v>324</v>
      </c>
    </row>
    <row r="129" spans="1:8" customFormat="1" ht="15" customHeight="1">
      <c r="A129" s="83">
        <v>45531</v>
      </c>
      <c r="B129" s="32">
        <v>543745</v>
      </c>
      <c r="C129" s="31" t="s">
        <v>1022</v>
      </c>
      <c r="D129" s="31" t="s">
        <v>1188</v>
      </c>
      <c r="E129" s="31" t="s">
        <v>528</v>
      </c>
      <c r="F129" s="84">
        <v>198000</v>
      </c>
      <c r="G129" s="32">
        <v>17.399999999999999</v>
      </c>
      <c r="H129" s="32" t="s">
        <v>324</v>
      </c>
    </row>
    <row r="130" spans="1:8" customFormat="1" ht="15" customHeight="1">
      <c r="A130" s="83">
        <v>45531</v>
      </c>
      <c r="B130" s="32">
        <v>539406</v>
      </c>
      <c r="C130" s="31" t="s">
        <v>1189</v>
      </c>
      <c r="D130" s="31" t="s">
        <v>1190</v>
      </c>
      <c r="E130" s="31" t="s">
        <v>529</v>
      </c>
      <c r="F130" s="84">
        <v>6000</v>
      </c>
      <c r="G130" s="32">
        <v>80.599999999999994</v>
      </c>
      <c r="H130" s="32" t="s">
        <v>324</v>
      </c>
    </row>
    <row r="131" spans="1:8" customFormat="1" ht="15" customHeight="1">
      <c r="A131" s="83">
        <v>45531</v>
      </c>
      <c r="B131" s="32">
        <v>544028</v>
      </c>
      <c r="C131" s="31" t="s">
        <v>871</v>
      </c>
      <c r="D131" s="31" t="s">
        <v>1191</v>
      </c>
      <c r="E131" s="31" t="s">
        <v>528</v>
      </c>
      <c r="F131" s="84">
        <v>3122686</v>
      </c>
      <c r="G131" s="32">
        <v>1013</v>
      </c>
      <c r="H131" s="32" t="s">
        <v>324</v>
      </c>
    </row>
    <row r="132" spans="1:8" customFormat="1" ht="15" customHeight="1">
      <c r="A132" s="83">
        <v>45531</v>
      </c>
      <c r="B132" s="32">
        <v>544028</v>
      </c>
      <c r="C132" s="31" t="s">
        <v>871</v>
      </c>
      <c r="D132" s="31" t="s">
        <v>1192</v>
      </c>
      <c r="E132" s="31" t="s">
        <v>528</v>
      </c>
      <c r="F132" s="84">
        <v>4010579</v>
      </c>
      <c r="G132" s="32">
        <v>1013</v>
      </c>
      <c r="H132" s="32" t="s">
        <v>324</v>
      </c>
    </row>
    <row r="133" spans="1:8" customFormat="1" ht="15" customHeight="1">
      <c r="A133" s="83">
        <v>45531</v>
      </c>
      <c r="B133" s="32">
        <v>544028</v>
      </c>
      <c r="C133" s="31" t="s">
        <v>871</v>
      </c>
      <c r="D133" s="31" t="s">
        <v>1193</v>
      </c>
      <c r="E133" s="31" t="s">
        <v>529</v>
      </c>
      <c r="F133" s="84">
        <v>12129489</v>
      </c>
      <c r="G133" s="32">
        <v>1014.16</v>
      </c>
      <c r="H133" s="32" t="s">
        <v>324</v>
      </c>
    </row>
    <row r="134" spans="1:8" customFormat="1" ht="15" customHeight="1">
      <c r="A134" s="83">
        <v>45531</v>
      </c>
      <c r="B134" s="32">
        <v>539331</v>
      </c>
      <c r="C134" s="31" t="s">
        <v>1032</v>
      </c>
      <c r="D134" s="31" t="s">
        <v>1194</v>
      </c>
      <c r="E134" s="31" t="s">
        <v>529</v>
      </c>
      <c r="F134" s="84">
        <v>106015</v>
      </c>
      <c r="G134" s="32">
        <v>190.42</v>
      </c>
      <c r="H134" s="32" t="s">
        <v>324</v>
      </c>
    </row>
    <row r="135" spans="1:8" customFormat="1" ht="15" customHeight="1">
      <c r="A135" s="83">
        <v>45531</v>
      </c>
      <c r="B135" s="32">
        <v>539331</v>
      </c>
      <c r="C135" s="31" t="s">
        <v>1032</v>
      </c>
      <c r="D135" s="31" t="s">
        <v>1194</v>
      </c>
      <c r="E135" s="31" t="s">
        <v>528</v>
      </c>
      <c r="F135" s="84">
        <v>99670</v>
      </c>
      <c r="G135" s="32">
        <v>190.25</v>
      </c>
      <c r="H135" s="32" t="s">
        <v>324</v>
      </c>
    </row>
    <row r="136" spans="1:8" customFormat="1" ht="15" customHeight="1">
      <c r="A136" s="83">
        <v>45531</v>
      </c>
      <c r="B136" s="32">
        <v>534741</v>
      </c>
      <c r="C136" s="31" t="s">
        <v>1195</v>
      </c>
      <c r="D136" s="31" t="s">
        <v>1196</v>
      </c>
      <c r="E136" s="31" t="s">
        <v>529</v>
      </c>
      <c r="F136" s="84">
        <v>2236596</v>
      </c>
      <c r="G136" s="32">
        <v>0.84</v>
      </c>
      <c r="H136" s="32" t="s">
        <v>324</v>
      </c>
    </row>
    <row r="137" spans="1:8" customFormat="1" ht="15" customHeight="1">
      <c r="A137" s="83">
        <v>45531</v>
      </c>
      <c r="B137" s="32">
        <v>512064</v>
      </c>
      <c r="C137" s="31" t="s">
        <v>1197</v>
      </c>
      <c r="D137" s="31" t="s">
        <v>1198</v>
      </c>
      <c r="E137" s="31" t="s">
        <v>528</v>
      </c>
      <c r="F137" s="84">
        <v>9000</v>
      </c>
      <c r="G137" s="32">
        <v>51.9</v>
      </c>
      <c r="H137" s="32" t="s">
        <v>324</v>
      </c>
    </row>
    <row r="138" spans="1:8" customFormat="1" ht="15" customHeight="1">
      <c r="A138" s="83">
        <v>45531</v>
      </c>
      <c r="B138" s="32">
        <v>512064</v>
      </c>
      <c r="C138" s="31" t="s">
        <v>1197</v>
      </c>
      <c r="D138" s="31" t="s">
        <v>1199</v>
      </c>
      <c r="E138" s="31" t="s">
        <v>528</v>
      </c>
      <c r="F138" s="84">
        <v>10000</v>
      </c>
      <c r="G138" s="32">
        <v>51.9</v>
      </c>
      <c r="H138" s="32" t="s">
        <v>324</v>
      </c>
    </row>
    <row r="139" spans="1:8" customFormat="1" ht="15" customHeight="1">
      <c r="A139" s="83">
        <v>45531</v>
      </c>
      <c r="B139" s="32">
        <v>512064</v>
      </c>
      <c r="C139" s="31" t="s">
        <v>1197</v>
      </c>
      <c r="D139" s="31" t="s">
        <v>1200</v>
      </c>
      <c r="E139" s="31" t="s">
        <v>529</v>
      </c>
      <c r="F139" s="84">
        <v>14227</v>
      </c>
      <c r="G139" s="32">
        <v>52.08</v>
      </c>
      <c r="H139" s="32" t="s">
        <v>324</v>
      </c>
    </row>
    <row r="140" spans="1:8" customFormat="1" ht="15" customHeight="1">
      <c r="A140" s="83">
        <v>45531</v>
      </c>
      <c r="B140" s="32">
        <v>512064</v>
      </c>
      <c r="C140" s="31" t="s">
        <v>1197</v>
      </c>
      <c r="D140" s="31" t="s">
        <v>1201</v>
      </c>
      <c r="E140" s="31" t="s">
        <v>529</v>
      </c>
      <c r="F140" s="84">
        <v>41263</v>
      </c>
      <c r="G140" s="32">
        <v>51.9</v>
      </c>
      <c r="H140" s="32" t="s">
        <v>324</v>
      </c>
    </row>
    <row r="141" spans="1:8" customFormat="1" ht="15" customHeight="1">
      <c r="A141" s="83">
        <v>45531</v>
      </c>
      <c r="B141" s="32">
        <v>512064</v>
      </c>
      <c r="C141" s="31" t="s">
        <v>1197</v>
      </c>
      <c r="D141" s="31" t="s">
        <v>1202</v>
      </c>
      <c r="E141" s="31" t="s">
        <v>528</v>
      </c>
      <c r="F141" s="84">
        <v>11111</v>
      </c>
      <c r="G141" s="32">
        <v>51.9</v>
      </c>
      <c r="H141" s="32" t="s">
        <v>324</v>
      </c>
    </row>
    <row r="142" spans="1:8" customFormat="1" ht="15" customHeight="1">
      <c r="A142" s="83">
        <v>45531</v>
      </c>
      <c r="B142" s="32">
        <v>514378</v>
      </c>
      <c r="C142" s="31" t="s">
        <v>1001</v>
      </c>
      <c r="D142" s="31" t="s">
        <v>1002</v>
      </c>
      <c r="E142" s="31" t="s">
        <v>528</v>
      </c>
      <c r="F142" s="84">
        <v>50694</v>
      </c>
      <c r="G142" s="32">
        <v>57.63</v>
      </c>
      <c r="H142" s="32" t="s">
        <v>324</v>
      </c>
    </row>
    <row r="143" spans="1:8" customFormat="1" ht="15" customHeight="1">
      <c r="A143" s="83">
        <v>45531</v>
      </c>
      <c r="B143" s="32" t="s">
        <v>1203</v>
      </c>
      <c r="C143" s="31" t="s">
        <v>1204</v>
      </c>
      <c r="D143" s="31" t="s">
        <v>1205</v>
      </c>
      <c r="E143" s="31" t="s">
        <v>528</v>
      </c>
      <c r="F143" s="84">
        <v>250712</v>
      </c>
      <c r="G143" s="32">
        <v>78.98</v>
      </c>
      <c r="H143" s="32" t="s">
        <v>835</v>
      </c>
    </row>
    <row r="144" spans="1:8" customFormat="1" ht="15" customHeight="1">
      <c r="A144" s="83">
        <v>45531</v>
      </c>
      <c r="B144" s="32" t="s">
        <v>1058</v>
      </c>
      <c r="C144" s="31" t="s">
        <v>1059</v>
      </c>
      <c r="D144" s="31" t="s">
        <v>888</v>
      </c>
      <c r="E144" s="31" t="s">
        <v>528</v>
      </c>
      <c r="F144" s="84">
        <v>372946</v>
      </c>
      <c r="G144" s="32">
        <v>242.1</v>
      </c>
      <c r="H144" s="32" t="s">
        <v>835</v>
      </c>
    </row>
    <row r="145" spans="1:8" customFormat="1" ht="15" customHeight="1">
      <c r="A145" s="83">
        <v>45531</v>
      </c>
      <c r="B145" s="32" t="s">
        <v>1206</v>
      </c>
      <c r="C145" s="31" t="s">
        <v>1207</v>
      </c>
      <c r="D145" s="31" t="s">
        <v>1208</v>
      </c>
      <c r="E145" s="31" t="s">
        <v>528</v>
      </c>
      <c r="F145" s="84">
        <v>10000</v>
      </c>
      <c r="G145" s="32">
        <v>100</v>
      </c>
      <c r="H145" s="32" t="s">
        <v>835</v>
      </c>
    </row>
    <row r="146" spans="1:8" customFormat="1" ht="15" customHeight="1">
      <c r="A146" s="83">
        <v>45531</v>
      </c>
      <c r="B146" s="32" t="s">
        <v>1206</v>
      </c>
      <c r="C146" s="31" t="s">
        <v>1207</v>
      </c>
      <c r="D146" s="31" t="s">
        <v>945</v>
      </c>
      <c r="E146" s="31" t="s">
        <v>528</v>
      </c>
      <c r="F146" s="84">
        <v>148000</v>
      </c>
      <c r="G146" s="32">
        <v>98.7</v>
      </c>
      <c r="H146" s="32" t="s">
        <v>835</v>
      </c>
    </row>
    <row r="147" spans="1:8" customFormat="1" ht="15" customHeight="1">
      <c r="A147" s="83">
        <v>45531</v>
      </c>
      <c r="B147" s="32" t="s">
        <v>1060</v>
      </c>
      <c r="C147" s="31" t="s">
        <v>1061</v>
      </c>
      <c r="D147" s="31" t="s">
        <v>1209</v>
      </c>
      <c r="E147" s="31" t="s">
        <v>528</v>
      </c>
      <c r="F147" s="84">
        <v>32000</v>
      </c>
      <c r="G147" s="32">
        <v>190.71</v>
      </c>
      <c r="H147" s="32" t="s">
        <v>835</v>
      </c>
    </row>
    <row r="148" spans="1:8" customFormat="1" ht="15" customHeight="1">
      <c r="A148" s="83">
        <v>45531</v>
      </c>
      <c r="B148" s="32" t="s">
        <v>1210</v>
      </c>
      <c r="C148" s="31" t="s">
        <v>1211</v>
      </c>
      <c r="D148" s="31" t="s">
        <v>888</v>
      </c>
      <c r="E148" s="31" t="s">
        <v>528</v>
      </c>
      <c r="F148" s="84">
        <v>315632</v>
      </c>
      <c r="G148" s="32">
        <v>148.88999999999999</v>
      </c>
      <c r="H148" s="32" t="s">
        <v>835</v>
      </c>
    </row>
    <row r="149" spans="1:8" customFormat="1" ht="15" customHeight="1">
      <c r="A149" s="83">
        <v>45531</v>
      </c>
      <c r="B149" s="32" t="s">
        <v>1212</v>
      </c>
      <c r="C149" s="31" t="s">
        <v>1213</v>
      </c>
      <c r="D149" s="31" t="s">
        <v>888</v>
      </c>
      <c r="E149" s="31" t="s">
        <v>528</v>
      </c>
      <c r="F149" s="84">
        <v>326907</v>
      </c>
      <c r="G149" s="32">
        <v>207.78</v>
      </c>
      <c r="H149" s="32" t="s">
        <v>835</v>
      </c>
    </row>
    <row r="150" spans="1:8" customFormat="1" ht="15" customHeight="1">
      <c r="A150" s="83">
        <v>45531</v>
      </c>
      <c r="B150" s="32" t="s">
        <v>1063</v>
      </c>
      <c r="C150" s="31" t="s">
        <v>1064</v>
      </c>
      <c r="D150" s="31" t="s">
        <v>1214</v>
      </c>
      <c r="E150" s="31" t="s">
        <v>528</v>
      </c>
      <c r="F150" s="84">
        <v>72000</v>
      </c>
      <c r="G150" s="32">
        <v>167.55</v>
      </c>
      <c r="H150" s="32" t="s">
        <v>835</v>
      </c>
    </row>
    <row r="151" spans="1:8" customFormat="1" ht="15" customHeight="1">
      <c r="A151" s="83">
        <v>45531</v>
      </c>
      <c r="B151" s="32" t="s">
        <v>1024</v>
      </c>
      <c r="C151" s="31" t="s">
        <v>1025</v>
      </c>
      <c r="D151" s="31" t="s">
        <v>1003</v>
      </c>
      <c r="E151" s="31" t="s">
        <v>528</v>
      </c>
      <c r="F151" s="84">
        <v>109500</v>
      </c>
      <c r="G151" s="32">
        <v>266.64</v>
      </c>
      <c r="H151" s="32" t="s">
        <v>835</v>
      </c>
    </row>
    <row r="152" spans="1:8" customFormat="1" ht="15" customHeight="1">
      <c r="A152" s="83">
        <v>45531</v>
      </c>
      <c r="B152" s="32" t="s">
        <v>272</v>
      </c>
      <c r="C152" s="31" t="s">
        <v>1066</v>
      </c>
      <c r="D152" s="31" t="s">
        <v>888</v>
      </c>
      <c r="E152" s="31" t="s">
        <v>528</v>
      </c>
      <c r="F152" s="84">
        <v>3188082</v>
      </c>
      <c r="G152" s="32">
        <v>396.28</v>
      </c>
      <c r="H152" s="32" t="s">
        <v>835</v>
      </c>
    </row>
    <row r="153" spans="1:8" customFormat="1" ht="15" customHeight="1">
      <c r="A153" s="83">
        <v>45531</v>
      </c>
      <c r="B153" s="32" t="s">
        <v>1215</v>
      </c>
      <c r="C153" s="31" t="s">
        <v>1216</v>
      </c>
      <c r="D153" s="31" t="s">
        <v>919</v>
      </c>
      <c r="E153" s="31" t="s">
        <v>528</v>
      </c>
      <c r="F153" s="84">
        <v>270786</v>
      </c>
      <c r="G153" s="32">
        <v>79.81</v>
      </c>
      <c r="H153" s="32" t="s">
        <v>835</v>
      </c>
    </row>
    <row r="154" spans="1:8" customFormat="1" ht="15" customHeight="1">
      <c r="A154" s="83">
        <v>45531</v>
      </c>
      <c r="B154" s="32" t="s">
        <v>1217</v>
      </c>
      <c r="C154" s="31" t="s">
        <v>1218</v>
      </c>
      <c r="D154" s="31" t="s">
        <v>1219</v>
      </c>
      <c r="E154" s="31" t="s">
        <v>528</v>
      </c>
      <c r="F154" s="84">
        <v>111246</v>
      </c>
      <c r="G154" s="32">
        <v>90.02</v>
      </c>
      <c r="H154" s="32" t="s">
        <v>835</v>
      </c>
    </row>
    <row r="155" spans="1:8" customFormat="1" ht="15" customHeight="1">
      <c r="A155" s="83">
        <v>45531</v>
      </c>
      <c r="B155" s="32" t="s">
        <v>1047</v>
      </c>
      <c r="C155" s="31" t="s">
        <v>1067</v>
      </c>
      <c r="D155" s="31" t="s">
        <v>888</v>
      </c>
      <c r="E155" s="31" t="s">
        <v>528</v>
      </c>
      <c r="F155" s="84">
        <v>90662</v>
      </c>
      <c r="G155" s="32">
        <v>1213.6400000000001</v>
      </c>
      <c r="H155" s="32" t="s">
        <v>835</v>
      </c>
    </row>
    <row r="156" spans="1:8" customFormat="1" ht="15" customHeight="1">
      <c r="A156" s="83">
        <v>45531</v>
      </c>
      <c r="B156" s="32" t="s">
        <v>1220</v>
      </c>
      <c r="C156" s="31" t="s">
        <v>1221</v>
      </c>
      <c r="D156" s="31" t="s">
        <v>876</v>
      </c>
      <c r="E156" s="31" t="s">
        <v>528</v>
      </c>
      <c r="F156" s="84">
        <v>5811334</v>
      </c>
      <c r="G156" s="32">
        <v>2.89</v>
      </c>
      <c r="H156" s="32" t="s">
        <v>835</v>
      </c>
    </row>
    <row r="157" spans="1:8" customFormat="1" ht="15" customHeight="1">
      <c r="A157" s="83">
        <v>45531</v>
      </c>
      <c r="B157" s="32" t="s">
        <v>1220</v>
      </c>
      <c r="C157" s="31" t="s">
        <v>1221</v>
      </c>
      <c r="D157" s="31" t="s">
        <v>1222</v>
      </c>
      <c r="E157" s="31" t="s">
        <v>528</v>
      </c>
      <c r="F157" s="84">
        <v>11285124</v>
      </c>
      <c r="G157" s="32">
        <v>2.88</v>
      </c>
      <c r="H157" s="32" t="s">
        <v>835</v>
      </c>
    </row>
    <row r="158" spans="1:8" customFormat="1" ht="15" customHeight="1">
      <c r="A158" s="83">
        <v>45531</v>
      </c>
      <c r="B158" s="32" t="s">
        <v>1068</v>
      </c>
      <c r="C158" s="31" t="s">
        <v>1069</v>
      </c>
      <c r="D158" s="31" t="s">
        <v>1223</v>
      </c>
      <c r="E158" s="31" t="s">
        <v>528</v>
      </c>
      <c r="F158" s="84">
        <v>75000</v>
      </c>
      <c r="G158" s="32">
        <v>4.62</v>
      </c>
      <c r="H158" s="32" t="s">
        <v>835</v>
      </c>
    </row>
    <row r="159" spans="1:8" customFormat="1" ht="15" customHeight="1">
      <c r="A159" s="83">
        <v>45531</v>
      </c>
      <c r="B159" s="32" t="s">
        <v>1068</v>
      </c>
      <c r="C159" s="31" t="s">
        <v>1069</v>
      </c>
      <c r="D159" s="31" t="s">
        <v>1224</v>
      </c>
      <c r="E159" s="31" t="s">
        <v>528</v>
      </c>
      <c r="F159" s="84">
        <v>108000</v>
      </c>
      <c r="G159" s="32">
        <v>4.45</v>
      </c>
      <c r="H159" s="32" t="s">
        <v>835</v>
      </c>
    </row>
    <row r="160" spans="1:8" customFormat="1" ht="15" customHeight="1">
      <c r="A160" s="83">
        <v>45531</v>
      </c>
      <c r="B160" s="32" t="s">
        <v>1068</v>
      </c>
      <c r="C160" s="31" t="s">
        <v>1069</v>
      </c>
      <c r="D160" s="31" t="s">
        <v>1070</v>
      </c>
      <c r="E160" s="31" t="s">
        <v>528</v>
      </c>
      <c r="F160" s="84">
        <v>45000</v>
      </c>
      <c r="G160" s="32">
        <v>4.38</v>
      </c>
      <c r="H160" s="32" t="s">
        <v>835</v>
      </c>
    </row>
    <row r="161" spans="1:8" customFormat="1" ht="15" customHeight="1">
      <c r="A161" s="83">
        <v>45531</v>
      </c>
      <c r="B161" s="32" t="s">
        <v>1004</v>
      </c>
      <c r="C161" s="31" t="s">
        <v>1005</v>
      </c>
      <c r="D161" s="31" t="s">
        <v>1225</v>
      </c>
      <c r="E161" s="31" t="s">
        <v>528</v>
      </c>
      <c r="F161" s="84">
        <v>276854</v>
      </c>
      <c r="G161" s="32">
        <v>23.19</v>
      </c>
      <c r="H161" s="32" t="s">
        <v>835</v>
      </c>
    </row>
    <row r="162" spans="1:8" customFormat="1" ht="15" customHeight="1">
      <c r="A162" s="83">
        <v>45531</v>
      </c>
      <c r="B162" s="32" t="s">
        <v>1004</v>
      </c>
      <c r="C162" s="31" t="s">
        <v>1005</v>
      </c>
      <c r="D162" s="31" t="s">
        <v>1226</v>
      </c>
      <c r="E162" s="31" t="s">
        <v>528</v>
      </c>
      <c r="F162" s="84">
        <v>275000</v>
      </c>
      <c r="G162" s="32">
        <v>23.9</v>
      </c>
      <c r="H162" s="32" t="s">
        <v>835</v>
      </c>
    </row>
    <row r="163" spans="1:8" customFormat="1" ht="15" customHeight="1">
      <c r="A163" s="83">
        <v>45531</v>
      </c>
      <c r="B163" s="32" t="s">
        <v>1004</v>
      </c>
      <c r="C163" s="31" t="s">
        <v>1005</v>
      </c>
      <c r="D163" s="31" t="s">
        <v>1049</v>
      </c>
      <c r="E163" s="31" t="s">
        <v>528</v>
      </c>
      <c r="F163" s="84">
        <v>83315</v>
      </c>
      <c r="G163" s="32">
        <v>23.34</v>
      </c>
      <c r="H163" s="32" t="s">
        <v>835</v>
      </c>
    </row>
    <row r="164" spans="1:8" customFormat="1" ht="15" customHeight="1">
      <c r="A164" s="83">
        <v>45531</v>
      </c>
      <c r="B164" s="32" t="s">
        <v>1004</v>
      </c>
      <c r="C164" s="31" t="s">
        <v>1005</v>
      </c>
      <c r="D164" s="31" t="s">
        <v>1026</v>
      </c>
      <c r="E164" s="31" t="s">
        <v>528</v>
      </c>
      <c r="F164" s="84">
        <v>211744</v>
      </c>
      <c r="G164" s="32">
        <v>22.87</v>
      </c>
      <c r="H164" s="32" t="s">
        <v>835</v>
      </c>
    </row>
    <row r="165" spans="1:8" customFormat="1" ht="15" customHeight="1">
      <c r="A165" s="83">
        <v>45531</v>
      </c>
      <c r="B165" s="32" t="s">
        <v>1071</v>
      </c>
      <c r="C165" s="31" t="s">
        <v>1072</v>
      </c>
      <c r="D165" s="31" t="s">
        <v>1073</v>
      </c>
      <c r="E165" s="31" t="s">
        <v>528</v>
      </c>
      <c r="F165" s="84">
        <v>8746170</v>
      </c>
      <c r="G165" s="32">
        <v>41.3</v>
      </c>
      <c r="H165" s="32" t="s">
        <v>835</v>
      </c>
    </row>
    <row r="166" spans="1:8" customFormat="1" ht="15" customHeight="1">
      <c r="A166" s="83">
        <v>45531</v>
      </c>
      <c r="B166" s="32" t="s">
        <v>794</v>
      </c>
      <c r="C166" s="31" t="s">
        <v>1227</v>
      </c>
      <c r="D166" s="31" t="s">
        <v>888</v>
      </c>
      <c r="E166" s="31" t="s">
        <v>528</v>
      </c>
      <c r="F166" s="84">
        <v>990173</v>
      </c>
      <c r="G166" s="32">
        <v>1108.82</v>
      </c>
      <c r="H166" s="32" t="s">
        <v>835</v>
      </c>
    </row>
    <row r="167" spans="1:8" customFormat="1" ht="15" customHeight="1">
      <c r="A167" s="83">
        <v>45531</v>
      </c>
      <c r="B167" s="32" t="s">
        <v>1228</v>
      </c>
      <c r="C167" s="31" t="s">
        <v>1229</v>
      </c>
      <c r="D167" s="31" t="s">
        <v>970</v>
      </c>
      <c r="E167" s="31" t="s">
        <v>528</v>
      </c>
      <c r="F167" s="84">
        <v>569738</v>
      </c>
      <c r="G167" s="32">
        <v>96.56</v>
      </c>
      <c r="H167" s="32" t="s">
        <v>835</v>
      </c>
    </row>
    <row r="168" spans="1:8" customFormat="1" ht="15" customHeight="1">
      <c r="A168" s="83">
        <v>45531</v>
      </c>
      <c r="B168" s="32" t="s">
        <v>1228</v>
      </c>
      <c r="C168" s="31" t="s">
        <v>1229</v>
      </c>
      <c r="D168" s="31" t="s">
        <v>876</v>
      </c>
      <c r="E168" s="31" t="s">
        <v>528</v>
      </c>
      <c r="F168" s="84">
        <v>623009</v>
      </c>
      <c r="G168" s="32">
        <v>95.47</v>
      </c>
      <c r="H168" s="32" t="s">
        <v>835</v>
      </c>
    </row>
    <row r="169" spans="1:8" customFormat="1" ht="15" customHeight="1">
      <c r="A169" s="83">
        <v>45531</v>
      </c>
      <c r="B169" s="32" t="s">
        <v>1228</v>
      </c>
      <c r="C169" s="31" t="s">
        <v>1229</v>
      </c>
      <c r="D169" s="31" t="s">
        <v>888</v>
      </c>
      <c r="E169" s="31" t="s">
        <v>528</v>
      </c>
      <c r="F169" s="84">
        <v>735589</v>
      </c>
      <c r="G169" s="32">
        <v>95.43</v>
      </c>
      <c r="H169" s="32" t="s">
        <v>835</v>
      </c>
    </row>
    <row r="170" spans="1:8" customFormat="1" ht="15" customHeight="1">
      <c r="A170" s="83">
        <v>45531</v>
      </c>
      <c r="B170" s="32" t="s">
        <v>1228</v>
      </c>
      <c r="C170" s="31" t="s">
        <v>1229</v>
      </c>
      <c r="D170" s="31" t="s">
        <v>937</v>
      </c>
      <c r="E170" s="31" t="s">
        <v>528</v>
      </c>
      <c r="F170" s="84">
        <v>574615</v>
      </c>
      <c r="G170" s="32">
        <v>96.18</v>
      </c>
      <c r="H170" s="32" t="s">
        <v>835</v>
      </c>
    </row>
    <row r="171" spans="1:8" customFormat="1" ht="15" customHeight="1">
      <c r="A171" s="83">
        <v>45531</v>
      </c>
      <c r="B171" s="32" t="s">
        <v>1228</v>
      </c>
      <c r="C171" s="31" t="s">
        <v>1229</v>
      </c>
      <c r="D171" s="31" t="s">
        <v>919</v>
      </c>
      <c r="E171" s="31" t="s">
        <v>528</v>
      </c>
      <c r="F171" s="84">
        <v>920357</v>
      </c>
      <c r="G171" s="32">
        <v>96.36</v>
      </c>
      <c r="H171" s="32" t="s">
        <v>835</v>
      </c>
    </row>
    <row r="172" spans="1:8" customFormat="1" ht="15" customHeight="1">
      <c r="A172" s="83">
        <v>45531</v>
      </c>
      <c r="B172" s="32" t="s">
        <v>1074</v>
      </c>
      <c r="C172" s="31" t="s">
        <v>1075</v>
      </c>
      <c r="D172" s="31" t="s">
        <v>1076</v>
      </c>
      <c r="E172" s="31" t="s">
        <v>528</v>
      </c>
      <c r="F172" s="84">
        <v>120114</v>
      </c>
      <c r="G172" s="32">
        <v>35.35</v>
      </c>
      <c r="H172" s="32" t="s">
        <v>835</v>
      </c>
    </row>
    <row r="173" spans="1:8" customFormat="1" ht="15" customHeight="1">
      <c r="A173" s="83">
        <v>45531</v>
      </c>
      <c r="B173" s="32" t="s">
        <v>1027</v>
      </c>
      <c r="C173" s="31" t="s">
        <v>1028</v>
      </c>
      <c r="D173" s="31" t="s">
        <v>1230</v>
      </c>
      <c r="E173" s="31" t="s">
        <v>528</v>
      </c>
      <c r="F173" s="84">
        <v>88000</v>
      </c>
      <c r="G173" s="32">
        <v>201.82</v>
      </c>
      <c r="H173" s="32" t="s">
        <v>835</v>
      </c>
    </row>
    <row r="174" spans="1:8" customFormat="1" ht="15" customHeight="1">
      <c r="A174" s="83">
        <v>45531</v>
      </c>
      <c r="B174" s="32" t="s">
        <v>1231</v>
      </c>
      <c r="C174" s="31" t="s">
        <v>1232</v>
      </c>
      <c r="D174" s="31" t="s">
        <v>888</v>
      </c>
      <c r="E174" s="31" t="s">
        <v>528</v>
      </c>
      <c r="F174" s="84">
        <v>372896</v>
      </c>
      <c r="G174" s="32">
        <v>611.99</v>
      </c>
      <c r="H174" s="32" t="s">
        <v>835</v>
      </c>
    </row>
    <row r="175" spans="1:8" customFormat="1" ht="15" customHeight="1">
      <c r="A175" s="83">
        <v>45531</v>
      </c>
      <c r="B175" s="32" t="s">
        <v>1233</v>
      </c>
      <c r="C175" s="31" t="s">
        <v>1234</v>
      </c>
      <c r="D175" s="31" t="s">
        <v>1026</v>
      </c>
      <c r="E175" s="31" t="s">
        <v>528</v>
      </c>
      <c r="F175" s="84">
        <v>723668</v>
      </c>
      <c r="G175" s="32">
        <v>176.67</v>
      </c>
      <c r="H175" s="32" t="s">
        <v>835</v>
      </c>
    </row>
    <row r="176" spans="1:8" customFormat="1" ht="15" customHeight="1">
      <c r="A176" s="83">
        <v>45531</v>
      </c>
      <c r="B176" s="32" t="s">
        <v>1233</v>
      </c>
      <c r="C176" s="31" t="s">
        <v>1234</v>
      </c>
      <c r="D176" s="31" t="s">
        <v>876</v>
      </c>
      <c r="E176" s="31" t="s">
        <v>528</v>
      </c>
      <c r="F176" s="84">
        <v>2025222</v>
      </c>
      <c r="G176" s="32">
        <v>175.37</v>
      </c>
      <c r="H176" s="32" t="s">
        <v>835</v>
      </c>
    </row>
    <row r="177" spans="1:8" customFormat="1" ht="15" customHeight="1">
      <c r="A177" s="83">
        <v>45531</v>
      </c>
      <c r="B177" s="32" t="s">
        <v>1233</v>
      </c>
      <c r="C177" s="31" t="s">
        <v>1234</v>
      </c>
      <c r="D177" s="31" t="s">
        <v>937</v>
      </c>
      <c r="E177" s="31" t="s">
        <v>528</v>
      </c>
      <c r="F177" s="84">
        <v>2149252</v>
      </c>
      <c r="G177" s="32">
        <v>175.95</v>
      </c>
      <c r="H177" s="32" t="s">
        <v>835</v>
      </c>
    </row>
    <row r="178" spans="1:8" customFormat="1" ht="15" customHeight="1">
      <c r="A178" s="83">
        <v>45531</v>
      </c>
      <c r="B178" s="32" t="s">
        <v>1233</v>
      </c>
      <c r="C178" s="31" t="s">
        <v>1234</v>
      </c>
      <c r="D178" s="31" t="s">
        <v>888</v>
      </c>
      <c r="E178" s="31" t="s">
        <v>528</v>
      </c>
      <c r="F178" s="84">
        <v>1216022</v>
      </c>
      <c r="G178" s="32">
        <v>172.51</v>
      </c>
      <c r="H178" s="32" t="s">
        <v>835</v>
      </c>
    </row>
    <row r="179" spans="1:8" customFormat="1" ht="15" customHeight="1">
      <c r="A179" s="83">
        <v>45531</v>
      </c>
      <c r="B179" s="32" t="s">
        <v>1233</v>
      </c>
      <c r="C179" s="31" t="s">
        <v>1234</v>
      </c>
      <c r="D179" s="31" t="s">
        <v>1235</v>
      </c>
      <c r="E179" s="31" t="s">
        <v>528</v>
      </c>
      <c r="F179" s="84">
        <v>1014247</v>
      </c>
      <c r="G179" s="32">
        <v>177</v>
      </c>
      <c r="H179" s="32" t="s">
        <v>835</v>
      </c>
    </row>
    <row r="180" spans="1:8" customFormat="1" ht="15" customHeight="1">
      <c r="A180" s="83">
        <v>45531</v>
      </c>
      <c r="B180" s="32" t="s">
        <v>1233</v>
      </c>
      <c r="C180" s="31" t="s">
        <v>1234</v>
      </c>
      <c r="D180" s="31" t="s">
        <v>1236</v>
      </c>
      <c r="E180" s="31" t="s">
        <v>528</v>
      </c>
      <c r="F180" s="84">
        <v>998906</v>
      </c>
      <c r="G180" s="32">
        <v>175.63</v>
      </c>
      <c r="H180" s="32" t="s">
        <v>835</v>
      </c>
    </row>
    <row r="181" spans="1:8" customFormat="1" ht="15" customHeight="1">
      <c r="A181" s="83">
        <v>45531</v>
      </c>
      <c r="B181" s="32" t="s">
        <v>1233</v>
      </c>
      <c r="C181" s="31" t="s">
        <v>1234</v>
      </c>
      <c r="D181" s="31" t="s">
        <v>1237</v>
      </c>
      <c r="E181" s="31" t="s">
        <v>528</v>
      </c>
      <c r="F181" s="84">
        <v>764051</v>
      </c>
      <c r="G181" s="32">
        <v>173.47</v>
      </c>
      <c r="H181" s="32" t="s">
        <v>835</v>
      </c>
    </row>
    <row r="182" spans="1:8" customFormat="1" ht="15" customHeight="1">
      <c r="A182" s="83">
        <v>45531</v>
      </c>
      <c r="B182" s="32" t="s">
        <v>1233</v>
      </c>
      <c r="C182" s="31" t="s">
        <v>1234</v>
      </c>
      <c r="D182" s="31" t="s">
        <v>1238</v>
      </c>
      <c r="E182" s="31" t="s">
        <v>528</v>
      </c>
      <c r="F182" s="84">
        <v>855292</v>
      </c>
      <c r="G182" s="32">
        <v>176.81</v>
      </c>
      <c r="H182" s="32" t="s">
        <v>835</v>
      </c>
    </row>
    <row r="183" spans="1:8" customFormat="1" ht="15" customHeight="1">
      <c r="A183" s="83">
        <v>45531</v>
      </c>
      <c r="B183" s="32" t="s">
        <v>1233</v>
      </c>
      <c r="C183" s="31" t="s">
        <v>1234</v>
      </c>
      <c r="D183" s="31" t="s">
        <v>970</v>
      </c>
      <c r="E183" s="31" t="s">
        <v>528</v>
      </c>
      <c r="F183" s="84">
        <v>1631818</v>
      </c>
      <c r="G183" s="32">
        <v>174.58</v>
      </c>
      <c r="H183" s="32" t="s">
        <v>835</v>
      </c>
    </row>
    <row r="184" spans="1:8" customFormat="1" ht="15" customHeight="1">
      <c r="A184" s="83">
        <v>45531</v>
      </c>
      <c r="B184" s="32" t="s">
        <v>1233</v>
      </c>
      <c r="C184" s="31" t="s">
        <v>1234</v>
      </c>
      <c r="D184" s="31" t="s">
        <v>919</v>
      </c>
      <c r="E184" s="31" t="s">
        <v>528</v>
      </c>
      <c r="F184" s="84">
        <v>1801723</v>
      </c>
      <c r="G184" s="32">
        <v>176.9</v>
      </c>
      <c r="H184" s="32" t="s">
        <v>835</v>
      </c>
    </row>
    <row r="185" spans="1:8" customFormat="1" ht="15" customHeight="1">
      <c r="A185" s="83">
        <v>45531</v>
      </c>
      <c r="B185" s="32" t="s">
        <v>1006</v>
      </c>
      <c r="C185" s="31" t="s">
        <v>1007</v>
      </c>
      <c r="D185" s="31" t="s">
        <v>1049</v>
      </c>
      <c r="E185" s="31" t="s">
        <v>528</v>
      </c>
      <c r="F185" s="84">
        <v>147807</v>
      </c>
      <c r="G185" s="32">
        <v>18.440000000000001</v>
      </c>
      <c r="H185" s="32" t="s">
        <v>835</v>
      </c>
    </row>
    <row r="186" spans="1:8" customFormat="1" ht="15" customHeight="1">
      <c r="A186" s="83">
        <v>45531</v>
      </c>
      <c r="B186" s="32" t="s">
        <v>1006</v>
      </c>
      <c r="C186" s="31" t="s">
        <v>1007</v>
      </c>
      <c r="D186" s="31" t="s">
        <v>1026</v>
      </c>
      <c r="E186" s="31" t="s">
        <v>528</v>
      </c>
      <c r="F186" s="84">
        <v>386141</v>
      </c>
      <c r="G186" s="32">
        <v>18.93</v>
      </c>
      <c r="H186" s="32" t="s">
        <v>835</v>
      </c>
    </row>
    <row r="187" spans="1:8" customFormat="1" ht="15" customHeight="1">
      <c r="A187" s="83">
        <v>45531</v>
      </c>
      <c r="B187" s="32" t="s">
        <v>1006</v>
      </c>
      <c r="C187" s="31" t="s">
        <v>1007</v>
      </c>
      <c r="D187" s="31" t="s">
        <v>1239</v>
      </c>
      <c r="E187" s="31" t="s">
        <v>528</v>
      </c>
      <c r="F187" s="84">
        <v>265000</v>
      </c>
      <c r="G187" s="32">
        <v>18.739999999999998</v>
      </c>
      <c r="H187" s="32" t="s">
        <v>835</v>
      </c>
    </row>
    <row r="188" spans="1:8" customFormat="1" ht="15" customHeight="1">
      <c r="A188" s="83">
        <v>45531</v>
      </c>
      <c r="B188" s="32" t="s">
        <v>1240</v>
      </c>
      <c r="C188" s="31" t="s">
        <v>1241</v>
      </c>
      <c r="D188" s="31" t="s">
        <v>1021</v>
      </c>
      <c r="E188" s="31" t="s">
        <v>528</v>
      </c>
      <c r="F188" s="84">
        <v>3495000</v>
      </c>
      <c r="G188" s="32">
        <v>54.14</v>
      </c>
      <c r="H188" s="32" t="s">
        <v>835</v>
      </c>
    </row>
    <row r="189" spans="1:8" customFormat="1" ht="15" customHeight="1">
      <c r="A189" s="83">
        <v>45531</v>
      </c>
      <c r="B189" s="32" t="s">
        <v>1077</v>
      </c>
      <c r="C189" s="31" t="s">
        <v>1078</v>
      </c>
      <c r="D189" s="31" t="s">
        <v>1079</v>
      </c>
      <c r="E189" s="31" t="s">
        <v>528</v>
      </c>
      <c r="F189" s="84">
        <v>60558</v>
      </c>
      <c r="G189" s="32">
        <v>22.16</v>
      </c>
      <c r="H189" s="32" t="s">
        <v>835</v>
      </c>
    </row>
    <row r="190" spans="1:8" customFormat="1" ht="15" customHeight="1">
      <c r="A190" s="83">
        <v>45531</v>
      </c>
      <c r="B190" s="32" t="s">
        <v>1080</v>
      </c>
      <c r="C190" s="31" t="s">
        <v>1081</v>
      </c>
      <c r="D190" s="31" t="s">
        <v>1023</v>
      </c>
      <c r="E190" s="31" t="s">
        <v>528</v>
      </c>
      <c r="F190" s="84">
        <v>150000</v>
      </c>
      <c r="G190" s="32">
        <v>38.31</v>
      </c>
      <c r="H190" s="32" t="s">
        <v>835</v>
      </c>
    </row>
    <row r="191" spans="1:8" customFormat="1" ht="15" customHeight="1">
      <c r="A191" s="83">
        <v>45531</v>
      </c>
      <c r="B191" s="32" t="s">
        <v>1242</v>
      </c>
      <c r="C191" s="31" t="s">
        <v>1243</v>
      </c>
      <c r="D191" s="31" t="s">
        <v>1050</v>
      </c>
      <c r="E191" s="31" t="s">
        <v>528</v>
      </c>
      <c r="F191" s="84">
        <v>60000</v>
      </c>
      <c r="G191" s="32">
        <v>150.63999999999999</v>
      </c>
      <c r="H191" s="32" t="s">
        <v>835</v>
      </c>
    </row>
    <row r="192" spans="1:8" customFormat="1" ht="15" customHeight="1">
      <c r="A192" s="83">
        <v>45531</v>
      </c>
      <c r="B192" s="32" t="s">
        <v>1242</v>
      </c>
      <c r="C192" s="31" t="s">
        <v>1243</v>
      </c>
      <c r="D192" s="31" t="s">
        <v>1244</v>
      </c>
      <c r="E192" s="31" t="s">
        <v>528</v>
      </c>
      <c r="F192" s="84">
        <v>102000</v>
      </c>
      <c r="G192" s="32">
        <v>150.47</v>
      </c>
      <c r="H192" s="32" t="s">
        <v>835</v>
      </c>
    </row>
    <row r="193" spans="1:8" customFormat="1" ht="15" customHeight="1">
      <c r="A193" s="83">
        <v>45531</v>
      </c>
      <c r="B193" s="32" t="s">
        <v>1242</v>
      </c>
      <c r="C193" s="31" t="s">
        <v>1243</v>
      </c>
      <c r="D193" s="31" t="s">
        <v>1129</v>
      </c>
      <c r="E193" s="31" t="s">
        <v>528</v>
      </c>
      <c r="F193" s="84">
        <v>56000</v>
      </c>
      <c r="G193" s="32">
        <v>150.65</v>
      </c>
      <c r="H193" s="32" t="s">
        <v>835</v>
      </c>
    </row>
    <row r="194" spans="1:8" customFormat="1" ht="15" customHeight="1">
      <c r="A194" s="83">
        <v>45531</v>
      </c>
      <c r="B194" s="32" t="s">
        <v>1245</v>
      </c>
      <c r="C194" s="31" t="s">
        <v>1246</v>
      </c>
      <c r="D194" s="31" t="s">
        <v>875</v>
      </c>
      <c r="E194" s="31" t="s">
        <v>528</v>
      </c>
      <c r="F194" s="84">
        <v>1026989</v>
      </c>
      <c r="G194" s="32">
        <v>33.85</v>
      </c>
      <c r="H194" s="32" t="s">
        <v>835</v>
      </c>
    </row>
    <row r="195" spans="1:8" customFormat="1" ht="15" customHeight="1">
      <c r="A195" s="296">
        <v>45531</v>
      </c>
      <c r="B195" s="297" t="s">
        <v>1247</v>
      </c>
      <c r="C195" s="194" t="s">
        <v>1248</v>
      </c>
      <c r="D195" s="194" t="s">
        <v>1030</v>
      </c>
      <c r="E195" s="194" t="s">
        <v>528</v>
      </c>
      <c r="F195" s="298">
        <v>84812</v>
      </c>
      <c r="G195" s="297">
        <v>204.51</v>
      </c>
      <c r="H195" s="32" t="s">
        <v>835</v>
      </c>
    </row>
    <row r="196" spans="1:8" ht="15" customHeight="1">
      <c r="A196" s="299">
        <v>45531</v>
      </c>
      <c r="B196" s="218" t="s">
        <v>1054</v>
      </c>
      <c r="C196" s="206" t="s">
        <v>1088</v>
      </c>
      <c r="D196" s="206" t="s">
        <v>1249</v>
      </c>
      <c r="E196" s="206" t="s">
        <v>528</v>
      </c>
      <c r="F196" s="300">
        <v>95646</v>
      </c>
      <c r="G196" s="218">
        <v>622</v>
      </c>
      <c r="H196" s="32" t="s">
        <v>835</v>
      </c>
    </row>
    <row r="197" spans="1:8" ht="15" customHeight="1">
      <c r="A197" s="299">
        <v>45531</v>
      </c>
      <c r="B197" s="218" t="s">
        <v>1250</v>
      </c>
      <c r="C197" s="206" t="s">
        <v>1251</v>
      </c>
      <c r="D197" s="206" t="s">
        <v>1085</v>
      </c>
      <c r="E197" s="206" t="s">
        <v>528</v>
      </c>
      <c r="F197" s="300">
        <v>7942017</v>
      </c>
      <c r="G197" s="218">
        <v>6.46</v>
      </c>
      <c r="H197" s="32" t="s">
        <v>835</v>
      </c>
    </row>
    <row r="198" spans="1:8" ht="15" customHeight="1">
      <c r="A198" s="299">
        <v>45531</v>
      </c>
      <c r="B198" s="218" t="s">
        <v>1252</v>
      </c>
      <c r="C198" s="206" t="s">
        <v>1253</v>
      </c>
      <c r="D198" s="206" t="s">
        <v>1254</v>
      </c>
      <c r="E198" s="206" t="s">
        <v>528</v>
      </c>
      <c r="F198" s="300">
        <v>200000</v>
      </c>
      <c r="G198" s="218">
        <v>316.79000000000002</v>
      </c>
      <c r="H198" s="32" t="s">
        <v>835</v>
      </c>
    </row>
    <row r="199" spans="1:8" ht="15" customHeight="1">
      <c r="A199" s="299">
        <v>45531</v>
      </c>
      <c r="B199" s="218" t="s">
        <v>1082</v>
      </c>
      <c r="C199" s="206" t="s">
        <v>1083</v>
      </c>
      <c r="D199" s="206" t="s">
        <v>1084</v>
      </c>
      <c r="E199" s="206" t="s">
        <v>528</v>
      </c>
      <c r="F199" s="300">
        <v>78000</v>
      </c>
      <c r="G199" s="218">
        <v>235.04</v>
      </c>
      <c r="H199" s="32" t="s">
        <v>835</v>
      </c>
    </row>
    <row r="200" spans="1:8" ht="15" customHeight="1">
      <c r="A200" s="299">
        <v>45531</v>
      </c>
      <c r="B200" s="218" t="s">
        <v>1255</v>
      </c>
      <c r="C200" s="206" t="s">
        <v>1256</v>
      </c>
      <c r="D200" s="206" t="s">
        <v>1205</v>
      </c>
      <c r="E200" s="206" t="s">
        <v>528</v>
      </c>
      <c r="F200" s="300">
        <v>57746</v>
      </c>
      <c r="G200" s="218">
        <v>100.05</v>
      </c>
      <c r="H200" s="32" t="s">
        <v>835</v>
      </c>
    </row>
    <row r="201" spans="1:8" ht="15" customHeight="1">
      <c r="A201" s="299">
        <v>45531</v>
      </c>
      <c r="B201" s="218" t="s">
        <v>1257</v>
      </c>
      <c r="C201" s="206" t="s">
        <v>1258</v>
      </c>
      <c r="D201" s="206" t="s">
        <v>1062</v>
      </c>
      <c r="E201" s="206" t="s">
        <v>528</v>
      </c>
      <c r="F201" s="300">
        <v>589542</v>
      </c>
      <c r="G201" s="218">
        <v>112.31</v>
      </c>
      <c r="H201" s="32" t="s">
        <v>835</v>
      </c>
    </row>
    <row r="202" spans="1:8" ht="15" customHeight="1">
      <c r="A202" s="299">
        <v>45531</v>
      </c>
      <c r="B202" s="218" t="s">
        <v>1257</v>
      </c>
      <c r="C202" s="206" t="s">
        <v>1258</v>
      </c>
      <c r="D202" s="206" t="s">
        <v>888</v>
      </c>
      <c r="E202" s="206" t="s">
        <v>528</v>
      </c>
      <c r="F202" s="300">
        <v>653890</v>
      </c>
      <c r="G202" s="218">
        <v>110.39</v>
      </c>
      <c r="H202" s="32" t="s">
        <v>835</v>
      </c>
    </row>
    <row r="203" spans="1:8" ht="15" customHeight="1">
      <c r="A203" s="299">
        <v>45531</v>
      </c>
      <c r="B203" s="218" t="s">
        <v>291</v>
      </c>
      <c r="C203" s="206" t="s">
        <v>1259</v>
      </c>
      <c r="D203" s="206" t="s">
        <v>970</v>
      </c>
      <c r="E203" s="206" t="s">
        <v>528</v>
      </c>
      <c r="F203" s="300">
        <v>332258</v>
      </c>
      <c r="G203" s="218">
        <v>8555.16</v>
      </c>
      <c r="H203" s="32" t="s">
        <v>835</v>
      </c>
    </row>
    <row r="204" spans="1:8" ht="15" customHeight="1">
      <c r="A204" s="299">
        <v>45531</v>
      </c>
      <c r="B204" s="218" t="s">
        <v>1032</v>
      </c>
      <c r="C204" s="206" t="s">
        <v>1033</v>
      </c>
      <c r="D204" s="206" t="s">
        <v>876</v>
      </c>
      <c r="E204" s="206" t="s">
        <v>528</v>
      </c>
      <c r="F204" s="300">
        <v>116860</v>
      </c>
      <c r="G204" s="218">
        <v>190.93</v>
      </c>
      <c r="H204" s="32" t="s">
        <v>835</v>
      </c>
    </row>
    <row r="205" spans="1:8" ht="15" customHeight="1">
      <c r="A205" s="299">
        <v>45531</v>
      </c>
      <c r="B205" s="218" t="s">
        <v>1260</v>
      </c>
      <c r="C205" s="206" t="s">
        <v>1261</v>
      </c>
      <c r="D205" s="206" t="s">
        <v>1003</v>
      </c>
      <c r="E205" s="206" t="s">
        <v>528</v>
      </c>
      <c r="F205" s="300">
        <v>3986216</v>
      </c>
      <c r="G205" s="218">
        <v>36.15</v>
      </c>
      <c r="H205" s="32" t="s">
        <v>835</v>
      </c>
    </row>
    <row r="206" spans="1:8" ht="15" customHeight="1">
      <c r="A206" s="299">
        <v>45531</v>
      </c>
      <c r="B206" s="218" t="s">
        <v>1034</v>
      </c>
      <c r="C206" s="206" t="s">
        <v>1035</v>
      </c>
      <c r="D206" s="206" t="s">
        <v>1036</v>
      </c>
      <c r="E206" s="206" t="s">
        <v>528</v>
      </c>
      <c r="F206" s="300">
        <v>930658</v>
      </c>
      <c r="G206" s="218">
        <v>116.23</v>
      </c>
      <c r="H206" s="32" t="s">
        <v>835</v>
      </c>
    </row>
    <row r="207" spans="1:8" ht="15" customHeight="1">
      <c r="A207" s="299">
        <v>45531</v>
      </c>
      <c r="B207" s="218" t="s">
        <v>235</v>
      </c>
      <c r="C207" s="206" t="s">
        <v>1262</v>
      </c>
      <c r="D207" s="206" t="s">
        <v>888</v>
      </c>
      <c r="E207" s="206" t="s">
        <v>528</v>
      </c>
      <c r="F207" s="300">
        <v>6422382</v>
      </c>
      <c r="G207" s="218">
        <v>148.38999999999999</v>
      </c>
      <c r="H207" s="32" t="s">
        <v>835</v>
      </c>
    </row>
    <row r="208" spans="1:8" ht="15" customHeight="1">
      <c r="A208" s="299">
        <v>45531</v>
      </c>
      <c r="B208" s="218" t="s">
        <v>1203</v>
      </c>
      <c r="C208" s="206" t="s">
        <v>1204</v>
      </c>
      <c r="D208" s="206" t="s">
        <v>1205</v>
      </c>
      <c r="E208" s="206" t="s">
        <v>529</v>
      </c>
      <c r="F208" s="300">
        <v>250712</v>
      </c>
      <c r="G208" s="218">
        <v>78.66</v>
      </c>
      <c r="H208" s="32" t="s">
        <v>835</v>
      </c>
    </row>
    <row r="209" spans="1:8" ht="15" customHeight="1">
      <c r="A209" s="299">
        <v>45531</v>
      </c>
      <c r="B209" s="218" t="s">
        <v>1058</v>
      </c>
      <c r="C209" s="206" t="s">
        <v>1059</v>
      </c>
      <c r="D209" s="206" t="s">
        <v>888</v>
      </c>
      <c r="E209" s="206" t="s">
        <v>529</v>
      </c>
      <c r="F209" s="300">
        <v>372946</v>
      </c>
      <c r="G209" s="218">
        <v>242.34</v>
      </c>
      <c r="H209" s="32" t="s">
        <v>835</v>
      </c>
    </row>
    <row r="210" spans="1:8" ht="15" customHeight="1">
      <c r="A210" s="299">
        <v>45531</v>
      </c>
      <c r="B210" s="218" t="s">
        <v>1206</v>
      </c>
      <c r="C210" s="206" t="s">
        <v>1207</v>
      </c>
      <c r="D210" s="206" t="s">
        <v>1208</v>
      </c>
      <c r="E210" s="206" t="s">
        <v>529</v>
      </c>
      <c r="F210" s="300">
        <v>100000</v>
      </c>
      <c r="G210" s="218">
        <v>98.7</v>
      </c>
      <c r="H210" s="32" t="s">
        <v>835</v>
      </c>
    </row>
    <row r="211" spans="1:8" ht="15" customHeight="1">
      <c r="A211" s="299">
        <v>45531</v>
      </c>
      <c r="B211" s="218" t="s">
        <v>1210</v>
      </c>
      <c r="C211" s="206" t="s">
        <v>1211</v>
      </c>
      <c r="D211" s="206" t="s">
        <v>888</v>
      </c>
      <c r="E211" s="206" t="s">
        <v>529</v>
      </c>
      <c r="F211" s="300">
        <v>315632</v>
      </c>
      <c r="G211" s="218">
        <v>149</v>
      </c>
      <c r="H211" s="32" t="s">
        <v>835</v>
      </c>
    </row>
    <row r="212" spans="1:8" ht="15" customHeight="1">
      <c r="A212" s="299">
        <v>45531</v>
      </c>
      <c r="B212" s="218" t="s">
        <v>1212</v>
      </c>
      <c r="C212" s="206" t="s">
        <v>1213</v>
      </c>
      <c r="D212" s="206" t="s">
        <v>888</v>
      </c>
      <c r="E212" s="206" t="s">
        <v>529</v>
      </c>
      <c r="F212" s="300">
        <v>326907</v>
      </c>
      <c r="G212" s="218">
        <v>208.08</v>
      </c>
      <c r="H212" s="32" t="s">
        <v>835</v>
      </c>
    </row>
    <row r="213" spans="1:8" ht="15" customHeight="1">
      <c r="A213" s="299">
        <v>45531</v>
      </c>
      <c r="B213" s="218" t="s">
        <v>1263</v>
      </c>
      <c r="C213" s="206" t="s">
        <v>1264</v>
      </c>
      <c r="D213" s="206" t="s">
        <v>1265</v>
      </c>
      <c r="E213" s="206" t="s">
        <v>529</v>
      </c>
      <c r="F213" s="300">
        <v>2000000</v>
      </c>
      <c r="G213" s="218">
        <v>121.01</v>
      </c>
      <c r="H213" s="32" t="s">
        <v>835</v>
      </c>
    </row>
    <row r="214" spans="1:8" ht="15" customHeight="1">
      <c r="A214" s="299">
        <v>45531</v>
      </c>
      <c r="B214" s="218" t="s">
        <v>1024</v>
      </c>
      <c r="C214" s="206" t="s">
        <v>1025</v>
      </c>
      <c r="D214" s="206" t="s">
        <v>1003</v>
      </c>
      <c r="E214" s="206" t="s">
        <v>529</v>
      </c>
      <c r="F214" s="300">
        <v>109500</v>
      </c>
      <c r="G214" s="218">
        <v>268.95</v>
      </c>
      <c r="H214" s="32" t="s">
        <v>835</v>
      </c>
    </row>
    <row r="215" spans="1:8" ht="15" customHeight="1">
      <c r="A215" s="299">
        <v>45531</v>
      </c>
      <c r="B215" s="218" t="s">
        <v>272</v>
      </c>
      <c r="C215" s="206" t="s">
        <v>1066</v>
      </c>
      <c r="D215" s="206" t="s">
        <v>888</v>
      </c>
      <c r="E215" s="206" t="s">
        <v>529</v>
      </c>
      <c r="F215" s="300">
        <v>3188082</v>
      </c>
      <c r="G215" s="218">
        <v>396.47</v>
      </c>
      <c r="H215" s="32" t="s">
        <v>835</v>
      </c>
    </row>
    <row r="216" spans="1:8" ht="15" customHeight="1">
      <c r="A216" s="299">
        <v>45531</v>
      </c>
      <c r="B216" s="218" t="s">
        <v>1215</v>
      </c>
      <c r="C216" s="206" t="s">
        <v>1216</v>
      </c>
      <c r="D216" s="206" t="s">
        <v>919</v>
      </c>
      <c r="E216" s="206" t="s">
        <v>529</v>
      </c>
      <c r="F216" s="300">
        <v>278762</v>
      </c>
      <c r="G216" s="218">
        <v>80.09</v>
      </c>
      <c r="H216" s="32" t="s">
        <v>835</v>
      </c>
    </row>
    <row r="217" spans="1:8" ht="15" customHeight="1">
      <c r="A217" s="299">
        <v>45531</v>
      </c>
      <c r="B217" s="218" t="s">
        <v>1217</v>
      </c>
      <c r="C217" s="206" t="s">
        <v>1218</v>
      </c>
      <c r="D217" s="206" t="s">
        <v>1266</v>
      </c>
      <c r="E217" s="206" t="s">
        <v>529</v>
      </c>
      <c r="F217" s="300">
        <v>118000</v>
      </c>
      <c r="G217" s="218">
        <v>90.33</v>
      </c>
      <c r="H217" s="32" t="s">
        <v>835</v>
      </c>
    </row>
    <row r="218" spans="1:8" ht="15" customHeight="1">
      <c r="A218" s="299">
        <v>45531</v>
      </c>
      <c r="B218" s="218" t="s">
        <v>1217</v>
      </c>
      <c r="C218" s="206" t="s">
        <v>1218</v>
      </c>
      <c r="D218" s="206" t="s">
        <v>1219</v>
      </c>
      <c r="E218" s="206" t="s">
        <v>529</v>
      </c>
      <c r="F218" s="300">
        <v>111246</v>
      </c>
      <c r="G218" s="218">
        <v>90.93</v>
      </c>
      <c r="H218" s="32" t="s">
        <v>835</v>
      </c>
    </row>
    <row r="219" spans="1:8" ht="15" customHeight="1">
      <c r="A219" s="299">
        <v>45531</v>
      </c>
      <c r="B219" s="218" t="s">
        <v>1047</v>
      </c>
      <c r="C219" s="206" t="s">
        <v>1067</v>
      </c>
      <c r="D219" s="206" t="s">
        <v>888</v>
      </c>
      <c r="E219" s="206" t="s">
        <v>529</v>
      </c>
      <c r="F219" s="300">
        <v>90662</v>
      </c>
      <c r="G219" s="218">
        <v>1212.79</v>
      </c>
      <c r="H219" s="32" t="s">
        <v>835</v>
      </c>
    </row>
    <row r="220" spans="1:8" ht="15" customHeight="1">
      <c r="A220" s="299">
        <v>45531</v>
      </c>
      <c r="B220" s="218" t="s">
        <v>1220</v>
      </c>
      <c r="C220" s="206" t="s">
        <v>1221</v>
      </c>
      <c r="D220" s="206" t="s">
        <v>876</v>
      </c>
      <c r="E220" s="206" t="s">
        <v>529</v>
      </c>
      <c r="F220" s="300">
        <v>5469304</v>
      </c>
      <c r="G220" s="218">
        <v>2.91</v>
      </c>
      <c r="H220" s="32" t="s">
        <v>835</v>
      </c>
    </row>
    <row r="221" spans="1:8" ht="15" customHeight="1">
      <c r="A221" s="299">
        <v>45531</v>
      </c>
      <c r="B221" s="218" t="s">
        <v>1220</v>
      </c>
      <c r="C221" s="206" t="s">
        <v>1221</v>
      </c>
      <c r="D221" s="206" t="s">
        <v>1222</v>
      </c>
      <c r="E221" s="206" t="s">
        <v>529</v>
      </c>
      <c r="F221" s="300">
        <v>11918363</v>
      </c>
      <c r="G221" s="218">
        <v>2.82</v>
      </c>
      <c r="H221" s="32" t="s">
        <v>835</v>
      </c>
    </row>
    <row r="222" spans="1:8" ht="15" customHeight="1">
      <c r="A222" s="299">
        <v>45531</v>
      </c>
      <c r="B222" s="218" t="s">
        <v>1267</v>
      </c>
      <c r="C222" s="206" t="s">
        <v>1268</v>
      </c>
      <c r="D222" s="206" t="s">
        <v>1269</v>
      </c>
      <c r="E222" s="206" t="s">
        <v>529</v>
      </c>
      <c r="F222" s="300">
        <v>112589</v>
      </c>
      <c r="G222" s="218">
        <v>142.28</v>
      </c>
      <c r="H222" s="32" t="s">
        <v>835</v>
      </c>
    </row>
    <row r="223" spans="1:8" ht="15" customHeight="1">
      <c r="A223" s="299">
        <v>45531</v>
      </c>
      <c r="B223" s="218" t="s">
        <v>1068</v>
      </c>
      <c r="C223" s="206" t="s">
        <v>1069</v>
      </c>
      <c r="D223" s="206" t="s">
        <v>1223</v>
      </c>
      <c r="E223" s="206" t="s">
        <v>529</v>
      </c>
      <c r="F223" s="300">
        <v>15000</v>
      </c>
      <c r="G223" s="218">
        <v>4.6500000000000004</v>
      </c>
      <c r="H223" s="32" t="s">
        <v>835</v>
      </c>
    </row>
    <row r="224" spans="1:8" ht="15" customHeight="1">
      <c r="A224" s="299">
        <v>45531</v>
      </c>
      <c r="B224" s="218" t="s">
        <v>1068</v>
      </c>
      <c r="C224" s="206" t="s">
        <v>1069</v>
      </c>
      <c r="D224" s="206" t="s">
        <v>1070</v>
      </c>
      <c r="E224" s="206" t="s">
        <v>529</v>
      </c>
      <c r="F224" s="300">
        <v>159000</v>
      </c>
      <c r="G224" s="218">
        <v>4.5599999999999996</v>
      </c>
      <c r="H224" s="32" t="s">
        <v>835</v>
      </c>
    </row>
    <row r="225" spans="1:8" ht="15" customHeight="1">
      <c r="A225" s="299">
        <v>45531</v>
      </c>
      <c r="B225" s="218" t="s">
        <v>1068</v>
      </c>
      <c r="C225" s="206" t="s">
        <v>1069</v>
      </c>
      <c r="D225" s="206" t="s">
        <v>1224</v>
      </c>
      <c r="E225" s="206" t="s">
        <v>529</v>
      </c>
      <c r="F225" s="300">
        <v>102000</v>
      </c>
      <c r="G225" s="218">
        <v>4.54</v>
      </c>
      <c r="H225" s="32" t="s">
        <v>835</v>
      </c>
    </row>
    <row r="226" spans="1:8" ht="15" customHeight="1">
      <c r="A226" s="299">
        <v>45531</v>
      </c>
      <c r="B226" s="218" t="s">
        <v>1068</v>
      </c>
      <c r="C226" s="206" t="s">
        <v>1069</v>
      </c>
      <c r="D226" s="206" t="s">
        <v>1270</v>
      </c>
      <c r="E226" s="206" t="s">
        <v>529</v>
      </c>
      <c r="F226" s="300">
        <v>90000</v>
      </c>
      <c r="G226" s="218">
        <v>4.55</v>
      </c>
      <c r="H226" s="32" t="s">
        <v>835</v>
      </c>
    </row>
    <row r="227" spans="1:8" ht="15" customHeight="1">
      <c r="A227" s="299">
        <v>45531</v>
      </c>
      <c r="B227" s="218" t="s">
        <v>1004</v>
      </c>
      <c r="C227" s="206" t="s">
        <v>1005</v>
      </c>
      <c r="D227" s="206" t="s">
        <v>1026</v>
      </c>
      <c r="E227" s="206" t="s">
        <v>529</v>
      </c>
      <c r="F227" s="300">
        <v>239789</v>
      </c>
      <c r="G227" s="218">
        <v>23.65</v>
      </c>
      <c r="H227" s="32" t="s">
        <v>835</v>
      </c>
    </row>
    <row r="228" spans="1:8" ht="15" customHeight="1">
      <c r="A228" s="299">
        <v>45531</v>
      </c>
      <c r="B228" s="218" t="s">
        <v>1004</v>
      </c>
      <c r="C228" s="206" t="s">
        <v>1005</v>
      </c>
      <c r="D228" s="206" t="s">
        <v>1049</v>
      </c>
      <c r="E228" s="206" t="s">
        <v>529</v>
      </c>
      <c r="F228" s="300">
        <v>236216</v>
      </c>
      <c r="G228" s="218">
        <v>23.26</v>
      </c>
      <c r="H228" s="32" t="s">
        <v>835</v>
      </c>
    </row>
    <row r="229" spans="1:8" ht="15" customHeight="1">
      <c r="A229" s="299">
        <v>45531</v>
      </c>
      <c r="B229" s="218" t="s">
        <v>1004</v>
      </c>
      <c r="C229" s="206" t="s">
        <v>1005</v>
      </c>
      <c r="D229" s="206" t="s">
        <v>1225</v>
      </c>
      <c r="E229" s="206" t="s">
        <v>529</v>
      </c>
      <c r="F229" s="300">
        <v>276854</v>
      </c>
      <c r="G229" s="218">
        <v>23.19</v>
      </c>
      <c r="H229" s="32" t="s">
        <v>835</v>
      </c>
    </row>
    <row r="230" spans="1:8" ht="15" customHeight="1">
      <c r="A230" s="299">
        <v>45531</v>
      </c>
      <c r="B230" s="218" t="s">
        <v>1071</v>
      </c>
      <c r="C230" s="206" t="s">
        <v>1072</v>
      </c>
      <c r="D230" s="206" t="s">
        <v>1073</v>
      </c>
      <c r="E230" s="206" t="s">
        <v>529</v>
      </c>
      <c r="F230" s="300">
        <v>8846170</v>
      </c>
      <c r="G230" s="218">
        <v>41.36</v>
      </c>
      <c r="H230" s="32" t="s">
        <v>835</v>
      </c>
    </row>
    <row r="231" spans="1:8" ht="15" customHeight="1">
      <c r="A231" s="299">
        <v>45531</v>
      </c>
      <c r="B231" s="218" t="s">
        <v>1071</v>
      </c>
      <c r="C231" s="206" t="s">
        <v>1072</v>
      </c>
      <c r="D231" s="206" t="s">
        <v>1086</v>
      </c>
      <c r="E231" s="206" t="s">
        <v>529</v>
      </c>
      <c r="F231" s="300">
        <v>5200000</v>
      </c>
      <c r="G231" s="218">
        <v>41.44</v>
      </c>
      <c r="H231" s="32" t="s">
        <v>835</v>
      </c>
    </row>
    <row r="232" spans="1:8" ht="15" customHeight="1">
      <c r="A232" s="299">
        <v>45531</v>
      </c>
      <c r="B232" s="218" t="s">
        <v>794</v>
      </c>
      <c r="C232" s="206" t="s">
        <v>1227</v>
      </c>
      <c r="D232" s="206" t="s">
        <v>888</v>
      </c>
      <c r="E232" s="206" t="s">
        <v>529</v>
      </c>
      <c r="F232" s="300">
        <v>990173</v>
      </c>
      <c r="G232" s="218">
        <v>1109.19</v>
      </c>
      <c r="H232" s="32" t="s">
        <v>835</v>
      </c>
    </row>
    <row r="233" spans="1:8" ht="15" customHeight="1">
      <c r="A233" s="299">
        <v>45531</v>
      </c>
      <c r="B233" s="218" t="s">
        <v>1228</v>
      </c>
      <c r="C233" s="206" t="s">
        <v>1229</v>
      </c>
      <c r="D233" s="206" t="s">
        <v>919</v>
      </c>
      <c r="E233" s="206" t="s">
        <v>529</v>
      </c>
      <c r="F233" s="300">
        <v>911495</v>
      </c>
      <c r="G233" s="218">
        <v>96.05</v>
      </c>
      <c r="H233" s="32" t="s">
        <v>835</v>
      </c>
    </row>
    <row r="234" spans="1:8" ht="15" customHeight="1">
      <c r="A234" s="299">
        <v>45531</v>
      </c>
      <c r="B234" s="218" t="s">
        <v>1228</v>
      </c>
      <c r="C234" s="206" t="s">
        <v>1229</v>
      </c>
      <c r="D234" s="206" t="s">
        <v>888</v>
      </c>
      <c r="E234" s="206" t="s">
        <v>529</v>
      </c>
      <c r="F234" s="300">
        <v>735589</v>
      </c>
      <c r="G234" s="218">
        <v>95.47</v>
      </c>
      <c r="H234" s="32" t="s">
        <v>835</v>
      </c>
    </row>
    <row r="235" spans="1:8" ht="15" customHeight="1">
      <c r="A235" s="299">
        <v>45531</v>
      </c>
      <c r="B235" s="218" t="s">
        <v>1228</v>
      </c>
      <c r="C235" s="206" t="s">
        <v>1229</v>
      </c>
      <c r="D235" s="206" t="s">
        <v>876</v>
      </c>
      <c r="E235" s="206" t="s">
        <v>529</v>
      </c>
      <c r="F235" s="300">
        <v>533802</v>
      </c>
      <c r="G235" s="218">
        <v>95.21</v>
      </c>
      <c r="H235" s="32" t="s">
        <v>835</v>
      </c>
    </row>
    <row r="236" spans="1:8" ht="15" customHeight="1">
      <c r="A236" s="299">
        <v>45531</v>
      </c>
      <c r="B236" s="218" t="s">
        <v>1228</v>
      </c>
      <c r="C236" s="206" t="s">
        <v>1229</v>
      </c>
      <c r="D236" s="206" t="s">
        <v>937</v>
      </c>
      <c r="E236" s="206" t="s">
        <v>529</v>
      </c>
      <c r="F236" s="300">
        <v>574615</v>
      </c>
      <c r="G236" s="218">
        <v>96.29</v>
      </c>
      <c r="H236" s="32" t="s">
        <v>835</v>
      </c>
    </row>
    <row r="237" spans="1:8" ht="15" customHeight="1">
      <c r="A237" s="299">
        <v>45531</v>
      </c>
      <c r="B237" s="218" t="s">
        <v>1228</v>
      </c>
      <c r="C237" s="206" t="s">
        <v>1229</v>
      </c>
      <c r="D237" s="206" t="s">
        <v>970</v>
      </c>
      <c r="E237" s="206" t="s">
        <v>529</v>
      </c>
      <c r="F237" s="300">
        <v>569738</v>
      </c>
      <c r="G237" s="218">
        <v>96.61</v>
      </c>
      <c r="H237" s="32" t="s">
        <v>835</v>
      </c>
    </row>
    <row r="238" spans="1:8" ht="15" customHeight="1">
      <c r="A238" s="299">
        <v>45531</v>
      </c>
      <c r="B238" s="218" t="s">
        <v>1074</v>
      </c>
      <c r="C238" s="206" t="s">
        <v>1075</v>
      </c>
      <c r="D238" s="206" t="s">
        <v>1076</v>
      </c>
      <c r="E238" s="206" t="s">
        <v>529</v>
      </c>
      <c r="F238" s="300">
        <v>120114</v>
      </c>
      <c r="G238" s="218">
        <v>35.51</v>
      </c>
      <c r="H238" s="32" t="s">
        <v>835</v>
      </c>
    </row>
    <row r="239" spans="1:8" ht="15" customHeight="1">
      <c r="A239" s="299">
        <v>45531</v>
      </c>
      <c r="B239" s="218" t="s">
        <v>1027</v>
      </c>
      <c r="C239" s="206" t="s">
        <v>1028</v>
      </c>
      <c r="D239" s="206" t="s">
        <v>1230</v>
      </c>
      <c r="E239" s="206" t="s">
        <v>529</v>
      </c>
      <c r="F239" s="300">
        <v>88000</v>
      </c>
      <c r="G239" s="218">
        <v>201.96</v>
      </c>
      <c r="H239" s="32" t="s">
        <v>835</v>
      </c>
    </row>
    <row r="240" spans="1:8" ht="15" customHeight="1">
      <c r="A240" s="299">
        <v>45531</v>
      </c>
      <c r="B240" s="218" t="s">
        <v>1231</v>
      </c>
      <c r="C240" s="206" t="s">
        <v>1232</v>
      </c>
      <c r="D240" s="206" t="s">
        <v>888</v>
      </c>
      <c r="E240" s="206" t="s">
        <v>529</v>
      </c>
      <c r="F240" s="300">
        <v>372896</v>
      </c>
      <c r="G240" s="218">
        <v>613.03</v>
      </c>
      <c r="H240" s="32" t="s">
        <v>835</v>
      </c>
    </row>
    <row r="241" spans="1:8" ht="15" customHeight="1">
      <c r="A241" s="299">
        <v>45531</v>
      </c>
      <c r="B241" s="218" t="s">
        <v>1233</v>
      </c>
      <c r="C241" s="206" t="s">
        <v>1234</v>
      </c>
      <c r="D241" s="206" t="s">
        <v>1235</v>
      </c>
      <c r="E241" s="206" t="s">
        <v>529</v>
      </c>
      <c r="F241" s="300">
        <v>1017247</v>
      </c>
      <c r="G241" s="218">
        <v>176.82</v>
      </c>
      <c r="H241" s="32" t="s">
        <v>835</v>
      </c>
    </row>
    <row r="242" spans="1:8" ht="15" customHeight="1">
      <c r="A242" s="299">
        <v>45531</v>
      </c>
      <c r="B242" s="218" t="s">
        <v>1233</v>
      </c>
      <c r="C242" s="206" t="s">
        <v>1234</v>
      </c>
      <c r="D242" s="206" t="s">
        <v>1026</v>
      </c>
      <c r="E242" s="206" t="s">
        <v>529</v>
      </c>
      <c r="F242" s="300">
        <v>723668</v>
      </c>
      <c r="G242" s="218">
        <v>176.95</v>
      </c>
      <c r="H242" s="32" t="s">
        <v>835</v>
      </c>
    </row>
    <row r="243" spans="1:8" ht="15" customHeight="1">
      <c r="A243" s="299">
        <v>45531</v>
      </c>
      <c r="B243" s="218" t="s">
        <v>1233</v>
      </c>
      <c r="C243" s="206" t="s">
        <v>1234</v>
      </c>
      <c r="D243" s="206" t="s">
        <v>1237</v>
      </c>
      <c r="E243" s="206" t="s">
        <v>529</v>
      </c>
      <c r="F243" s="300">
        <v>764051</v>
      </c>
      <c r="G243" s="218">
        <v>173.57</v>
      </c>
      <c r="H243" s="32" t="s">
        <v>835</v>
      </c>
    </row>
    <row r="244" spans="1:8" ht="15" customHeight="1">
      <c r="A244" s="299">
        <v>45531</v>
      </c>
      <c r="B244" s="218" t="s">
        <v>1233</v>
      </c>
      <c r="C244" s="206" t="s">
        <v>1234</v>
      </c>
      <c r="D244" s="206" t="s">
        <v>937</v>
      </c>
      <c r="E244" s="206" t="s">
        <v>529</v>
      </c>
      <c r="F244" s="300">
        <v>2149252</v>
      </c>
      <c r="G244" s="218">
        <v>176.06</v>
      </c>
      <c r="H244" s="32" t="s">
        <v>835</v>
      </c>
    </row>
    <row r="245" spans="1:8" ht="15" customHeight="1">
      <c r="A245" s="299">
        <v>45531</v>
      </c>
      <c r="B245" s="218" t="s">
        <v>1233</v>
      </c>
      <c r="C245" s="206" t="s">
        <v>1234</v>
      </c>
      <c r="D245" s="206" t="s">
        <v>1236</v>
      </c>
      <c r="E245" s="206" t="s">
        <v>529</v>
      </c>
      <c r="F245" s="300">
        <v>998906</v>
      </c>
      <c r="G245" s="218">
        <v>175.8</v>
      </c>
      <c r="H245" s="32" t="s">
        <v>835</v>
      </c>
    </row>
    <row r="246" spans="1:8" ht="15" customHeight="1">
      <c r="A246" s="299">
        <v>45531</v>
      </c>
      <c r="B246" s="218" t="s">
        <v>1233</v>
      </c>
      <c r="C246" s="206" t="s">
        <v>1234</v>
      </c>
      <c r="D246" s="206" t="s">
        <v>1238</v>
      </c>
      <c r="E246" s="206" t="s">
        <v>529</v>
      </c>
      <c r="F246" s="300">
        <v>867296</v>
      </c>
      <c r="G246" s="218">
        <v>176.91</v>
      </c>
      <c r="H246" s="32" t="s">
        <v>835</v>
      </c>
    </row>
    <row r="247" spans="1:8" ht="15" customHeight="1">
      <c r="A247" s="299">
        <v>45531</v>
      </c>
      <c r="B247" s="218" t="s">
        <v>1233</v>
      </c>
      <c r="C247" s="206" t="s">
        <v>1234</v>
      </c>
      <c r="D247" s="206" t="s">
        <v>888</v>
      </c>
      <c r="E247" s="206" t="s">
        <v>529</v>
      </c>
      <c r="F247" s="300">
        <v>1206384</v>
      </c>
      <c r="G247" s="218">
        <v>172.92</v>
      </c>
      <c r="H247" s="32" t="s">
        <v>835</v>
      </c>
    </row>
    <row r="248" spans="1:8" ht="15" customHeight="1">
      <c r="A248" s="299">
        <v>45531</v>
      </c>
      <c r="B248" s="218" t="s">
        <v>1233</v>
      </c>
      <c r="C248" s="206" t="s">
        <v>1234</v>
      </c>
      <c r="D248" s="206" t="s">
        <v>919</v>
      </c>
      <c r="E248" s="206" t="s">
        <v>529</v>
      </c>
      <c r="F248" s="300">
        <v>1832383</v>
      </c>
      <c r="G248" s="218">
        <v>176.11</v>
      </c>
      <c r="H248" s="32" t="s">
        <v>835</v>
      </c>
    </row>
    <row r="249" spans="1:8" ht="15" customHeight="1">
      <c r="A249" s="299">
        <v>45531</v>
      </c>
      <c r="B249" s="218" t="s">
        <v>1233</v>
      </c>
      <c r="C249" s="206" t="s">
        <v>1234</v>
      </c>
      <c r="D249" s="206" t="s">
        <v>876</v>
      </c>
      <c r="E249" s="206" t="s">
        <v>529</v>
      </c>
      <c r="F249" s="300">
        <v>1897290</v>
      </c>
      <c r="G249" s="218">
        <v>175.35</v>
      </c>
      <c r="H249" s="32" t="s">
        <v>835</v>
      </c>
    </row>
    <row r="250" spans="1:8" ht="15" customHeight="1">
      <c r="A250" s="299">
        <v>45531</v>
      </c>
      <c r="B250" s="218" t="s">
        <v>1233</v>
      </c>
      <c r="C250" s="206" t="s">
        <v>1234</v>
      </c>
      <c r="D250" s="206" t="s">
        <v>970</v>
      </c>
      <c r="E250" s="206" t="s">
        <v>529</v>
      </c>
      <c r="F250" s="300">
        <v>1631818</v>
      </c>
      <c r="G250" s="218">
        <v>174.68</v>
      </c>
      <c r="H250" s="32" t="s">
        <v>835</v>
      </c>
    </row>
    <row r="251" spans="1:8" ht="15" customHeight="1">
      <c r="A251" s="299">
        <v>45531</v>
      </c>
      <c r="B251" s="218" t="s">
        <v>1006</v>
      </c>
      <c r="C251" s="206" t="s">
        <v>1007</v>
      </c>
      <c r="D251" s="206" t="s">
        <v>1271</v>
      </c>
      <c r="E251" s="206" t="s">
        <v>529</v>
      </c>
      <c r="F251" s="300">
        <v>200000</v>
      </c>
      <c r="G251" s="218">
        <v>18.52</v>
      </c>
      <c r="H251" s="32" t="s">
        <v>835</v>
      </c>
    </row>
    <row r="252" spans="1:8" ht="15" customHeight="1">
      <c r="A252" s="299">
        <v>45531</v>
      </c>
      <c r="B252" s="218" t="s">
        <v>1006</v>
      </c>
      <c r="C252" s="206" t="s">
        <v>1007</v>
      </c>
      <c r="D252" s="206" t="s">
        <v>1026</v>
      </c>
      <c r="E252" s="206" t="s">
        <v>529</v>
      </c>
      <c r="F252" s="300">
        <v>386141</v>
      </c>
      <c r="G252" s="218">
        <v>18.690000000000001</v>
      </c>
      <c r="H252" s="32" t="s">
        <v>835</v>
      </c>
    </row>
    <row r="253" spans="1:8" ht="15" customHeight="1">
      <c r="A253" s="299">
        <v>45531</v>
      </c>
      <c r="B253" s="218" t="s">
        <v>1006</v>
      </c>
      <c r="C253" s="206" t="s">
        <v>1007</v>
      </c>
      <c r="D253" s="206" t="s">
        <v>1049</v>
      </c>
      <c r="E253" s="206" t="s">
        <v>529</v>
      </c>
      <c r="F253" s="300">
        <v>83740</v>
      </c>
      <c r="G253" s="218">
        <v>18.5</v>
      </c>
      <c r="H253" s="32" t="s">
        <v>835</v>
      </c>
    </row>
    <row r="254" spans="1:8" ht="15" customHeight="1">
      <c r="A254" s="299">
        <v>45531</v>
      </c>
      <c r="B254" s="218" t="s">
        <v>1240</v>
      </c>
      <c r="C254" s="206" t="s">
        <v>1241</v>
      </c>
      <c r="D254" s="206" t="s">
        <v>1272</v>
      </c>
      <c r="E254" s="206" t="s">
        <v>529</v>
      </c>
      <c r="F254" s="300">
        <v>3495000</v>
      </c>
      <c r="G254" s="218">
        <v>54.13</v>
      </c>
      <c r="H254" s="32" t="s">
        <v>835</v>
      </c>
    </row>
    <row r="255" spans="1:8" ht="15" customHeight="1">
      <c r="A255" s="299">
        <v>45531</v>
      </c>
      <c r="B255" s="218" t="s">
        <v>1077</v>
      </c>
      <c r="C255" s="206" t="s">
        <v>1078</v>
      </c>
      <c r="D255" s="206" t="s">
        <v>1079</v>
      </c>
      <c r="E255" s="206" t="s">
        <v>529</v>
      </c>
      <c r="F255" s="300">
        <v>36710</v>
      </c>
      <c r="G255" s="218">
        <v>22.23</v>
      </c>
      <c r="H255" s="32" t="s">
        <v>835</v>
      </c>
    </row>
    <row r="256" spans="1:8" ht="15" customHeight="1">
      <c r="A256" s="299">
        <v>45531</v>
      </c>
      <c r="B256" s="218" t="s">
        <v>1077</v>
      </c>
      <c r="C256" s="206" t="s">
        <v>1078</v>
      </c>
      <c r="D256" s="206" t="s">
        <v>1031</v>
      </c>
      <c r="E256" s="206" t="s">
        <v>529</v>
      </c>
      <c r="F256" s="300">
        <v>117212</v>
      </c>
      <c r="G256" s="218">
        <v>22.3</v>
      </c>
      <c r="H256" s="32" t="s">
        <v>835</v>
      </c>
    </row>
    <row r="257" spans="1:8" ht="15" customHeight="1">
      <c r="A257" s="299">
        <v>45531</v>
      </c>
      <c r="B257" s="218" t="s">
        <v>972</v>
      </c>
      <c r="C257" s="206" t="s">
        <v>973</v>
      </c>
      <c r="D257" s="206" t="s">
        <v>1087</v>
      </c>
      <c r="E257" s="206" t="s">
        <v>529</v>
      </c>
      <c r="F257" s="300">
        <v>750000</v>
      </c>
      <c r="G257" s="218">
        <v>33.200000000000003</v>
      </c>
      <c r="H257" s="32" t="s">
        <v>835</v>
      </c>
    </row>
    <row r="258" spans="1:8" ht="15" customHeight="1">
      <c r="A258" s="299">
        <v>45531</v>
      </c>
      <c r="B258" s="218" t="s">
        <v>1080</v>
      </c>
      <c r="C258" s="206" t="s">
        <v>1081</v>
      </c>
      <c r="D258" s="206" t="s">
        <v>1023</v>
      </c>
      <c r="E258" s="206" t="s">
        <v>529</v>
      </c>
      <c r="F258" s="300">
        <v>150000</v>
      </c>
      <c r="G258" s="218">
        <v>38.659999999999997</v>
      </c>
      <c r="H258" s="32" t="s">
        <v>835</v>
      </c>
    </row>
    <row r="259" spans="1:8" ht="15" customHeight="1">
      <c r="A259" s="299">
        <v>45531</v>
      </c>
      <c r="B259" s="218" t="s">
        <v>1242</v>
      </c>
      <c r="C259" s="206" t="s">
        <v>1243</v>
      </c>
      <c r="D259" s="206" t="s">
        <v>1244</v>
      </c>
      <c r="E259" s="206" t="s">
        <v>529</v>
      </c>
      <c r="F259" s="300">
        <v>102000</v>
      </c>
      <c r="G259" s="218">
        <v>150.52000000000001</v>
      </c>
      <c r="H259" s="32" t="s">
        <v>835</v>
      </c>
    </row>
    <row r="260" spans="1:8" ht="15" customHeight="1">
      <c r="A260" s="299">
        <v>45531</v>
      </c>
      <c r="B260" s="218" t="s">
        <v>1242</v>
      </c>
      <c r="C260" s="206" t="s">
        <v>1243</v>
      </c>
      <c r="D260" s="206" t="s">
        <v>1129</v>
      </c>
      <c r="E260" s="206" t="s">
        <v>529</v>
      </c>
      <c r="F260" s="300">
        <v>66000</v>
      </c>
      <c r="G260" s="218">
        <v>149.94</v>
      </c>
      <c r="H260" s="32" t="s">
        <v>835</v>
      </c>
    </row>
    <row r="261" spans="1:8" ht="15" customHeight="1">
      <c r="A261" s="299">
        <v>45531</v>
      </c>
      <c r="B261" s="218" t="s">
        <v>1242</v>
      </c>
      <c r="C261" s="206" t="s">
        <v>1243</v>
      </c>
      <c r="D261" s="206" t="s">
        <v>1050</v>
      </c>
      <c r="E261" s="206" t="s">
        <v>529</v>
      </c>
      <c r="F261" s="300">
        <v>90000</v>
      </c>
      <c r="G261" s="218">
        <v>150.61000000000001</v>
      </c>
      <c r="H261" s="32" t="s">
        <v>835</v>
      </c>
    </row>
    <row r="262" spans="1:8" ht="15" customHeight="1">
      <c r="A262" s="299">
        <v>45531</v>
      </c>
      <c r="B262" s="218" t="s">
        <v>1245</v>
      </c>
      <c r="C262" s="206" t="s">
        <v>1246</v>
      </c>
      <c r="D262" s="206" t="s">
        <v>875</v>
      </c>
      <c r="E262" s="206" t="s">
        <v>529</v>
      </c>
      <c r="F262" s="300">
        <v>249861</v>
      </c>
      <c r="G262" s="218">
        <v>34.299999999999997</v>
      </c>
      <c r="H262" s="32" t="s">
        <v>835</v>
      </c>
    </row>
    <row r="263" spans="1:8" ht="15" customHeight="1">
      <c r="A263" s="299">
        <v>45531</v>
      </c>
      <c r="B263" s="218" t="s">
        <v>1247</v>
      </c>
      <c r="C263" s="206" t="s">
        <v>1248</v>
      </c>
      <c r="D263" s="206" t="s">
        <v>1030</v>
      </c>
      <c r="E263" s="206" t="s">
        <v>529</v>
      </c>
      <c r="F263" s="300">
        <v>91812</v>
      </c>
      <c r="G263" s="218">
        <v>202.1</v>
      </c>
      <c r="H263" s="32" t="s">
        <v>835</v>
      </c>
    </row>
    <row r="264" spans="1:8" ht="15" customHeight="1">
      <c r="A264" s="299">
        <v>45531</v>
      </c>
      <c r="B264" s="218" t="s">
        <v>1054</v>
      </c>
      <c r="C264" s="206" t="s">
        <v>1088</v>
      </c>
      <c r="D264" s="206" t="s">
        <v>1273</v>
      </c>
      <c r="E264" s="206" t="s">
        <v>529</v>
      </c>
      <c r="F264" s="300">
        <v>134500</v>
      </c>
      <c r="G264" s="218">
        <v>625.77</v>
      </c>
      <c r="H264" s="32" t="s">
        <v>835</v>
      </c>
    </row>
    <row r="265" spans="1:8" ht="15" customHeight="1">
      <c r="A265" s="299">
        <v>45531</v>
      </c>
      <c r="B265" s="218" t="s">
        <v>1250</v>
      </c>
      <c r="C265" s="206" t="s">
        <v>1251</v>
      </c>
      <c r="D265" s="206" t="s">
        <v>1085</v>
      </c>
      <c r="E265" s="206" t="s">
        <v>529</v>
      </c>
      <c r="F265" s="300">
        <v>5230607</v>
      </c>
      <c r="G265" s="218">
        <v>6.45</v>
      </c>
      <c r="H265" s="32" t="s">
        <v>835</v>
      </c>
    </row>
    <row r="266" spans="1:8" ht="15" customHeight="1">
      <c r="A266" s="299">
        <v>45531</v>
      </c>
      <c r="B266" s="218" t="s">
        <v>1082</v>
      </c>
      <c r="C266" s="206" t="s">
        <v>1083</v>
      </c>
      <c r="D266" s="206" t="s">
        <v>1084</v>
      </c>
      <c r="E266" s="206" t="s">
        <v>529</v>
      </c>
      <c r="F266" s="300">
        <v>78000</v>
      </c>
      <c r="G266" s="218">
        <v>235.86</v>
      </c>
      <c r="H266" s="32" t="s">
        <v>835</v>
      </c>
    </row>
    <row r="267" spans="1:8" ht="15" customHeight="1">
      <c r="A267" s="299">
        <v>45531</v>
      </c>
      <c r="B267" s="218" t="s">
        <v>1008</v>
      </c>
      <c r="C267" s="206" t="s">
        <v>1009</v>
      </c>
      <c r="D267" s="206" t="s">
        <v>1065</v>
      </c>
      <c r="E267" s="206" t="s">
        <v>529</v>
      </c>
      <c r="F267" s="300">
        <v>64000</v>
      </c>
      <c r="G267" s="218">
        <v>80.010000000000005</v>
      </c>
      <c r="H267" s="32" t="s">
        <v>835</v>
      </c>
    </row>
    <row r="268" spans="1:8" ht="15" customHeight="1">
      <c r="A268" s="299">
        <v>45531</v>
      </c>
      <c r="B268" s="218" t="s">
        <v>1255</v>
      </c>
      <c r="C268" s="206" t="s">
        <v>1256</v>
      </c>
      <c r="D268" s="206" t="s">
        <v>1205</v>
      </c>
      <c r="E268" s="206" t="s">
        <v>529</v>
      </c>
      <c r="F268" s="300">
        <v>21618</v>
      </c>
      <c r="G268" s="218">
        <v>97.35</v>
      </c>
      <c r="H268" s="32" t="s">
        <v>835</v>
      </c>
    </row>
    <row r="269" spans="1:8" ht="15" customHeight="1">
      <c r="A269" s="299">
        <v>45531</v>
      </c>
      <c r="B269" s="218" t="s">
        <v>1257</v>
      </c>
      <c r="C269" s="206" t="s">
        <v>1258</v>
      </c>
      <c r="D269" s="206" t="s">
        <v>888</v>
      </c>
      <c r="E269" s="206" t="s">
        <v>529</v>
      </c>
      <c r="F269" s="300">
        <v>653890</v>
      </c>
      <c r="G269" s="218">
        <v>110.4</v>
      </c>
      <c r="H269" s="32" t="s">
        <v>835</v>
      </c>
    </row>
    <row r="270" spans="1:8" ht="15" customHeight="1">
      <c r="A270" s="299">
        <v>45531</v>
      </c>
      <c r="B270" s="218" t="s">
        <v>1257</v>
      </c>
      <c r="C270" s="206" t="s">
        <v>1258</v>
      </c>
      <c r="D270" s="206" t="s">
        <v>1062</v>
      </c>
      <c r="E270" s="206" t="s">
        <v>529</v>
      </c>
      <c r="F270" s="300">
        <v>589542</v>
      </c>
      <c r="G270" s="218">
        <v>112.36</v>
      </c>
      <c r="H270" s="32" t="s">
        <v>835</v>
      </c>
    </row>
    <row r="271" spans="1:8" ht="15" customHeight="1">
      <c r="A271" s="299">
        <v>45531</v>
      </c>
      <c r="B271" s="218" t="s">
        <v>291</v>
      </c>
      <c r="C271" s="206" t="s">
        <v>1259</v>
      </c>
      <c r="D271" s="206" t="s">
        <v>970</v>
      </c>
      <c r="E271" s="206" t="s">
        <v>529</v>
      </c>
      <c r="F271" s="300">
        <v>332258</v>
      </c>
      <c r="G271" s="218">
        <v>8559.26</v>
      </c>
      <c r="H271" s="32" t="s">
        <v>835</v>
      </c>
    </row>
    <row r="272" spans="1:8" ht="15" customHeight="1">
      <c r="A272" s="299">
        <v>45531</v>
      </c>
      <c r="B272" s="218" t="s">
        <v>1032</v>
      </c>
      <c r="C272" s="206" t="s">
        <v>1033</v>
      </c>
      <c r="D272" s="206" t="s">
        <v>876</v>
      </c>
      <c r="E272" s="206" t="s">
        <v>529</v>
      </c>
      <c r="F272" s="300">
        <v>128063</v>
      </c>
      <c r="G272" s="218">
        <v>191.19</v>
      </c>
      <c r="H272" s="32" t="s">
        <v>835</v>
      </c>
    </row>
    <row r="273" spans="1:8" ht="15" customHeight="1">
      <c r="A273" s="299">
        <v>45531</v>
      </c>
      <c r="B273" s="218" t="s">
        <v>1260</v>
      </c>
      <c r="C273" s="206" t="s">
        <v>1261</v>
      </c>
      <c r="D273" s="206" t="s">
        <v>1274</v>
      </c>
      <c r="E273" s="206" t="s">
        <v>529</v>
      </c>
      <c r="F273" s="300">
        <v>4200000</v>
      </c>
      <c r="G273" s="218">
        <v>36.17</v>
      </c>
      <c r="H273" s="32" t="s">
        <v>835</v>
      </c>
    </row>
    <row r="274" spans="1:8" ht="15" customHeight="1">
      <c r="A274" s="299">
        <v>45531</v>
      </c>
      <c r="B274" s="218" t="s">
        <v>1260</v>
      </c>
      <c r="C274" s="206" t="s">
        <v>1261</v>
      </c>
      <c r="D274" s="206" t="s">
        <v>1003</v>
      </c>
      <c r="E274" s="206" t="s">
        <v>529</v>
      </c>
      <c r="F274" s="300">
        <v>3521809</v>
      </c>
      <c r="G274" s="218">
        <v>36.18</v>
      </c>
      <c r="H274" s="32" t="s">
        <v>835</v>
      </c>
    </row>
    <row r="275" spans="1:8" ht="15" customHeight="1">
      <c r="A275" s="299">
        <v>45531</v>
      </c>
      <c r="B275" s="218" t="s">
        <v>1034</v>
      </c>
      <c r="C275" s="206" t="s">
        <v>1035</v>
      </c>
      <c r="D275" s="206" t="s">
        <v>1036</v>
      </c>
      <c r="E275" s="206" t="s">
        <v>529</v>
      </c>
      <c r="F275" s="300">
        <v>930658</v>
      </c>
      <c r="G275" s="218">
        <v>115.76</v>
      </c>
      <c r="H275" s="32" t="s">
        <v>835</v>
      </c>
    </row>
    <row r="276" spans="1:8" ht="15" customHeight="1">
      <c r="A276" s="299">
        <v>45531</v>
      </c>
      <c r="B276" s="218" t="s">
        <v>1275</v>
      </c>
      <c r="C276" s="206" t="s">
        <v>1276</v>
      </c>
      <c r="D276" s="206" t="s">
        <v>1277</v>
      </c>
      <c r="E276" s="206" t="s">
        <v>529</v>
      </c>
      <c r="F276" s="300">
        <v>87000</v>
      </c>
      <c r="G276" s="218">
        <v>108.06</v>
      </c>
      <c r="H276" s="32" t="s">
        <v>835</v>
      </c>
    </row>
    <row r="277" spans="1:8" ht="15" customHeight="1">
      <c r="A277" s="299">
        <v>45531</v>
      </c>
      <c r="B277" s="218" t="s">
        <v>235</v>
      </c>
      <c r="C277" s="206" t="s">
        <v>1262</v>
      </c>
      <c r="D277" s="206" t="s">
        <v>888</v>
      </c>
      <c r="E277" s="206" t="s">
        <v>529</v>
      </c>
      <c r="F277" s="300">
        <v>6422382</v>
      </c>
      <c r="G277" s="218">
        <v>148.36000000000001</v>
      </c>
      <c r="H277" s="32" t="s">
        <v>835</v>
      </c>
    </row>
    <row r="278" spans="1:8" ht="15" customHeight="1">
      <c r="H278" s="32"/>
    </row>
    <row r="279" spans="1:8" ht="15" customHeight="1">
      <c r="H279" s="32"/>
    </row>
    <row r="280" spans="1:8" ht="15" customHeight="1">
      <c r="H280" s="32"/>
    </row>
    <row r="281" spans="1:8" ht="15" customHeight="1">
      <c r="H281" s="32"/>
    </row>
    <row r="282" spans="1:8" ht="15" customHeight="1">
      <c r="H282" s="32"/>
    </row>
    <row r="283" spans="1:8" ht="15" customHeight="1">
      <c r="H283" s="32"/>
    </row>
    <row r="284" spans="1:8" ht="15" customHeight="1">
      <c r="H284" s="32"/>
    </row>
    <row r="285" spans="1:8" ht="15" customHeight="1">
      <c r="H285" s="32"/>
    </row>
    <row r="286" spans="1:8" ht="15" customHeight="1">
      <c r="H286" s="32"/>
    </row>
    <row r="287" spans="1:8" ht="15" customHeight="1">
      <c r="H287" s="32"/>
    </row>
    <row r="288" spans="1:8" ht="15" customHeight="1">
      <c r="H288" s="32"/>
    </row>
    <row r="289" spans="8:8" ht="15" customHeight="1">
      <c r="H289" s="32"/>
    </row>
    <row r="290" spans="8:8" ht="15" customHeight="1">
      <c r="H290" s="32"/>
    </row>
    <row r="291" spans="8:8" ht="15" customHeight="1">
      <c r="H291" s="32"/>
    </row>
    <row r="292" spans="8:8" ht="15" customHeight="1">
      <c r="H292" s="32"/>
    </row>
    <row r="293" spans="8:8" ht="15" customHeight="1">
      <c r="H293" s="32"/>
    </row>
    <row r="294" spans="8:8" ht="15" customHeight="1">
      <c r="H294" s="32"/>
    </row>
    <row r="295" spans="8:8" ht="15" customHeight="1">
      <c r="H295" s="32"/>
    </row>
    <row r="296" spans="8:8" ht="15" customHeight="1">
      <c r="H296" s="32"/>
    </row>
    <row r="297" spans="8:8" ht="15" customHeight="1">
      <c r="H297" s="32"/>
    </row>
    <row r="298" spans="8:8" ht="15" customHeight="1">
      <c r="H298" s="32"/>
    </row>
    <row r="299" spans="8:8" ht="15" customHeight="1">
      <c r="H299" s="32"/>
    </row>
    <row r="300" spans="8:8" ht="15" customHeight="1">
      <c r="H300" s="32"/>
    </row>
    <row r="301" spans="8:8" ht="15" customHeight="1">
      <c r="H301" s="32"/>
    </row>
    <row r="302" spans="8:8" ht="15" customHeight="1">
      <c r="H302" s="32"/>
    </row>
    <row r="303" spans="8:8" ht="15" customHeight="1">
      <c r="H303" s="32"/>
    </row>
    <row r="304" spans="8:8" ht="15" customHeight="1">
      <c r="H304" s="32"/>
    </row>
    <row r="305" spans="8:8" ht="15" customHeight="1">
      <c r="H305" s="32"/>
    </row>
    <row r="306" spans="8:8" ht="15" customHeight="1">
      <c r="H306" s="32"/>
    </row>
    <row r="307" spans="8:8" ht="15" customHeight="1">
      <c r="H307" s="32"/>
    </row>
    <row r="308" spans="8:8" ht="15" customHeight="1">
      <c r="H308" s="32"/>
    </row>
    <row r="309" spans="8:8" ht="15" customHeight="1">
      <c r="H309" s="32"/>
    </row>
    <row r="310" spans="8:8" ht="15" customHeight="1">
      <c r="H310" s="32"/>
    </row>
    <row r="311" spans="8:8" ht="15" customHeight="1">
      <c r="H311" s="32"/>
    </row>
    <row r="312" spans="8:8" ht="15" customHeight="1">
      <c r="H312" s="32"/>
    </row>
    <row r="313" spans="8:8" ht="15" customHeight="1">
      <c r="H313" s="32"/>
    </row>
    <row r="314" spans="8:8" ht="15" customHeight="1">
      <c r="H314" s="32"/>
    </row>
    <row r="315" spans="8:8" ht="15" customHeight="1">
      <c r="H315" s="32"/>
    </row>
    <row r="316" spans="8:8" ht="15" customHeight="1">
      <c r="H316" s="32"/>
    </row>
    <row r="317" spans="8:8" ht="15" customHeight="1">
      <c r="H317" s="32"/>
    </row>
    <row r="318" spans="8:8" ht="15" customHeight="1">
      <c r="H318" s="32"/>
    </row>
    <row r="319" spans="8:8" ht="15" customHeight="1">
      <c r="H319" s="32"/>
    </row>
    <row r="320" spans="8:8" ht="15" customHeight="1">
      <c r="H320" s="32"/>
    </row>
    <row r="321" spans="8:8" ht="15" customHeight="1">
      <c r="H321" s="32"/>
    </row>
    <row r="322" spans="8:8" ht="15" customHeight="1">
      <c r="H322" s="32"/>
    </row>
    <row r="323" spans="8:8" ht="15" customHeight="1">
      <c r="H323" s="32"/>
    </row>
    <row r="324" spans="8:8" ht="15" customHeight="1">
      <c r="H324" s="32"/>
    </row>
    <row r="325" spans="8:8" ht="15" customHeight="1">
      <c r="H325" s="32"/>
    </row>
    <row r="326" spans="8:8" ht="15" customHeight="1">
      <c r="H326" s="32"/>
    </row>
    <row r="327" spans="8:8" ht="15" customHeight="1">
      <c r="H327" s="32"/>
    </row>
    <row r="328" spans="8:8" ht="15" customHeight="1">
      <c r="H328" s="32"/>
    </row>
    <row r="329" spans="8:8" ht="15" customHeight="1">
      <c r="H329" s="32"/>
    </row>
    <row r="330" spans="8:8" ht="15" customHeight="1">
      <c r="H330" s="32"/>
    </row>
    <row r="331" spans="8:8" ht="15" customHeight="1">
      <c r="H331" s="32"/>
    </row>
    <row r="332" spans="8:8" ht="15" customHeight="1">
      <c r="H332" s="32"/>
    </row>
    <row r="333" spans="8:8" ht="15" customHeight="1">
      <c r="H333" s="32"/>
    </row>
    <row r="334" spans="8:8" ht="15" customHeight="1">
      <c r="H334" s="32"/>
    </row>
    <row r="335" spans="8:8" ht="15" customHeight="1">
      <c r="H335" s="32"/>
    </row>
    <row r="336" spans="8:8" ht="15" customHeight="1">
      <c r="H336" s="32"/>
    </row>
    <row r="337" spans="8:8" ht="15" customHeight="1">
      <c r="H337" s="32"/>
    </row>
    <row r="338" spans="8:8" ht="15" customHeight="1">
      <c r="H338" s="32"/>
    </row>
    <row r="339" spans="8:8" ht="15" customHeight="1">
      <c r="H339" s="32"/>
    </row>
    <row r="340" spans="8:8" ht="15" customHeight="1">
      <c r="H340" s="32"/>
    </row>
    <row r="341" spans="8:8" ht="15" customHeight="1">
      <c r="H341" s="32"/>
    </row>
    <row r="342" spans="8:8" ht="15" customHeight="1">
      <c r="H342" s="32"/>
    </row>
    <row r="343" spans="8:8" ht="15" customHeight="1">
      <c r="H343" s="32"/>
    </row>
    <row r="344" spans="8:8" ht="15" customHeight="1">
      <c r="H344" s="32"/>
    </row>
    <row r="345" spans="8:8" ht="15" customHeight="1">
      <c r="H345" s="32"/>
    </row>
    <row r="346" spans="8:8" ht="15" customHeight="1">
      <c r="H346" s="32"/>
    </row>
    <row r="347" spans="8:8" ht="15" customHeight="1">
      <c r="H347" s="32"/>
    </row>
    <row r="348" spans="8:8" ht="15" customHeight="1">
      <c r="H348" s="32"/>
    </row>
    <row r="349" spans="8:8" ht="15" customHeight="1">
      <c r="H349" s="32"/>
    </row>
    <row r="350" spans="8:8" ht="15" customHeight="1">
      <c r="H350" s="32"/>
    </row>
    <row r="351" spans="8:8" ht="15" customHeight="1">
      <c r="H351" s="32"/>
    </row>
    <row r="352" spans="8:8" ht="15" customHeight="1">
      <c r="H352" s="32"/>
    </row>
    <row r="353" spans="8:8" ht="15" customHeight="1">
      <c r="H353" s="32"/>
    </row>
    <row r="354" spans="8:8" ht="15" customHeight="1">
      <c r="H354" s="32"/>
    </row>
    <row r="355" spans="8:8" ht="15" customHeight="1">
      <c r="H355" s="32"/>
    </row>
    <row r="356" spans="8:8" ht="15" customHeight="1">
      <c r="H356" s="32"/>
    </row>
    <row r="357" spans="8:8" ht="15" customHeight="1">
      <c r="H357" s="32"/>
    </row>
    <row r="358" spans="8:8" ht="15" customHeight="1">
      <c r="H358" s="32"/>
    </row>
    <row r="359" spans="8:8" ht="15" customHeight="1">
      <c r="H359" s="32"/>
    </row>
    <row r="360" spans="8:8" ht="15" customHeight="1">
      <c r="H360" s="32"/>
    </row>
    <row r="361" spans="8:8" ht="15" customHeight="1">
      <c r="H361" s="32"/>
    </row>
    <row r="362" spans="8:8" ht="15" customHeight="1">
      <c r="H362" s="32"/>
    </row>
    <row r="363" spans="8:8" ht="15" customHeight="1">
      <c r="H363" s="32"/>
    </row>
    <row r="364" spans="8:8" ht="15" customHeight="1">
      <c r="H364" s="32"/>
    </row>
    <row r="365" spans="8:8" ht="15" customHeight="1">
      <c r="H365" s="32"/>
    </row>
    <row r="366" spans="8:8" ht="15" customHeight="1">
      <c r="H366" s="32"/>
    </row>
    <row r="367" spans="8:8" ht="15" customHeight="1">
      <c r="H367" s="32"/>
    </row>
    <row r="368" spans="8:8" ht="15" customHeight="1">
      <c r="H368" s="32"/>
    </row>
    <row r="369" spans="8:8" ht="15" customHeight="1">
      <c r="H369" s="32"/>
    </row>
    <row r="370" spans="8:8" ht="15" customHeight="1">
      <c r="H370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6"/>
  <sheetViews>
    <sheetView zoomScale="70" zoomScaleNormal="70" workbookViewId="0">
      <selection activeCell="I15" sqref="I15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964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45532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986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530</v>
      </c>
      <c r="E9" s="93" t="s">
        <v>531</v>
      </c>
      <c r="F9" s="93" t="s">
        <v>532</v>
      </c>
      <c r="G9" s="93" t="s">
        <v>533</v>
      </c>
      <c r="H9" s="93" t="s">
        <v>534</v>
      </c>
      <c r="I9" s="93" t="s">
        <v>535</v>
      </c>
      <c r="J9" s="92" t="s">
        <v>536</v>
      </c>
      <c r="K9" s="93" t="s">
        <v>537</v>
      </c>
      <c r="L9" s="95" t="s">
        <v>538</v>
      </c>
      <c r="M9" s="95" t="s">
        <v>539</v>
      </c>
      <c r="N9" s="93" t="s">
        <v>540</v>
      </c>
      <c r="O9" s="230" t="s">
        <v>541</v>
      </c>
      <c r="P9" s="188" t="s">
        <v>542</v>
      </c>
      <c r="Q9" s="188" t="s">
        <v>807</v>
      </c>
      <c r="R9" s="1"/>
      <c r="S9" s="1"/>
      <c r="T9" s="1"/>
      <c r="U9" s="1"/>
      <c r="V9" s="1"/>
      <c r="W9" s="1"/>
      <c r="X9" s="1"/>
    </row>
    <row r="10" spans="1:26" ht="15" customHeight="1">
      <c r="A10" s="289">
        <v>1</v>
      </c>
      <c r="B10" s="290">
        <v>45468</v>
      </c>
      <c r="C10" s="291"/>
      <c r="D10" s="292" t="s">
        <v>389</v>
      </c>
      <c r="E10" s="293" t="s">
        <v>543</v>
      </c>
      <c r="F10" s="294">
        <v>830</v>
      </c>
      <c r="G10" s="295">
        <v>795</v>
      </c>
      <c r="H10" s="294">
        <v>780</v>
      </c>
      <c r="I10" s="294" t="s">
        <v>879</v>
      </c>
      <c r="J10" s="284" t="s">
        <v>905</v>
      </c>
      <c r="K10" s="284">
        <f t="shared" ref="K10" si="0">H10-F10</f>
        <v>-50</v>
      </c>
      <c r="L10" s="285">
        <f t="shared" ref="L10" si="1">(F10*-0.3)/100</f>
        <v>-2.4900000000000002</v>
      </c>
      <c r="M10" s="286">
        <f t="shared" ref="M10" si="2">(K10+L10)/F10</f>
        <v>-6.3240963855421689E-2</v>
      </c>
      <c r="N10" s="284" t="s">
        <v>555</v>
      </c>
      <c r="O10" s="287">
        <v>45509</v>
      </c>
      <c r="P10" s="288"/>
      <c r="Q10" s="221"/>
      <c r="R10" s="54" t="s">
        <v>837</v>
      </c>
    </row>
    <row r="11" spans="1:26" ht="15" customHeight="1">
      <c r="A11" s="280">
        <v>2</v>
      </c>
      <c r="B11" s="255">
        <v>45470</v>
      </c>
      <c r="C11" s="281"/>
      <c r="D11" s="282" t="s">
        <v>65</v>
      </c>
      <c r="E11" s="283" t="s">
        <v>543</v>
      </c>
      <c r="F11" s="239">
        <v>9325</v>
      </c>
      <c r="G11" s="240">
        <v>8900</v>
      </c>
      <c r="H11" s="239">
        <v>9825</v>
      </c>
      <c r="I11" s="239" t="s">
        <v>880</v>
      </c>
      <c r="J11" s="238" t="s">
        <v>902</v>
      </c>
      <c r="K11" s="238">
        <f t="shared" ref="K11:K12" si="3">H11-F11</f>
        <v>500</v>
      </c>
      <c r="L11" s="251">
        <f t="shared" ref="L11:L12" si="4">(F11*-0.3)/100</f>
        <v>-27.975000000000001</v>
      </c>
      <c r="M11" s="252">
        <f t="shared" ref="M11:M12" si="5">(K11+L11)/F11</f>
        <v>5.0619302949061661E-2</v>
      </c>
      <c r="N11" s="238" t="s">
        <v>545</v>
      </c>
      <c r="O11" s="253">
        <v>45505</v>
      </c>
      <c r="P11" s="254"/>
      <c r="Q11" s="221"/>
      <c r="R11" s="54" t="s">
        <v>837</v>
      </c>
    </row>
    <row r="12" spans="1:26" ht="15" customHeight="1">
      <c r="A12" s="289">
        <v>3</v>
      </c>
      <c r="B12" s="290">
        <v>45474</v>
      </c>
      <c r="C12" s="291"/>
      <c r="D12" s="292" t="s">
        <v>205</v>
      </c>
      <c r="E12" s="293" t="s">
        <v>543</v>
      </c>
      <c r="F12" s="294">
        <v>3075</v>
      </c>
      <c r="G12" s="295">
        <v>2940</v>
      </c>
      <c r="H12" s="294">
        <v>2900</v>
      </c>
      <c r="I12" s="294" t="s">
        <v>881</v>
      </c>
      <c r="J12" s="284" t="s">
        <v>906</v>
      </c>
      <c r="K12" s="284">
        <f t="shared" si="3"/>
        <v>-175</v>
      </c>
      <c r="L12" s="285">
        <f t="shared" si="4"/>
        <v>-9.2249999999999996</v>
      </c>
      <c r="M12" s="286">
        <f t="shared" si="5"/>
        <v>-5.9910569105691057E-2</v>
      </c>
      <c r="N12" s="284" t="s">
        <v>555</v>
      </c>
      <c r="O12" s="287">
        <v>45509</v>
      </c>
      <c r="P12" s="288"/>
      <c r="Q12" s="221"/>
      <c r="R12" s="54" t="s">
        <v>837</v>
      </c>
    </row>
    <row r="13" spans="1:26" ht="15" customHeight="1">
      <c r="A13" s="289">
        <v>4</v>
      </c>
      <c r="B13" s="290">
        <v>45492</v>
      </c>
      <c r="C13" s="291"/>
      <c r="D13" s="292" t="s">
        <v>67</v>
      </c>
      <c r="E13" s="293" t="s">
        <v>543</v>
      </c>
      <c r="F13" s="294">
        <v>1617</v>
      </c>
      <c r="G13" s="295">
        <v>1560</v>
      </c>
      <c r="H13" s="294">
        <v>1555</v>
      </c>
      <c r="I13" s="294" t="s">
        <v>887</v>
      </c>
      <c r="J13" s="284" t="s">
        <v>917</v>
      </c>
      <c r="K13" s="284">
        <f t="shared" ref="K13" si="6">H13-F13</f>
        <v>-62</v>
      </c>
      <c r="L13" s="285">
        <f t="shared" ref="L13" si="7">(F13*-0.3)/100</f>
        <v>-4.851</v>
      </c>
      <c r="M13" s="286">
        <f t="shared" ref="M13" si="8">(K13+L13)/F13</f>
        <v>-4.1342609771181198E-2</v>
      </c>
      <c r="N13" s="284" t="s">
        <v>555</v>
      </c>
      <c r="O13" s="287">
        <v>45512</v>
      </c>
      <c r="P13" s="288"/>
      <c r="Q13" s="221"/>
      <c r="R13" s="54" t="s">
        <v>837</v>
      </c>
    </row>
    <row r="14" spans="1:26" ht="15" customHeight="1">
      <c r="A14" s="180">
        <v>5</v>
      </c>
      <c r="B14" s="177">
        <v>45498</v>
      </c>
      <c r="C14" s="181"/>
      <c r="D14" s="185" t="s">
        <v>183</v>
      </c>
      <c r="E14" s="182" t="s">
        <v>543</v>
      </c>
      <c r="F14" s="176" t="s">
        <v>889</v>
      </c>
      <c r="G14" s="178">
        <v>2330</v>
      </c>
      <c r="H14" s="176"/>
      <c r="I14" s="176" t="s">
        <v>890</v>
      </c>
      <c r="J14" s="178" t="s">
        <v>544</v>
      </c>
      <c r="K14" s="178"/>
      <c r="L14" s="179"/>
      <c r="M14" s="183"/>
      <c r="N14" s="178"/>
      <c r="O14" s="184"/>
      <c r="P14" s="179">
        <f>VLOOKUP(D14,'MidCap Intra'!$B$11:$C$571,2,0)</f>
        <v>2521.4499999999998</v>
      </c>
      <c r="Q14" s="221"/>
      <c r="R14" s="54" t="s">
        <v>837</v>
      </c>
    </row>
    <row r="15" spans="1:26" ht="15" customHeight="1">
      <c r="A15" s="289">
        <v>6</v>
      </c>
      <c r="B15" s="290">
        <v>45499</v>
      </c>
      <c r="C15" s="291"/>
      <c r="D15" s="292" t="s">
        <v>834</v>
      </c>
      <c r="E15" s="293" t="s">
        <v>543</v>
      </c>
      <c r="F15" s="294">
        <v>173.5</v>
      </c>
      <c r="G15" s="295">
        <v>164</v>
      </c>
      <c r="H15" s="294">
        <v>163.5</v>
      </c>
      <c r="I15" s="294" t="s">
        <v>893</v>
      </c>
      <c r="J15" s="284" t="s">
        <v>930</v>
      </c>
      <c r="K15" s="284">
        <f t="shared" ref="K15" si="9">H15-F15</f>
        <v>-10</v>
      </c>
      <c r="L15" s="285">
        <f t="shared" ref="L15" si="10">(F15*-0.3)/100</f>
        <v>-0.52049999999999996</v>
      </c>
      <c r="M15" s="286">
        <f t="shared" ref="M15" si="11">(K15+L15)/F15</f>
        <v>-6.0636887608069165E-2</v>
      </c>
      <c r="N15" s="284" t="s">
        <v>555</v>
      </c>
      <c r="O15" s="287">
        <v>45517</v>
      </c>
      <c r="P15" s="288"/>
      <c r="Q15" s="221"/>
      <c r="R15" s="54" t="s">
        <v>837</v>
      </c>
    </row>
    <row r="16" spans="1:26" ht="15" customHeight="1">
      <c r="A16" s="280">
        <v>7</v>
      </c>
      <c r="B16" s="255">
        <v>45499</v>
      </c>
      <c r="C16" s="281"/>
      <c r="D16" s="282" t="s">
        <v>801</v>
      </c>
      <c r="E16" s="283" t="s">
        <v>543</v>
      </c>
      <c r="F16" s="239">
        <v>840</v>
      </c>
      <c r="G16" s="240">
        <v>790</v>
      </c>
      <c r="H16" s="239">
        <v>882</v>
      </c>
      <c r="I16" s="239" t="s">
        <v>879</v>
      </c>
      <c r="J16" s="238" t="s">
        <v>728</v>
      </c>
      <c r="K16" s="238">
        <f t="shared" ref="K16:K17" si="12">H16-F16</f>
        <v>42</v>
      </c>
      <c r="L16" s="251">
        <f t="shared" ref="L16:L17" si="13">(F16*-0.3)/100</f>
        <v>-2.52</v>
      </c>
      <c r="M16" s="252">
        <f t="shared" ref="M16:M17" si="14">(K16+L16)/F16</f>
        <v>4.6999999999999993E-2</v>
      </c>
      <c r="N16" s="238" t="s">
        <v>545</v>
      </c>
      <c r="O16" s="253">
        <v>45506</v>
      </c>
      <c r="P16" s="254"/>
      <c r="Q16" s="221"/>
      <c r="R16" s="54" t="s">
        <v>837</v>
      </c>
    </row>
    <row r="17" spans="1:18" ht="15" customHeight="1">
      <c r="A17" s="289">
        <v>8</v>
      </c>
      <c r="B17" s="290">
        <v>45502</v>
      </c>
      <c r="C17" s="291"/>
      <c r="D17" s="292" t="s">
        <v>343</v>
      </c>
      <c r="E17" s="293" t="s">
        <v>543</v>
      </c>
      <c r="F17" s="294">
        <v>1710</v>
      </c>
      <c r="G17" s="295">
        <v>1645</v>
      </c>
      <c r="H17" s="294">
        <v>1605</v>
      </c>
      <c r="I17" s="294" t="s">
        <v>894</v>
      </c>
      <c r="J17" s="284" t="s">
        <v>904</v>
      </c>
      <c r="K17" s="284">
        <f t="shared" si="12"/>
        <v>-105</v>
      </c>
      <c r="L17" s="285">
        <f t="shared" si="13"/>
        <v>-5.13</v>
      </c>
      <c r="M17" s="286">
        <f t="shared" si="14"/>
        <v>-6.4403508771929824E-2</v>
      </c>
      <c r="N17" s="284" t="s">
        <v>555</v>
      </c>
      <c r="O17" s="287">
        <v>45509</v>
      </c>
      <c r="P17" s="288"/>
      <c r="Q17" s="221"/>
      <c r="R17" s="54" t="s">
        <v>837</v>
      </c>
    </row>
    <row r="18" spans="1:18" ht="15" customHeight="1">
      <c r="A18" s="280">
        <v>9</v>
      </c>
      <c r="B18" s="255">
        <v>45503</v>
      </c>
      <c r="C18" s="281"/>
      <c r="D18" s="282" t="s">
        <v>164</v>
      </c>
      <c r="E18" s="283" t="s">
        <v>543</v>
      </c>
      <c r="F18" s="239">
        <v>5105</v>
      </c>
      <c r="G18" s="240">
        <v>4800</v>
      </c>
      <c r="H18" s="239">
        <v>5380</v>
      </c>
      <c r="I18" s="239" t="s">
        <v>895</v>
      </c>
      <c r="J18" s="238" t="s">
        <v>955</v>
      </c>
      <c r="K18" s="238">
        <f t="shared" ref="K18" si="15">H18-F18</f>
        <v>275</v>
      </c>
      <c r="L18" s="251">
        <f t="shared" ref="L18" si="16">(F18*-0.3)/100</f>
        <v>-15.315</v>
      </c>
      <c r="M18" s="252">
        <f t="shared" ref="M18" si="17">(K18+L18)/F18</f>
        <v>5.086875612144956E-2</v>
      </c>
      <c r="N18" s="238" t="s">
        <v>545</v>
      </c>
      <c r="O18" s="253">
        <v>45524</v>
      </c>
      <c r="P18" s="254"/>
      <c r="Q18" s="221"/>
      <c r="R18" s="54" t="s">
        <v>838</v>
      </c>
    </row>
    <row r="19" spans="1:18" ht="15" customHeight="1">
      <c r="A19" s="289">
        <v>10</v>
      </c>
      <c r="B19" s="290">
        <v>45503</v>
      </c>
      <c r="C19" s="291"/>
      <c r="D19" s="292" t="s">
        <v>297</v>
      </c>
      <c r="E19" s="293" t="s">
        <v>543</v>
      </c>
      <c r="F19" s="294">
        <v>1565</v>
      </c>
      <c r="G19" s="295">
        <v>1495</v>
      </c>
      <c r="H19" s="294">
        <v>1490</v>
      </c>
      <c r="I19" s="294" t="s">
        <v>896</v>
      </c>
      <c r="J19" s="284" t="s">
        <v>911</v>
      </c>
      <c r="K19" s="284">
        <f t="shared" ref="K19" si="18">H19-F19</f>
        <v>-75</v>
      </c>
      <c r="L19" s="285">
        <f t="shared" ref="L19" si="19">(F19*-0.3)/100</f>
        <v>-4.6950000000000003</v>
      </c>
      <c r="M19" s="286">
        <f t="shared" ref="M19" si="20">(K19+L19)/F19</f>
        <v>-5.0923322683706064E-2</v>
      </c>
      <c r="N19" s="284" t="s">
        <v>555</v>
      </c>
      <c r="O19" s="287">
        <v>45510</v>
      </c>
      <c r="P19" s="288"/>
      <c r="Q19" s="221"/>
      <c r="R19" s="54" t="s">
        <v>837</v>
      </c>
    </row>
    <row r="20" spans="1:18" ht="15" customHeight="1">
      <c r="A20" s="289">
        <v>11</v>
      </c>
      <c r="B20" s="290">
        <v>45503</v>
      </c>
      <c r="C20" s="291"/>
      <c r="D20" s="292" t="s">
        <v>150</v>
      </c>
      <c r="E20" s="293" t="s">
        <v>543</v>
      </c>
      <c r="F20" s="294">
        <v>177.5</v>
      </c>
      <c r="G20" s="295">
        <v>167</v>
      </c>
      <c r="H20" s="294">
        <v>167</v>
      </c>
      <c r="I20" s="294" t="s">
        <v>886</v>
      </c>
      <c r="J20" s="284" t="s">
        <v>912</v>
      </c>
      <c r="K20" s="284">
        <f t="shared" ref="K20" si="21">H20-F20</f>
        <v>-10.5</v>
      </c>
      <c r="L20" s="285">
        <f t="shared" ref="L20" si="22">(F20*-0.3)/100</f>
        <v>-0.53249999999999997</v>
      </c>
      <c r="M20" s="286">
        <f t="shared" ref="M20" si="23">(K20+L20)/F20</f>
        <v>-6.2154929577464789E-2</v>
      </c>
      <c r="N20" s="284" t="s">
        <v>555</v>
      </c>
      <c r="O20" s="287">
        <v>45510</v>
      </c>
      <c r="P20" s="288"/>
      <c r="Q20" s="221"/>
      <c r="R20" s="54" t="s">
        <v>837</v>
      </c>
    </row>
    <row r="21" spans="1:18" ht="15" customHeight="1">
      <c r="A21" s="289">
        <v>12</v>
      </c>
      <c r="B21" s="290">
        <v>45505</v>
      </c>
      <c r="C21" s="291"/>
      <c r="D21" s="292" t="s">
        <v>227</v>
      </c>
      <c r="E21" s="293" t="s">
        <v>543</v>
      </c>
      <c r="F21" s="294">
        <v>5700</v>
      </c>
      <c r="G21" s="295">
        <v>5400</v>
      </c>
      <c r="H21" s="294">
        <v>5375</v>
      </c>
      <c r="I21" s="294" t="s">
        <v>901</v>
      </c>
      <c r="J21" s="284" t="s">
        <v>903</v>
      </c>
      <c r="K21" s="284">
        <f t="shared" ref="K21:K23" si="24">H21-F21</f>
        <v>-325</v>
      </c>
      <c r="L21" s="285">
        <f t="shared" ref="L21:L23" si="25">(F21*-0.3)/100</f>
        <v>-17.100000000000001</v>
      </c>
      <c r="M21" s="286">
        <f t="shared" ref="M21:M23" si="26">(K21+L21)/F21</f>
        <v>-6.0017543859649129E-2</v>
      </c>
      <c r="N21" s="284" t="s">
        <v>555</v>
      </c>
      <c r="O21" s="287">
        <v>45509</v>
      </c>
      <c r="P21" s="288"/>
      <c r="Q21" s="221"/>
    </row>
    <row r="22" spans="1:18" ht="15" customHeight="1">
      <c r="A22" s="280">
        <v>13</v>
      </c>
      <c r="B22" s="255">
        <v>45510</v>
      </c>
      <c r="C22" s="281"/>
      <c r="D22" s="282" t="s">
        <v>220</v>
      </c>
      <c r="E22" s="283" t="s">
        <v>543</v>
      </c>
      <c r="F22" s="239">
        <v>1029</v>
      </c>
      <c r="G22" s="240">
        <v>948</v>
      </c>
      <c r="H22" s="239">
        <v>1078</v>
      </c>
      <c r="I22" s="239" t="s">
        <v>907</v>
      </c>
      <c r="J22" s="238" t="s">
        <v>770</v>
      </c>
      <c r="K22" s="238">
        <f t="shared" si="24"/>
        <v>49</v>
      </c>
      <c r="L22" s="251">
        <f t="shared" si="25"/>
        <v>-3.0869999999999997</v>
      </c>
      <c r="M22" s="252">
        <f t="shared" si="26"/>
        <v>4.4619047619047614E-2</v>
      </c>
      <c r="N22" s="238" t="s">
        <v>545</v>
      </c>
      <c r="O22" s="253">
        <v>45516</v>
      </c>
      <c r="P22" s="254"/>
      <c r="Q22" s="221"/>
    </row>
    <row r="23" spans="1:18" ht="15" customHeight="1">
      <c r="A23" s="280">
        <v>14</v>
      </c>
      <c r="B23" s="255">
        <v>45510</v>
      </c>
      <c r="C23" s="281"/>
      <c r="D23" s="282" t="s">
        <v>162</v>
      </c>
      <c r="E23" s="283" t="s">
        <v>543</v>
      </c>
      <c r="F23" s="239">
        <v>3595</v>
      </c>
      <c r="G23" s="240">
        <v>3440</v>
      </c>
      <c r="H23" s="239">
        <v>3735</v>
      </c>
      <c r="I23" s="239" t="s">
        <v>908</v>
      </c>
      <c r="J23" s="238" t="s">
        <v>690</v>
      </c>
      <c r="K23" s="238">
        <f t="shared" si="24"/>
        <v>140</v>
      </c>
      <c r="L23" s="251">
        <f t="shared" si="25"/>
        <v>-10.785</v>
      </c>
      <c r="M23" s="252">
        <f t="shared" si="26"/>
        <v>3.5942976356050073E-2</v>
      </c>
      <c r="N23" s="238" t="s">
        <v>545</v>
      </c>
      <c r="O23" s="253">
        <v>45531</v>
      </c>
      <c r="P23" s="254"/>
      <c r="Q23" s="221"/>
    </row>
    <row r="24" spans="1:18" ht="15" customHeight="1">
      <c r="A24" s="280">
        <v>15</v>
      </c>
      <c r="B24" s="255">
        <v>45510</v>
      </c>
      <c r="C24" s="281"/>
      <c r="D24" s="282" t="s">
        <v>497</v>
      </c>
      <c r="E24" s="283" t="s">
        <v>543</v>
      </c>
      <c r="F24" s="239">
        <v>259</v>
      </c>
      <c r="G24" s="240">
        <v>246</v>
      </c>
      <c r="H24" s="239">
        <v>271.5</v>
      </c>
      <c r="I24" s="239" t="s">
        <v>909</v>
      </c>
      <c r="J24" s="238" t="s">
        <v>915</v>
      </c>
      <c r="K24" s="238">
        <f t="shared" ref="K24:K25" si="27">H24-F24</f>
        <v>12.5</v>
      </c>
      <c r="L24" s="251">
        <f t="shared" ref="L24:L25" si="28">(F24*-0.3)/100</f>
        <v>-0.77700000000000002</v>
      </c>
      <c r="M24" s="252">
        <f t="shared" ref="M24:M25" si="29">(K24+L24)/F24</f>
        <v>4.5262548262548268E-2</v>
      </c>
      <c r="N24" s="238" t="s">
        <v>545</v>
      </c>
      <c r="O24" s="253">
        <v>45512</v>
      </c>
      <c r="P24" s="254"/>
      <c r="Q24" s="221"/>
    </row>
    <row r="25" spans="1:18" ht="15" customHeight="1">
      <c r="A25" s="280">
        <v>16</v>
      </c>
      <c r="B25" s="255">
        <v>45510</v>
      </c>
      <c r="C25" s="281"/>
      <c r="D25" s="282" t="s">
        <v>74</v>
      </c>
      <c r="E25" s="283" t="s">
        <v>543</v>
      </c>
      <c r="F25" s="239">
        <v>292</v>
      </c>
      <c r="G25" s="240">
        <v>268</v>
      </c>
      <c r="H25" s="239">
        <v>308</v>
      </c>
      <c r="I25" s="239" t="s">
        <v>910</v>
      </c>
      <c r="J25" s="238" t="s">
        <v>975</v>
      </c>
      <c r="K25" s="238">
        <f t="shared" si="27"/>
        <v>16</v>
      </c>
      <c r="L25" s="251">
        <f t="shared" si="28"/>
        <v>-0.87599999999999989</v>
      </c>
      <c r="M25" s="252">
        <f t="shared" si="29"/>
        <v>5.1794520547945207E-2</v>
      </c>
      <c r="N25" s="238" t="s">
        <v>545</v>
      </c>
      <c r="O25" s="253">
        <v>45527</v>
      </c>
      <c r="P25" s="254"/>
      <c r="Q25" s="221"/>
    </row>
    <row r="26" spans="1:18" ht="15" customHeight="1">
      <c r="A26" s="280">
        <v>17</v>
      </c>
      <c r="B26" s="255">
        <v>45512</v>
      </c>
      <c r="C26" s="281"/>
      <c r="D26" s="282" t="s">
        <v>78</v>
      </c>
      <c r="E26" s="283" t="s">
        <v>543</v>
      </c>
      <c r="F26" s="239">
        <v>1456</v>
      </c>
      <c r="G26" s="240">
        <v>1390</v>
      </c>
      <c r="H26" s="239">
        <v>1520</v>
      </c>
      <c r="I26" s="239" t="s">
        <v>914</v>
      </c>
      <c r="J26" s="238" t="s">
        <v>1091</v>
      </c>
      <c r="K26" s="238">
        <f t="shared" ref="K26" si="30">H26-F26</f>
        <v>64</v>
      </c>
      <c r="L26" s="251">
        <f t="shared" ref="L26" si="31">(F26*-0.3)/100</f>
        <v>-4.3680000000000003</v>
      </c>
      <c r="M26" s="252">
        <f t="shared" ref="M26" si="32">(K26+L26)/F26</f>
        <v>4.0956043956043957E-2</v>
      </c>
      <c r="N26" s="238" t="s">
        <v>545</v>
      </c>
      <c r="O26" s="253">
        <v>45531</v>
      </c>
      <c r="P26" s="254"/>
      <c r="Q26" s="221"/>
    </row>
    <row r="27" spans="1:18" ht="15" customHeight="1">
      <c r="A27" s="280">
        <v>18</v>
      </c>
      <c r="B27" s="255">
        <v>45512</v>
      </c>
      <c r="C27" s="281"/>
      <c r="D27" s="282" t="s">
        <v>56</v>
      </c>
      <c r="E27" s="283" t="s">
        <v>543</v>
      </c>
      <c r="F27" s="239">
        <v>247.5</v>
      </c>
      <c r="G27" s="240">
        <v>232</v>
      </c>
      <c r="H27" s="239">
        <v>261</v>
      </c>
      <c r="I27" s="239" t="s">
        <v>916</v>
      </c>
      <c r="J27" s="238" t="s">
        <v>956</v>
      </c>
      <c r="K27" s="238">
        <f t="shared" ref="K27" si="33">H27-F27</f>
        <v>13.5</v>
      </c>
      <c r="L27" s="251">
        <f t="shared" ref="L27" si="34">(F27*-0.3)/100</f>
        <v>-0.74250000000000005</v>
      </c>
      <c r="M27" s="252">
        <f t="shared" ref="M27" si="35">(K27+L27)/F27</f>
        <v>5.1545454545454547E-2</v>
      </c>
      <c r="N27" s="238" t="s">
        <v>545</v>
      </c>
      <c r="O27" s="253">
        <v>45524</v>
      </c>
      <c r="P27" s="254"/>
      <c r="Q27" s="221"/>
    </row>
    <row r="28" spans="1:18" ht="15" customHeight="1">
      <c r="A28" s="280">
        <v>19</v>
      </c>
      <c r="B28" s="255">
        <v>45512</v>
      </c>
      <c r="C28" s="281"/>
      <c r="D28" s="282" t="s">
        <v>287</v>
      </c>
      <c r="E28" s="283" t="s">
        <v>543</v>
      </c>
      <c r="F28" s="239">
        <v>363</v>
      </c>
      <c r="G28" s="240">
        <v>345</v>
      </c>
      <c r="H28" s="239">
        <v>381.5</v>
      </c>
      <c r="I28" s="239" t="s">
        <v>918</v>
      </c>
      <c r="J28" s="238" t="s">
        <v>954</v>
      </c>
      <c r="K28" s="238">
        <f t="shared" ref="K28" si="36">H28-F28</f>
        <v>18.5</v>
      </c>
      <c r="L28" s="251">
        <f t="shared" ref="L28" si="37">(F28*-0.3)/100</f>
        <v>-1.089</v>
      </c>
      <c r="M28" s="252">
        <f t="shared" ref="M28" si="38">(K28+L28)/F28</f>
        <v>4.7964187327823697E-2</v>
      </c>
      <c r="N28" s="238" t="s">
        <v>545</v>
      </c>
      <c r="O28" s="253">
        <v>45524</v>
      </c>
      <c r="P28" s="254"/>
      <c r="Q28" s="221"/>
    </row>
    <row r="29" spans="1:18" ht="15" customHeight="1">
      <c r="A29" s="289">
        <v>20</v>
      </c>
      <c r="B29" s="290">
        <v>45513</v>
      </c>
      <c r="C29" s="291"/>
      <c r="D29" s="292" t="s">
        <v>59</v>
      </c>
      <c r="E29" s="293" t="s">
        <v>543</v>
      </c>
      <c r="F29" s="294">
        <v>2010</v>
      </c>
      <c r="G29" s="295">
        <v>1930</v>
      </c>
      <c r="H29" s="294">
        <v>1915</v>
      </c>
      <c r="I29" s="294" t="s">
        <v>923</v>
      </c>
      <c r="J29" s="284" t="s">
        <v>664</v>
      </c>
      <c r="K29" s="284">
        <f t="shared" ref="K29" si="39">H29-F29</f>
        <v>-95</v>
      </c>
      <c r="L29" s="285">
        <f t="shared" ref="L29" si="40">(F29*-0.3)/100</f>
        <v>-6.03</v>
      </c>
      <c r="M29" s="286">
        <f t="shared" ref="M29" si="41">(K29+L29)/F29</f>
        <v>-5.0263681592039804E-2</v>
      </c>
      <c r="N29" s="284" t="s">
        <v>555</v>
      </c>
      <c r="O29" s="287">
        <v>45517</v>
      </c>
      <c r="P29" s="288"/>
      <c r="Q29" s="221"/>
    </row>
    <row r="30" spans="1:18" ht="15" customHeight="1">
      <c r="A30" s="180">
        <v>21</v>
      </c>
      <c r="B30" s="177">
        <v>45516</v>
      </c>
      <c r="C30" s="181"/>
      <c r="D30" s="185" t="s">
        <v>133</v>
      </c>
      <c r="E30" s="182" t="s">
        <v>543</v>
      </c>
      <c r="F30" s="176" t="s">
        <v>924</v>
      </c>
      <c r="G30" s="178">
        <v>2540</v>
      </c>
      <c r="H30" s="176"/>
      <c r="I30" s="176" t="s">
        <v>925</v>
      </c>
      <c r="J30" s="178" t="s">
        <v>544</v>
      </c>
      <c r="K30" s="178"/>
      <c r="L30" s="179"/>
      <c r="M30" s="183"/>
      <c r="N30" s="178"/>
      <c r="O30" s="184"/>
      <c r="P30" s="179">
        <f>VLOOKUP(D30,'MidCap Intra'!$B$11:$C$571,2,0)</f>
        <v>2766.9</v>
      </c>
      <c r="Q30" s="221"/>
    </row>
    <row r="31" spans="1:18" ht="15" customHeight="1">
      <c r="A31" s="280">
        <v>22</v>
      </c>
      <c r="B31" s="255">
        <v>45516</v>
      </c>
      <c r="C31" s="281"/>
      <c r="D31" s="282" t="s">
        <v>211</v>
      </c>
      <c r="E31" s="283" t="s">
        <v>543</v>
      </c>
      <c r="F31" s="239">
        <v>6890</v>
      </c>
      <c r="G31" s="240">
        <v>6490</v>
      </c>
      <c r="H31" s="239">
        <v>7240</v>
      </c>
      <c r="I31" s="239" t="s">
        <v>926</v>
      </c>
      <c r="J31" s="238" t="s">
        <v>942</v>
      </c>
      <c r="K31" s="238">
        <f t="shared" ref="K31" si="42">H31-F31</f>
        <v>350</v>
      </c>
      <c r="L31" s="251">
        <f t="shared" ref="L31" si="43">(F31*-0.3)/100</f>
        <v>-20.67</v>
      </c>
      <c r="M31" s="252">
        <f t="shared" ref="M31" si="44">(K31+L31)/F31</f>
        <v>4.7798258345428155E-2</v>
      </c>
      <c r="N31" s="238" t="s">
        <v>545</v>
      </c>
      <c r="O31" s="253">
        <v>45523</v>
      </c>
      <c r="P31" s="254"/>
      <c r="Q31" s="221"/>
    </row>
    <row r="32" spans="1:18" ht="15" customHeight="1">
      <c r="A32" s="280">
        <v>23</v>
      </c>
      <c r="B32" s="255">
        <v>45520</v>
      </c>
      <c r="C32" s="281"/>
      <c r="D32" s="282" t="s">
        <v>297</v>
      </c>
      <c r="E32" s="283" t="s">
        <v>543</v>
      </c>
      <c r="F32" s="239">
        <v>1420</v>
      </c>
      <c r="G32" s="240">
        <v>1335</v>
      </c>
      <c r="H32" s="239">
        <v>1498</v>
      </c>
      <c r="I32" s="239" t="s">
        <v>936</v>
      </c>
      <c r="J32" s="238" t="s">
        <v>939</v>
      </c>
      <c r="K32" s="238">
        <f t="shared" ref="K32" si="45">H32-F32</f>
        <v>78</v>
      </c>
      <c r="L32" s="251">
        <f t="shared" ref="L32" si="46">(F32*-0.3)/100</f>
        <v>-4.26</v>
      </c>
      <c r="M32" s="252">
        <f t="shared" ref="M32" si="47">(K32+L32)/F32</f>
        <v>5.1929577464788726E-2</v>
      </c>
      <c r="N32" s="238" t="s">
        <v>545</v>
      </c>
      <c r="O32" s="253">
        <v>45523</v>
      </c>
      <c r="P32" s="254"/>
      <c r="Q32" s="221"/>
    </row>
    <row r="33" spans="1:38" ht="15" customHeight="1">
      <c r="A33" s="280">
        <v>24</v>
      </c>
      <c r="B33" s="255">
        <v>45523</v>
      </c>
      <c r="C33" s="281"/>
      <c r="D33" s="282" t="s">
        <v>273</v>
      </c>
      <c r="E33" s="283" t="s">
        <v>543</v>
      </c>
      <c r="F33" s="239">
        <v>491</v>
      </c>
      <c r="G33" s="240">
        <v>468</v>
      </c>
      <c r="H33" s="239">
        <v>519</v>
      </c>
      <c r="I33" s="239" t="s">
        <v>938</v>
      </c>
      <c r="J33" s="238" t="s">
        <v>1037</v>
      </c>
      <c r="K33" s="238">
        <f t="shared" ref="K33" si="48">H33-F33</f>
        <v>28</v>
      </c>
      <c r="L33" s="251">
        <f t="shared" ref="L33" si="49">(F33*-0.3)/100</f>
        <v>-1.4729999999999999</v>
      </c>
      <c r="M33" s="252">
        <f t="shared" ref="M33" si="50">(K33+L33)/F33</f>
        <v>5.4026476578411406E-2</v>
      </c>
      <c r="N33" s="238" t="s">
        <v>545</v>
      </c>
      <c r="O33" s="253">
        <v>45530</v>
      </c>
      <c r="P33" s="254"/>
      <c r="Q33" s="221"/>
    </row>
    <row r="34" spans="1:38" ht="15" customHeight="1">
      <c r="A34" s="280">
        <v>25</v>
      </c>
      <c r="B34" s="255">
        <v>45524</v>
      </c>
      <c r="C34" s="281"/>
      <c r="D34" s="282" t="s">
        <v>135</v>
      </c>
      <c r="E34" s="283" t="s">
        <v>543</v>
      </c>
      <c r="F34" s="239">
        <v>2035</v>
      </c>
      <c r="G34" s="240">
        <v>1900</v>
      </c>
      <c r="H34" s="239">
        <v>2149</v>
      </c>
      <c r="I34" s="239" t="s">
        <v>946</v>
      </c>
      <c r="J34" s="238" t="s">
        <v>1092</v>
      </c>
      <c r="K34" s="238">
        <f t="shared" ref="K34" si="51">H34-F34</f>
        <v>114</v>
      </c>
      <c r="L34" s="251">
        <f t="shared" ref="L34" si="52">(F34*-0.3)/100</f>
        <v>-6.1050000000000004</v>
      </c>
      <c r="M34" s="252">
        <f t="shared" ref="M34" si="53">(K34+L34)/F34</f>
        <v>5.3019656019656018E-2</v>
      </c>
      <c r="N34" s="238" t="s">
        <v>545</v>
      </c>
      <c r="O34" s="253">
        <v>45531</v>
      </c>
      <c r="P34" s="254"/>
      <c r="Q34" s="221"/>
    </row>
    <row r="35" spans="1:38" ht="15" customHeight="1">
      <c r="A35" s="180">
        <v>26</v>
      </c>
      <c r="B35" s="177">
        <v>45524</v>
      </c>
      <c r="C35" s="181"/>
      <c r="D35" s="185" t="s">
        <v>495</v>
      </c>
      <c r="E35" s="182" t="s">
        <v>543</v>
      </c>
      <c r="F35" s="176" t="s">
        <v>947</v>
      </c>
      <c r="G35" s="178">
        <v>699</v>
      </c>
      <c r="H35" s="176"/>
      <c r="I35" s="176" t="s">
        <v>948</v>
      </c>
      <c r="J35" s="178" t="s">
        <v>544</v>
      </c>
      <c r="K35" s="178"/>
      <c r="L35" s="179"/>
      <c r="M35" s="183"/>
      <c r="N35" s="178"/>
      <c r="O35" s="184"/>
      <c r="P35" s="179">
        <f>VLOOKUP(D35,'MidCap Intra'!$B$11:$C$571,2,0)</f>
        <v>749.7</v>
      </c>
      <c r="Q35" s="221"/>
    </row>
    <row r="36" spans="1:38" ht="15" customHeight="1">
      <c r="A36" s="180">
        <v>27</v>
      </c>
      <c r="B36" s="177">
        <v>45524</v>
      </c>
      <c r="C36" s="181"/>
      <c r="D36" s="185" t="s">
        <v>219</v>
      </c>
      <c r="E36" s="182" t="s">
        <v>543</v>
      </c>
      <c r="F36" s="176" t="s">
        <v>949</v>
      </c>
      <c r="G36" s="178">
        <v>1120</v>
      </c>
      <c r="H36" s="176"/>
      <c r="I36" s="176" t="s">
        <v>950</v>
      </c>
      <c r="J36" s="178" t="s">
        <v>544</v>
      </c>
      <c r="K36" s="178"/>
      <c r="L36" s="179"/>
      <c r="M36" s="183"/>
      <c r="N36" s="178"/>
      <c r="O36" s="184"/>
      <c r="P36" s="179">
        <f>VLOOKUP(D36,'MidCap Intra'!$B$11:$C$571,2,0)</f>
        <v>1209.5999999999999</v>
      </c>
      <c r="Q36" s="221"/>
    </row>
    <row r="37" spans="1:38" ht="15" customHeight="1">
      <c r="A37" s="280">
        <v>28</v>
      </c>
      <c r="B37" s="255">
        <v>45524</v>
      </c>
      <c r="C37" s="281"/>
      <c r="D37" s="282" t="s">
        <v>168</v>
      </c>
      <c r="E37" s="283" t="s">
        <v>543</v>
      </c>
      <c r="F37" s="239">
        <v>203</v>
      </c>
      <c r="G37" s="240">
        <v>188</v>
      </c>
      <c r="H37" s="239">
        <v>219</v>
      </c>
      <c r="I37" s="239" t="s">
        <v>951</v>
      </c>
      <c r="J37" s="238" t="s">
        <v>975</v>
      </c>
      <c r="K37" s="238">
        <f t="shared" ref="K37" si="54">H37-F37</f>
        <v>16</v>
      </c>
      <c r="L37" s="251">
        <f t="shared" ref="L37" si="55">(F37*-0.3)/100</f>
        <v>-0.60899999999999999</v>
      </c>
      <c r="M37" s="252">
        <f t="shared" ref="M37" si="56">(K37+L37)/F37</f>
        <v>7.5817733990147781E-2</v>
      </c>
      <c r="N37" s="238" t="s">
        <v>545</v>
      </c>
      <c r="O37" s="253">
        <v>45526</v>
      </c>
      <c r="P37" s="254"/>
      <c r="Q37" s="221"/>
    </row>
    <row r="38" spans="1:38" ht="15" customHeight="1">
      <c r="A38" s="180">
        <v>29</v>
      </c>
      <c r="B38" s="177">
        <v>45524</v>
      </c>
      <c r="C38" s="181"/>
      <c r="D38" s="185" t="s">
        <v>211</v>
      </c>
      <c r="E38" s="182" t="s">
        <v>543</v>
      </c>
      <c r="F38" s="176" t="s">
        <v>952</v>
      </c>
      <c r="G38" s="178">
        <v>6640</v>
      </c>
      <c r="H38" s="176"/>
      <c r="I38" s="176" t="s">
        <v>953</v>
      </c>
      <c r="J38" s="178" t="s">
        <v>544</v>
      </c>
      <c r="K38" s="178"/>
      <c r="L38" s="179"/>
      <c r="M38" s="183"/>
      <c r="N38" s="178"/>
      <c r="O38" s="184"/>
      <c r="P38" s="179">
        <f>VLOOKUP(D38,'MidCap Intra'!$B$11:$C$571,2,0)</f>
        <v>7008.85</v>
      </c>
      <c r="Q38" s="221"/>
    </row>
    <row r="39" spans="1:38" ht="15" customHeight="1">
      <c r="A39" s="280">
        <v>30</v>
      </c>
      <c r="B39" s="255">
        <v>45527</v>
      </c>
      <c r="C39" s="281"/>
      <c r="D39" s="282" t="s">
        <v>871</v>
      </c>
      <c r="E39" s="283" t="s">
        <v>543</v>
      </c>
      <c r="F39" s="239">
        <v>1024</v>
      </c>
      <c r="G39" s="240">
        <v>945</v>
      </c>
      <c r="H39" s="239">
        <v>1106</v>
      </c>
      <c r="I39" s="239" t="s">
        <v>907</v>
      </c>
      <c r="J39" s="238" t="s">
        <v>1097</v>
      </c>
      <c r="K39" s="238">
        <f t="shared" ref="K39" si="57">H39-F39</f>
        <v>82</v>
      </c>
      <c r="L39" s="251">
        <f t="shared" ref="L39" si="58">(F39*-0.3)/100</f>
        <v>-3.0720000000000001</v>
      </c>
      <c r="M39" s="252">
        <f t="shared" ref="M39" si="59">(K39+L39)/F39</f>
        <v>7.7078124999999997E-2</v>
      </c>
      <c r="N39" s="238" t="s">
        <v>545</v>
      </c>
      <c r="O39" s="253">
        <v>45531</v>
      </c>
      <c r="P39" s="254"/>
      <c r="Q39" s="221"/>
    </row>
    <row r="40" spans="1:38" ht="15" customHeight="1">
      <c r="A40" s="180">
        <v>31</v>
      </c>
      <c r="B40" s="177">
        <v>45530</v>
      </c>
      <c r="C40" s="181"/>
      <c r="D40" s="185" t="s">
        <v>423</v>
      </c>
      <c r="E40" s="182" t="s">
        <v>543</v>
      </c>
      <c r="F40" s="176" t="s">
        <v>1038</v>
      </c>
      <c r="G40" s="178">
        <v>468</v>
      </c>
      <c r="H40" s="176"/>
      <c r="I40" s="176" t="s">
        <v>1039</v>
      </c>
      <c r="J40" s="178" t="s">
        <v>544</v>
      </c>
      <c r="K40" s="178"/>
      <c r="L40" s="179"/>
      <c r="M40" s="183"/>
      <c r="N40" s="178"/>
      <c r="O40" s="184"/>
      <c r="P40" s="179">
        <f>VLOOKUP(D40,'[1]MidCap Intra'!$B$11:$C$571,2,0)</f>
        <v>510.9</v>
      </c>
      <c r="Q40" s="221"/>
    </row>
    <row r="41" spans="1:38" ht="15" customHeight="1">
      <c r="A41" s="180">
        <v>32</v>
      </c>
      <c r="B41" s="177">
        <v>45531</v>
      </c>
      <c r="C41" s="181"/>
      <c r="D41" s="185" t="s">
        <v>131</v>
      </c>
      <c r="E41" s="182" t="s">
        <v>543</v>
      </c>
      <c r="F41" s="176" t="s">
        <v>1089</v>
      </c>
      <c r="G41" s="178">
        <v>310</v>
      </c>
      <c r="H41" s="176"/>
      <c r="I41" s="176" t="s">
        <v>1090</v>
      </c>
      <c r="J41" s="178" t="s">
        <v>544</v>
      </c>
      <c r="K41" s="178"/>
      <c r="L41" s="179"/>
      <c r="M41" s="183"/>
      <c r="N41" s="178"/>
      <c r="O41" s="184"/>
      <c r="P41" s="179">
        <f>VLOOKUP(D41,'[1]MidCap Intra'!$B$11:$C$571,2,0)</f>
        <v>318.55</v>
      </c>
      <c r="Q41" s="221"/>
    </row>
    <row r="42" spans="1:38" ht="15" customHeight="1">
      <c r="A42" s="180">
        <v>33</v>
      </c>
      <c r="B42" s="177">
        <v>45531</v>
      </c>
      <c r="C42" s="181"/>
      <c r="D42" s="185" t="s">
        <v>501</v>
      </c>
      <c r="E42" s="182" t="s">
        <v>543</v>
      </c>
      <c r="F42" s="176" t="s">
        <v>1093</v>
      </c>
      <c r="G42" s="178">
        <v>410</v>
      </c>
      <c r="H42" s="176"/>
      <c r="I42" s="176" t="s">
        <v>1094</v>
      </c>
      <c r="J42" s="178" t="s">
        <v>544</v>
      </c>
      <c r="K42" s="178"/>
      <c r="L42" s="179"/>
      <c r="M42" s="183"/>
      <c r="N42" s="178"/>
      <c r="O42" s="184"/>
      <c r="P42" s="179">
        <f>VLOOKUP(D42,'[1]MidCap Intra'!$B$11:$C$571,2,0)</f>
        <v>452.9</v>
      </c>
      <c r="Q42" s="221"/>
    </row>
    <row r="43" spans="1:38" ht="15" customHeight="1">
      <c r="A43" s="180">
        <v>34</v>
      </c>
      <c r="B43" s="177">
        <v>45531</v>
      </c>
      <c r="C43" s="181"/>
      <c r="D43" s="185" t="s">
        <v>235</v>
      </c>
      <c r="E43" s="182" t="s">
        <v>543</v>
      </c>
      <c r="F43" s="176" t="s">
        <v>1095</v>
      </c>
      <c r="G43" s="178">
        <v>134.5</v>
      </c>
      <c r="H43" s="176"/>
      <c r="I43" s="176" t="s">
        <v>1096</v>
      </c>
      <c r="J43" s="178" t="s">
        <v>544</v>
      </c>
      <c r="K43" s="178"/>
      <c r="L43" s="179"/>
      <c r="M43" s="183"/>
      <c r="N43" s="178"/>
      <c r="O43" s="184"/>
      <c r="P43" s="179">
        <f>VLOOKUP(D43,'[1]MidCap Intra'!$B$11:$C$571,2,0)</f>
        <v>139.44</v>
      </c>
      <c r="Q43" s="221"/>
    </row>
    <row r="44" spans="1:38" ht="15" customHeight="1">
      <c r="A44" s="180"/>
      <c r="B44" s="177"/>
      <c r="C44" s="181"/>
      <c r="D44" s="185"/>
      <c r="E44" s="182"/>
      <c r="F44" s="176"/>
      <c r="G44" s="178"/>
      <c r="H44" s="176"/>
      <c r="I44" s="176"/>
      <c r="J44" s="178"/>
      <c r="K44" s="178"/>
      <c r="L44" s="179"/>
      <c r="M44" s="183"/>
      <c r="N44" s="178"/>
      <c r="O44" s="184"/>
      <c r="P44" s="179"/>
      <c r="Q44" s="221"/>
    </row>
    <row r="45" spans="1:38" ht="15" customHeight="1">
      <c r="A45" s="180"/>
      <c r="B45" s="177"/>
      <c r="C45" s="181"/>
      <c r="D45" s="185"/>
      <c r="E45" s="182"/>
      <c r="F45" s="176"/>
      <c r="G45" s="178"/>
      <c r="H45" s="176"/>
      <c r="I45" s="176"/>
      <c r="J45" s="178"/>
      <c r="K45" s="178"/>
      <c r="L45" s="179"/>
      <c r="M45" s="183"/>
      <c r="N45" s="178"/>
      <c r="O45" s="184"/>
      <c r="P45" s="179"/>
      <c r="Q45" s="221"/>
    </row>
    <row r="46" spans="1:38" ht="15" customHeight="1"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38" ht="14.25" customHeight="1">
      <c r="A47" s="96"/>
      <c r="B47" s="97"/>
      <c r="C47" s="98"/>
      <c r="D47" s="99"/>
      <c r="E47" s="100"/>
      <c r="F47" s="100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101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02" t="s">
        <v>546</v>
      </c>
      <c r="B48" s="103"/>
      <c r="C48" s="104"/>
      <c r="E48" s="105"/>
      <c r="F48" s="105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06" t="s">
        <v>547</v>
      </c>
      <c r="B49" s="102"/>
      <c r="C49" s="102"/>
      <c r="D49" s="102"/>
      <c r="E49" s="37"/>
      <c r="F49" s="107" t="s">
        <v>548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02" t="s">
        <v>549</v>
      </c>
      <c r="B50" s="102"/>
      <c r="C50" s="102"/>
      <c r="D50" s="102" t="s">
        <v>550</v>
      </c>
      <c r="E50" s="6"/>
      <c r="F50" s="107" t="s">
        <v>551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02"/>
      <c r="B51" s="102"/>
      <c r="C51" s="102"/>
      <c r="D51" s="102"/>
      <c r="E51" s="6"/>
      <c r="F51" s="6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89"/>
      <c r="B52" s="189"/>
      <c r="C52" s="189"/>
      <c r="D52" s="189"/>
      <c r="E52" s="190"/>
      <c r="F52" s="190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" customHeight="1">
      <c r="A53" s="189"/>
      <c r="B53" s="189"/>
      <c r="C53" s="189"/>
      <c r="D53" s="189"/>
      <c r="E53" s="190"/>
      <c r="F53" s="190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38.25" customHeight="1">
      <c r="A54" s="91" t="s">
        <v>987</v>
      </c>
      <c r="B54" s="119"/>
      <c r="C54" s="119"/>
      <c r="D54" s="120"/>
      <c r="E54" s="108"/>
      <c r="F54" s="6"/>
      <c r="G54" s="6"/>
      <c r="H54" s="109"/>
      <c r="I54" s="121"/>
      <c r="J54" s="1"/>
      <c r="K54" s="6"/>
      <c r="L54" s="6"/>
      <c r="M54" s="6"/>
      <c r="N54" s="1"/>
      <c r="O54" s="1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  <c r="AG54" s="1"/>
      <c r="AH54" s="1"/>
      <c r="AI54" s="1"/>
      <c r="AJ54" s="6"/>
      <c r="AK54" s="1"/>
    </row>
    <row r="55" spans="1:38" ht="39.6">
      <c r="A55" s="92" t="s">
        <v>16</v>
      </c>
      <c r="B55" s="93" t="s">
        <v>520</v>
      </c>
      <c r="C55" s="93"/>
      <c r="D55" s="94" t="s">
        <v>530</v>
      </c>
      <c r="E55" s="93" t="s">
        <v>531</v>
      </c>
      <c r="F55" s="93" t="s">
        <v>532</v>
      </c>
      <c r="G55" s="93" t="s">
        <v>533</v>
      </c>
      <c r="H55" s="93" t="s">
        <v>534</v>
      </c>
      <c r="I55" s="93" t="s">
        <v>535</v>
      </c>
      <c r="J55" s="92" t="s">
        <v>536</v>
      </c>
      <c r="K55" s="112" t="s">
        <v>553</v>
      </c>
      <c r="L55" s="113" t="s">
        <v>538</v>
      </c>
      <c r="M55" s="95" t="s">
        <v>539</v>
      </c>
      <c r="N55" s="93" t="s">
        <v>540</v>
      </c>
      <c r="O55" s="94" t="s">
        <v>541</v>
      </c>
      <c r="P55" s="186" t="s">
        <v>542</v>
      </c>
      <c r="Q55" s="188" t="s">
        <v>807</v>
      </c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  <c r="AG55" s="37"/>
      <c r="AH55" s="37"/>
      <c r="AI55" s="37"/>
      <c r="AJ55" s="37"/>
      <c r="AK55" s="37"/>
      <c r="AL55" s="37"/>
    </row>
    <row r="56" spans="1:38" ht="12.75" customHeight="1">
      <c r="A56" s="239">
        <v>1</v>
      </c>
      <c r="B56" s="255">
        <v>45523</v>
      </c>
      <c r="C56" s="313"/>
      <c r="D56" s="313" t="s">
        <v>940</v>
      </c>
      <c r="E56" s="239" t="s">
        <v>543</v>
      </c>
      <c r="F56" s="239">
        <v>327.5</v>
      </c>
      <c r="G56" s="239">
        <v>298</v>
      </c>
      <c r="H56" s="239">
        <v>353</v>
      </c>
      <c r="I56" s="239" t="s">
        <v>941</v>
      </c>
      <c r="J56" s="238" t="s">
        <v>966</v>
      </c>
      <c r="K56" s="238">
        <f t="shared" ref="K56" si="60">H56-F56</f>
        <v>25.5</v>
      </c>
      <c r="L56" s="251">
        <f t="shared" ref="L56" si="61">(F56*-0.3)/100</f>
        <v>-0.98250000000000004</v>
      </c>
      <c r="M56" s="252">
        <f t="shared" ref="M56" si="62">(K56+L56)/F56</f>
        <v>7.4862595419847328E-2</v>
      </c>
      <c r="N56" s="238" t="s">
        <v>545</v>
      </c>
      <c r="O56" s="253">
        <v>45525</v>
      </c>
      <c r="P56" s="254"/>
      <c r="Q56" s="235"/>
      <c r="R56" s="54" t="s">
        <v>837</v>
      </c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239">
        <v>2</v>
      </c>
      <c r="B57" s="255">
        <v>45525</v>
      </c>
      <c r="C57" s="313"/>
      <c r="D57" s="313" t="s">
        <v>967</v>
      </c>
      <c r="E57" s="239" t="s">
        <v>543</v>
      </c>
      <c r="F57" s="239">
        <v>120</v>
      </c>
      <c r="G57" s="239">
        <v>107</v>
      </c>
      <c r="H57" s="239">
        <v>129.5</v>
      </c>
      <c r="I57" s="239" t="s">
        <v>968</v>
      </c>
      <c r="J57" s="238" t="s">
        <v>976</v>
      </c>
      <c r="K57" s="238">
        <f t="shared" ref="K57" si="63">H57-F57</f>
        <v>9.5</v>
      </c>
      <c r="L57" s="251">
        <f t="shared" ref="L57" si="64">(F57*-0.3)/100</f>
        <v>-0.36</v>
      </c>
      <c r="M57" s="252">
        <f t="shared" ref="M57" si="65">(K57+L57)/F57</f>
        <v>7.6166666666666674E-2</v>
      </c>
      <c r="N57" s="238" t="s">
        <v>545</v>
      </c>
      <c r="O57" s="253">
        <v>45526</v>
      </c>
      <c r="P57" s="254"/>
      <c r="Q57" s="235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76">
        <v>3</v>
      </c>
      <c r="B58" s="177">
        <v>45526</v>
      </c>
      <c r="C58" s="220"/>
      <c r="D58" s="220" t="s">
        <v>137</v>
      </c>
      <c r="E58" s="176" t="s">
        <v>543</v>
      </c>
      <c r="F58" s="176" t="s">
        <v>977</v>
      </c>
      <c r="G58" s="176">
        <v>14.9</v>
      </c>
      <c r="H58" s="176"/>
      <c r="I58" s="176" t="s">
        <v>978</v>
      </c>
      <c r="J58" s="176" t="s">
        <v>544</v>
      </c>
      <c r="K58" s="176"/>
      <c r="L58" s="236"/>
      <c r="M58" s="237"/>
      <c r="N58" s="176"/>
      <c r="O58" s="223"/>
      <c r="P58" s="179"/>
      <c r="Q58" s="235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76">
        <v>4</v>
      </c>
      <c r="B59" s="177">
        <v>45526</v>
      </c>
      <c r="C59" s="220"/>
      <c r="D59" s="220" t="s">
        <v>979</v>
      </c>
      <c r="E59" s="176" t="s">
        <v>543</v>
      </c>
      <c r="F59" s="176" t="s">
        <v>980</v>
      </c>
      <c r="G59" s="176">
        <v>1690</v>
      </c>
      <c r="H59" s="176"/>
      <c r="I59" s="176" t="s">
        <v>981</v>
      </c>
      <c r="J59" s="176" t="s">
        <v>544</v>
      </c>
      <c r="K59" s="176"/>
      <c r="L59" s="236"/>
      <c r="M59" s="237"/>
      <c r="N59" s="176"/>
      <c r="O59" s="223"/>
      <c r="P59" s="179"/>
      <c r="Q59" s="235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176"/>
      <c r="B60" s="177"/>
      <c r="C60" s="220"/>
      <c r="D60" s="220"/>
      <c r="E60" s="176"/>
      <c r="F60" s="176"/>
      <c r="G60" s="176"/>
      <c r="H60" s="176"/>
      <c r="I60" s="176"/>
      <c r="J60" s="176"/>
      <c r="K60" s="176"/>
      <c r="L60" s="236"/>
      <c r="M60" s="237"/>
      <c r="N60" s="176"/>
      <c r="O60" s="223"/>
      <c r="P60" s="179"/>
      <c r="Q60" s="235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.75" customHeight="1">
      <c r="A61" s="176"/>
      <c r="B61" s="177"/>
      <c r="C61" s="220"/>
      <c r="D61" s="220"/>
      <c r="E61" s="176"/>
      <c r="F61" s="176"/>
      <c r="G61" s="176"/>
      <c r="H61" s="176"/>
      <c r="I61" s="176"/>
      <c r="J61" s="176"/>
      <c r="K61" s="176"/>
      <c r="L61" s="236"/>
      <c r="M61" s="237"/>
      <c r="N61" s="176"/>
      <c r="O61" s="223"/>
      <c r="P61" s="179"/>
      <c r="Q61" s="235"/>
      <c r="R61" s="54" t="s">
        <v>837</v>
      </c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102" t="s">
        <v>546</v>
      </c>
      <c r="B62" s="102"/>
      <c r="C62" s="102"/>
      <c r="D62" s="54"/>
      <c r="E62" s="37"/>
      <c r="F62" s="107" t="s">
        <v>548</v>
      </c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</row>
    <row r="63" spans="1:38" ht="12.75" customHeight="1">
      <c r="A63" s="106" t="s">
        <v>547</v>
      </c>
      <c r="B63" s="102"/>
      <c r="C63" s="102"/>
      <c r="D63" s="54"/>
      <c r="E63" s="37"/>
      <c r="F63" s="107" t="s">
        <v>551</v>
      </c>
      <c r="G63" s="54"/>
      <c r="H63" s="54" t="s">
        <v>567</v>
      </c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</row>
    <row r="64" spans="1:38" ht="12.75" customHeight="1">
      <c r="A64" s="54"/>
      <c r="B64" s="54"/>
      <c r="C64" s="102"/>
      <c r="D64" s="54"/>
      <c r="E64" s="37"/>
      <c r="F64" s="10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8" ht="12" customHeight="1">
      <c r="A65" s="189"/>
      <c r="B65" s="189"/>
      <c r="C65" s="189"/>
      <c r="D65" s="189"/>
      <c r="E65" s="190"/>
      <c r="F65" s="190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38.25" customHeight="1">
      <c r="A66" s="91" t="s">
        <v>988</v>
      </c>
      <c r="B66" s="119"/>
      <c r="C66" s="119"/>
      <c r="D66" s="120"/>
      <c r="E66" s="108"/>
      <c r="F66" s="6"/>
      <c r="G66" s="6"/>
      <c r="H66" s="109"/>
      <c r="I66" s="121"/>
      <c r="J66" s="1"/>
      <c r="K66" s="6"/>
      <c r="L66" s="6"/>
      <c r="M66" s="6"/>
      <c r="N66" s="1"/>
      <c r="O66" s="1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1"/>
      <c r="AH66" s="1"/>
      <c r="AI66" s="1"/>
      <c r="AJ66" s="6"/>
      <c r="AK66" s="1"/>
    </row>
    <row r="67" spans="1:38" ht="39.6">
      <c r="A67" s="92" t="s">
        <v>16</v>
      </c>
      <c r="B67" s="93" t="s">
        <v>520</v>
      </c>
      <c r="C67" s="93"/>
      <c r="D67" s="94" t="s">
        <v>530</v>
      </c>
      <c r="E67" s="93" t="s">
        <v>531</v>
      </c>
      <c r="F67" s="93" t="s">
        <v>532</v>
      </c>
      <c r="G67" s="93" t="s">
        <v>533</v>
      </c>
      <c r="H67" s="93" t="s">
        <v>534</v>
      </c>
      <c r="I67" s="93" t="s">
        <v>535</v>
      </c>
      <c r="J67" s="92" t="s">
        <v>536</v>
      </c>
      <c r="K67" s="112" t="s">
        <v>553</v>
      </c>
      <c r="L67" s="113" t="s">
        <v>538</v>
      </c>
      <c r="M67" s="95" t="s">
        <v>539</v>
      </c>
      <c r="N67" s="93" t="s">
        <v>540</v>
      </c>
      <c r="O67" s="94" t="s">
        <v>541</v>
      </c>
      <c r="P67" s="186" t="s">
        <v>542</v>
      </c>
      <c r="Q67" s="188" t="s">
        <v>807</v>
      </c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37"/>
      <c r="AH67" s="37"/>
      <c r="AI67" s="37"/>
      <c r="AJ67" s="37"/>
      <c r="AK67" s="37"/>
      <c r="AL67" s="37"/>
    </row>
    <row r="68" spans="1:38" ht="12.75" customHeight="1">
      <c r="A68" s="176">
        <v>1</v>
      </c>
      <c r="B68" s="177">
        <v>45356</v>
      </c>
      <c r="C68" s="220"/>
      <c r="D68" s="220" t="s">
        <v>294</v>
      </c>
      <c r="E68" s="176" t="s">
        <v>836</v>
      </c>
      <c r="F68" s="176">
        <v>38.94</v>
      </c>
      <c r="G68" s="176">
        <v>34.64</v>
      </c>
      <c r="H68" s="176"/>
      <c r="I68" s="176" t="s">
        <v>874</v>
      </c>
      <c r="J68" s="176" t="s">
        <v>544</v>
      </c>
      <c r="K68" s="176"/>
      <c r="L68" s="236"/>
      <c r="M68" s="237"/>
      <c r="N68" s="176"/>
      <c r="O68" s="223"/>
      <c r="P68" s="179">
        <f>VLOOKUP(D68,'MidCap Intra'!$B$11:$C$571,2,0)</f>
        <v>37.57</v>
      </c>
      <c r="Q68" s="235"/>
      <c r="R68" s="54" t="s">
        <v>837</v>
      </c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</row>
    <row r="69" spans="1:38" ht="12.75" customHeight="1">
      <c r="A69" s="176">
        <v>2</v>
      </c>
      <c r="B69" s="177">
        <v>45498</v>
      </c>
      <c r="C69" s="220"/>
      <c r="D69" s="220" t="s">
        <v>474</v>
      </c>
      <c r="E69" s="176" t="s">
        <v>543</v>
      </c>
      <c r="F69" s="176" t="s">
        <v>891</v>
      </c>
      <c r="G69" s="176">
        <v>3600</v>
      </c>
      <c r="H69" s="176"/>
      <c r="I69" s="176" t="s">
        <v>892</v>
      </c>
      <c r="J69" s="176" t="s">
        <v>544</v>
      </c>
      <c r="K69" s="176"/>
      <c r="L69" s="236"/>
      <c r="M69" s="237"/>
      <c r="N69" s="176"/>
      <c r="O69" s="223"/>
      <c r="P69" s="179">
        <f>VLOOKUP(D69,'MidCap Intra'!$B$11:$C$571,2,0)</f>
        <v>3936</v>
      </c>
      <c r="Q69" s="235"/>
      <c r="R69" s="54" t="s">
        <v>837</v>
      </c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</row>
    <row r="70" spans="1:38" ht="12.75" customHeight="1">
      <c r="A70" s="239">
        <v>3</v>
      </c>
      <c r="B70" s="255">
        <v>45517</v>
      </c>
      <c r="C70" s="313"/>
      <c r="D70" s="313" t="s">
        <v>498</v>
      </c>
      <c r="E70" s="239" t="s">
        <v>543</v>
      </c>
      <c r="F70" s="239">
        <v>4325</v>
      </c>
      <c r="G70" s="239">
        <v>3970</v>
      </c>
      <c r="H70" s="239">
        <v>4615</v>
      </c>
      <c r="I70" s="239" t="s">
        <v>929</v>
      </c>
      <c r="J70" s="238" t="s">
        <v>749</v>
      </c>
      <c r="K70" s="238">
        <f t="shared" ref="K70" si="66">H70-F70</f>
        <v>290</v>
      </c>
      <c r="L70" s="251">
        <f t="shared" ref="L70" si="67">(F70*-0.3)/100</f>
        <v>-12.975</v>
      </c>
      <c r="M70" s="252">
        <f t="shared" ref="M70" si="68">(K70+L70)/F70</f>
        <v>6.4052023121387275E-2</v>
      </c>
      <c r="N70" s="238" t="s">
        <v>545</v>
      </c>
      <c r="O70" s="253">
        <v>45527</v>
      </c>
      <c r="P70" s="254"/>
      <c r="Q70" s="235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</row>
    <row r="71" spans="1:38" ht="12.75" customHeight="1">
      <c r="A71" s="176"/>
      <c r="B71" s="177"/>
      <c r="C71" s="220"/>
      <c r="D71" s="220"/>
      <c r="E71" s="176"/>
      <c r="F71" s="176"/>
      <c r="G71" s="176"/>
      <c r="H71" s="176"/>
      <c r="I71" s="176"/>
      <c r="J71" s="176"/>
      <c r="K71" s="176"/>
      <c r="L71" s="236"/>
      <c r="M71" s="237"/>
      <c r="N71" s="176"/>
      <c r="O71" s="223"/>
      <c r="P71" s="179"/>
      <c r="Q71" s="235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</row>
    <row r="72" spans="1:38" ht="12.75" customHeight="1">
      <c r="A72" s="176"/>
      <c r="B72" s="177"/>
      <c r="C72" s="220"/>
      <c r="D72" s="220"/>
      <c r="E72" s="176"/>
      <c r="F72" s="176"/>
      <c r="G72" s="176"/>
      <c r="H72" s="176"/>
      <c r="I72" s="176"/>
      <c r="J72" s="176"/>
      <c r="K72" s="176"/>
      <c r="L72" s="236"/>
      <c r="M72" s="237"/>
      <c r="N72" s="176"/>
      <c r="O72" s="223"/>
      <c r="P72" s="177"/>
      <c r="Q72" s="235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</row>
    <row r="73" spans="1:38" ht="12.75" customHeight="1">
      <c r="A73" s="102" t="s">
        <v>546</v>
      </c>
      <c r="B73" s="102"/>
      <c r="C73" s="102"/>
      <c r="D73" s="54"/>
      <c r="E73" s="37"/>
      <c r="F73" s="107" t="s">
        <v>548</v>
      </c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</row>
    <row r="74" spans="1:38" ht="12.75" customHeight="1">
      <c r="A74" s="106" t="s">
        <v>547</v>
      </c>
      <c r="B74" s="102"/>
      <c r="C74" s="102"/>
      <c r="D74" s="54"/>
      <c r="E74" s="37"/>
      <c r="F74" s="107" t="s">
        <v>551</v>
      </c>
      <c r="G74" s="54"/>
      <c r="H74" s="54" t="s">
        <v>567</v>
      </c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</row>
    <row r="75" spans="1:38" ht="12.75" customHeight="1">
      <c r="A75" s="54"/>
      <c r="B75" s="54"/>
      <c r="C75" s="102"/>
      <c r="D75" s="54"/>
      <c r="E75" s="37"/>
      <c r="F75" s="107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</row>
    <row r="76" spans="1:38" ht="12.75" customHeight="1">
      <c r="A76" s="54"/>
      <c r="B76" s="54"/>
      <c r="C76" s="102"/>
      <c r="D76" s="54"/>
      <c r="E76" s="37"/>
      <c r="F76" s="107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8" ht="38.25" customHeight="1">
      <c r="A77" s="122" t="s">
        <v>989</v>
      </c>
      <c r="C77" s="122"/>
      <c r="D77" s="54"/>
      <c r="E77" s="122"/>
      <c r="F77" s="6"/>
      <c r="G77" s="6"/>
      <c r="H77" s="110"/>
      <c r="I77" s="6"/>
      <c r="J77" s="110"/>
      <c r="K77" s="111"/>
      <c r="L77" s="6"/>
      <c r="M77" s="6"/>
      <c r="N77" s="1"/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8" ht="12.75" customHeight="1">
      <c r="A78" s="92" t="s">
        <v>16</v>
      </c>
      <c r="B78" s="93" t="s">
        <v>520</v>
      </c>
      <c r="C78" s="93"/>
      <c r="D78" s="94" t="s">
        <v>530</v>
      </c>
      <c r="E78" s="93" t="s">
        <v>531</v>
      </c>
      <c r="F78" s="93" t="s">
        <v>532</v>
      </c>
      <c r="G78" s="93" t="s">
        <v>568</v>
      </c>
      <c r="H78" s="93" t="s">
        <v>569</v>
      </c>
      <c r="I78" s="93" t="s">
        <v>535</v>
      </c>
      <c r="J78" s="123" t="s">
        <v>536</v>
      </c>
      <c r="K78" s="93" t="s">
        <v>537</v>
      </c>
      <c r="L78" s="93" t="s">
        <v>570</v>
      </c>
      <c r="M78" s="93" t="s">
        <v>540</v>
      </c>
      <c r="N78" s="94" t="s">
        <v>541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8" ht="12.75" customHeight="1">
      <c r="A79" s="124">
        <v>1</v>
      </c>
      <c r="B79" s="125">
        <v>41579</v>
      </c>
      <c r="C79" s="125"/>
      <c r="D79" s="126" t="s">
        <v>571</v>
      </c>
      <c r="E79" s="127" t="s">
        <v>543</v>
      </c>
      <c r="F79" s="128">
        <v>82</v>
      </c>
      <c r="G79" s="127" t="s">
        <v>572</v>
      </c>
      <c r="H79" s="127">
        <v>100</v>
      </c>
      <c r="I79" s="129">
        <v>100</v>
      </c>
      <c r="J79" s="130" t="s">
        <v>573</v>
      </c>
      <c r="K79" s="131">
        <f t="shared" ref="K79:K110" si="69">H79-F79</f>
        <v>18</v>
      </c>
      <c r="L79" s="132">
        <f t="shared" ref="L79:L110" si="70">K79/F79</f>
        <v>0.21951219512195122</v>
      </c>
      <c r="M79" s="127" t="s">
        <v>545</v>
      </c>
      <c r="N79" s="133">
        <v>42657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8" ht="12.75" customHeight="1">
      <c r="A80" s="124">
        <v>2</v>
      </c>
      <c r="B80" s="125">
        <v>41794</v>
      </c>
      <c r="C80" s="125"/>
      <c r="D80" s="126" t="s">
        <v>574</v>
      </c>
      <c r="E80" s="127" t="s">
        <v>554</v>
      </c>
      <c r="F80" s="128">
        <v>257</v>
      </c>
      <c r="G80" s="127" t="s">
        <v>572</v>
      </c>
      <c r="H80" s="127">
        <v>300</v>
      </c>
      <c r="I80" s="129">
        <v>300</v>
      </c>
      <c r="J80" s="130" t="s">
        <v>573</v>
      </c>
      <c r="K80" s="131">
        <f t="shared" si="69"/>
        <v>43</v>
      </c>
      <c r="L80" s="132">
        <f t="shared" si="70"/>
        <v>0.16731517509727625</v>
      </c>
      <c r="M80" s="127" t="s">
        <v>545</v>
      </c>
      <c r="N80" s="133">
        <v>41822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3</v>
      </c>
      <c r="B81" s="125">
        <v>41828</v>
      </c>
      <c r="C81" s="125"/>
      <c r="D81" s="126" t="s">
        <v>575</v>
      </c>
      <c r="E81" s="127" t="s">
        <v>554</v>
      </c>
      <c r="F81" s="128">
        <v>393</v>
      </c>
      <c r="G81" s="127" t="s">
        <v>572</v>
      </c>
      <c r="H81" s="127">
        <v>468</v>
      </c>
      <c r="I81" s="129">
        <v>468</v>
      </c>
      <c r="J81" s="130" t="s">
        <v>573</v>
      </c>
      <c r="K81" s="131">
        <f t="shared" si="69"/>
        <v>75</v>
      </c>
      <c r="L81" s="132">
        <f t="shared" si="70"/>
        <v>0.19083969465648856</v>
      </c>
      <c r="M81" s="127" t="s">
        <v>545</v>
      </c>
      <c r="N81" s="133">
        <v>41863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4</v>
      </c>
      <c r="B82" s="125">
        <v>41857</v>
      </c>
      <c r="C82" s="125"/>
      <c r="D82" s="126" t="s">
        <v>576</v>
      </c>
      <c r="E82" s="127" t="s">
        <v>554</v>
      </c>
      <c r="F82" s="128">
        <v>205</v>
      </c>
      <c r="G82" s="127" t="s">
        <v>572</v>
      </c>
      <c r="H82" s="127">
        <v>275</v>
      </c>
      <c r="I82" s="129">
        <v>250</v>
      </c>
      <c r="J82" s="130" t="s">
        <v>573</v>
      </c>
      <c r="K82" s="131">
        <f t="shared" si="69"/>
        <v>70</v>
      </c>
      <c r="L82" s="132">
        <f t="shared" si="70"/>
        <v>0.34146341463414637</v>
      </c>
      <c r="M82" s="127" t="s">
        <v>545</v>
      </c>
      <c r="N82" s="133">
        <v>41962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5</v>
      </c>
      <c r="B83" s="125">
        <v>41886</v>
      </c>
      <c r="C83" s="125"/>
      <c r="D83" s="126" t="s">
        <v>577</v>
      </c>
      <c r="E83" s="127" t="s">
        <v>554</v>
      </c>
      <c r="F83" s="128">
        <v>162</v>
      </c>
      <c r="G83" s="127" t="s">
        <v>572</v>
      </c>
      <c r="H83" s="127">
        <v>190</v>
      </c>
      <c r="I83" s="129">
        <v>190</v>
      </c>
      <c r="J83" s="130" t="s">
        <v>573</v>
      </c>
      <c r="K83" s="131">
        <f t="shared" si="69"/>
        <v>28</v>
      </c>
      <c r="L83" s="132">
        <f t="shared" si="70"/>
        <v>0.1728395061728395</v>
      </c>
      <c r="M83" s="127" t="s">
        <v>545</v>
      </c>
      <c r="N83" s="133">
        <v>42006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6</v>
      </c>
      <c r="B84" s="125">
        <v>41886</v>
      </c>
      <c r="C84" s="125"/>
      <c r="D84" s="126" t="s">
        <v>578</v>
      </c>
      <c r="E84" s="127" t="s">
        <v>554</v>
      </c>
      <c r="F84" s="128">
        <v>75</v>
      </c>
      <c r="G84" s="127" t="s">
        <v>572</v>
      </c>
      <c r="H84" s="127">
        <v>91.5</v>
      </c>
      <c r="I84" s="129" t="s">
        <v>566</v>
      </c>
      <c r="J84" s="130" t="s">
        <v>579</v>
      </c>
      <c r="K84" s="131">
        <f t="shared" si="69"/>
        <v>16.5</v>
      </c>
      <c r="L84" s="132">
        <f t="shared" si="70"/>
        <v>0.22</v>
      </c>
      <c r="M84" s="127" t="s">
        <v>545</v>
      </c>
      <c r="N84" s="133">
        <v>41954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7</v>
      </c>
      <c r="B85" s="125">
        <v>41913</v>
      </c>
      <c r="C85" s="125"/>
      <c r="D85" s="126" t="s">
        <v>580</v>
      </c>
      <c r="E85" s="127" t="s">
        <v>554</v>
      </c>
      <c r="F85" s="128">
        <v>850</v>
      </c>
      <c r="G85" s="127" t="s">
        <v>572</v>
      </c>
      <c r="H85" s="127">
        <v>982.5</v>
      </c>
      <c r="I85" s="129">
        <v>1050</v>
      </c>
      <c r="J85" s="130" t="s">
        <v>581</v>
      </c>
      <c r="K85" s="131">
        <f t="shared" si="69"/>
        <v>132.5</v>
      </c>
      <c r="L85" s="132">
        <f t="shared" si="70"/>
        <v>0.15588235294117647</v>
      </c>
      <c r="M85" s="127" t="s">
        <v>545</v>
      </c>
      <c r="N85" s="133">
        <v>42039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8</v>
      </c>
      <c r="B86" s="125">
        <v>41913</v>
      </c>
      <c r="C86" s="125"/>
      <c r="D86" s="126" t="s">
        <v>582</v>
      </c>
      <c r="E86" s="127" t="s">
        <v>554</v>
      </c>
      <c r="F86" s="128">
        <v>475</v>
      </c>
      <c r="G86" s="127" t="s">
        <v>572</v>
      </c>
      <c r="H86" s="127">
        <v>515</v>
      </c>
      <c r="I86" s="129">
        <v>600</v>
      </c>
      <c r="J86" s="130" t="s">
        <v>583</v>
      </c>
      <c r="K86" s="131">
        <f t="shared" si="69"/>
        <v>40</v>
      </c>
      <c r="L86" s="132">
        <f t="shared" si="70"/>
        <v>8.4210526315789472E-2</v>
      </c>
      <c r="M86" s="127" t="s">
        <v>545</v>
      </c>
      <c r="N86" s="133">
        <v>41939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9</v>
      </c>
      <c r="B87" s="125">
        <v>41913</v>
      </c>
      <c r="C87" s="125"/>
      <c r="D87" s="126" t="s">
        <v>584</v>
      </c>
      <c r="E87" s="127" t="s">
        <v>554</v>
      </c>
      <c r="F87" s="128">
        <v>86</v>
      </c>
      <c r="G87" s="127" t="s">
        <v>572</v>
      </c>
      <c r="H87" s="127">
        <v>99</v>
      </c>
      <c r="I87" s="129">
        <v>140</v>
      </c>
      <c r="J87" s="130" t="s">
        <v>585</v>
      </c>
      <c r="K87" s="131">
        <f t="shared" si="69"/>
        <v>13</v>
      </c>
      <c r="L87" s="132">
        <f t="shared" si="70"/>
        <v>0.15116279069767441</v>
      </c>
      <c r="M87" s="127" t="s">
        <v>545</v>
      </c>
      <c r="N87" s="133">
        <v>41939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10</v>
      </c>
      <c r="B88" s="125">
        <v>41926</v>
      </c>
      <c r="C88" s="125"/>
      <c r="D88" s="126" t="s">
        <v>586</v>
      </c>
      <c r="E88" s="127" t="s">
        <v>554</v>
      </c>
      <c r="F88" s="128">
        <v>496.6</v>
      </c>
      <c r="G88" s="127" t="s">
        <v>572</v>
      </c>
      <c r="H88" s="127">
        <v>621</v>
      </c>
      <c r="I88" s="129">
        <v>580</v>
      </c>
      <c r="J88" s="130" t="s">
        <v>573</v>
      </c>
      <c r="K88" s="131">
        <f t="shared" si="69"/>
        <v>124.39999999999998</v>
      </c>
      <c r="L88" s="132">
        <f t="shared" si="70"/>
        <v>0.25050342327829234</v>
      </c>
      <c r="M88" s="127" t="s">
        <v>545</v>
      </c>
      <c r="N88" s="133">
        <v>42605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11</v>
      </c>
      <c r="B89" s="125">
        <v>41926</v>
      </c>
      <c r="C89" s="125"/>
      <c r="D89" s="126" t="s">
        <v>587</v>
      </c>
      <c r="E89" s="127" t="s">
        <v>554</v>
      </c>
      <c r="F89" s="128">
        <v>2481.9</v>
      </c>
      <c r="G89" s="127" t="s">
        <v>572</v>
      </c>
      <c r="H89" s="127">
        <v>2840</v>
      </c>
      <c r="I89" s="129">
        <v>2870</v>
      </c>
      <c r="J89" s="130" t="s">
        <v>588</v>
      </c>
      <c r="K89" s="131">
        <f t="shared" si="69"/>
        <v>358.09999999999991</v>
      </c>
      <c r="L89" s="132">
        <f t="shared" si="70"/>
        <v>0.14428462065353154</v>
      </c>
      <c r="M89" s="127" t="s">
        <v>545</v>
      </c>
      <c r="N89" s="133">
        <v>42017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12</v>
      </c>
      <c r="B90" s="125">
        <v>41928</v>
      </c>
      <c r="C90" s="125"/>
      <c r="D90" s="126" t="s">
        <v>589</v>
      </c>
      <c r="E90" s="127" t="s">
        <v>554</v>
      </c>
      <c r="F90" s="128">
        <v>84.5</v>
      </c>
      <c r="G90" s="127" t="s">
        <v>572</v>
      </c>
      <c r="H90" s="127">
        <v>93</v>
      </c>
      <c r="I90" s="129">
        <v>110</v>
      </c>
      <c r="J90" s="130" t="s">
        <v>590</v>
      </c>
      <c r="K90" s="131">
        <f t="shared" si="69"/>
        <v>8.5</v>
      </c>
      <c r="L90" s="132">
        <f t="shared" si="70"/>
        <v>0.10059171597633136</v>
      </c>
      <c r="M90" s="127" t="s">
        <v>545</v>
      </c>
      <c r="N90" s="133">
        <v>41939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13</v>
      </c>
      <c r="B91" s="125">
        <v>41928</v>
      </c>
      <c r="C91" s="125"/>
      <c r="D91" s="126" t="s">
        <v>591</v>
      </c>
      <c r="E91" s="127" t="s">
        <v>554</v>
      </c>
      <c r="F91" s="128">
        <v>401</v>
      </c>
      <c r="G91" s="127" t="s">
        <v>572</v>
      </c>
      <c r="H91" s="127">
        <v>428</v>
      </c>
      <c r="I91" s="129">
        <v>450</v>
      </c>
      <c r="J91" s="130" t="s">
        <v>592</v>
      </c>
      <c r="K91" s="131">
        <f t="shared" si="69"/>
        <v>27</v>
      </c>
      <c r="L91" s="132">
        <f t="shared" si="70"/>
        <v>6.7331670822942641E-2</v>
      </c>
      <c r="M91" s="127" t="s">
        <v>545</v>
      </c>
      <c r="N91" s="133">
        <v>42020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14</v>
      </c>
      <c r="B92" s="125">
        <v>41928</v>
      </c>
      <c r="C92" s="125"/>
      <c r="D92" s="126" t="s">
        <v>593</v>
      </c>
      <c r="E92" s="127" t="s">
        <v>554</v>
      </c>
      <c r="F92" s="128">
        <v>101</v>
      </c>
      <c r="G92" s="127" t="s">
        <v>572</v>
      </c>
      <c r="H92" s="127">
        <v>112</v>
      </c>
      <c r="I92" s="129">
        <v>120</v>
      </c>
      <c r="J92" s="130" t="s">
        <v>594</v>
      </c>
      <c r="K92" s="131">
        <f t="shared" si="69"/>
        <v>11</v>
      </c>
      <c r="L92" s="132">
        <f t="shared" si="70"/>
        <v>0.10891089108910891</v>
      </c>
      <c r="M92" s="127" t="s">
        <v>545</v>
      </c>
      <c r="N92" s="133">
        <v>41939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15</v>
      </c>
      <c r="B93" s="125">
        <v>41954</v>
      </c>
      <c r="C93" s="125"/>
      <c r="D93" s="126" t="s">
        <v>595</v>
      </c>
      <c r="E93" s="127" t="s">
        <v>554</v>
      </c>
      <c r="F93" s="128">
        <v>59</v>
      </c>
      <c r="G93" s="127" t="s">
        <v>572</v>
      </c>
      <c r="H93" s="127">
        <v>76</v>
      </c>
      <c r="I93" s="129">
        <v>76</v>
      </c>
      <c r="J93" s="130" t="s">
        <v>573</v>
      </c>
      <c r="K93" s="131">
        <f t="shared" si="69"/>
        <v>17</v>
      </c>
      <c r="L93" s="132">
        <f t="shared" si="70"/>
        <v>0.28813559322033899</v>
      </c>
      <c r="M93" s="127" t="s">
        <v>545</v>
      </c>
      <c r="N93" s="133">
        <v>43032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16</v>
      </c>
      <c r="B94" s="125">
        <v>41954</v>
      </c>
      <c r="C94" s="125"/>
      <c r="D94" s="126" t="s">
        <v>584</v>
      </c>
      <c r="E94" s="127" t="s">
        <v>554</v>
      </c>
      <c r="F94" s="128">
        <v>99</v>
      </c>
      <c r="G94" s="127" t="s">
        <v>572</v>
      </c>
      <c r="H94" s="127">
        <v>120</v>
      </c>
      <c r="I94" s="129">
        <v>120</v>
      </c>
      <c r="J94" s="130" t="s">
        <v>563</v>
      </c>
      <c r="K94" s="131">
        <f t="shared" si="69"/>
        <v>21</v>
      </c>
      <c r="L94" s="132">
        <f t="shared" si="70"/>
        <v>0.21212121212121213</v>
      </c>
      <c r="M94" s="127" t="s">
        <v>545</v>
      </c>
      <c r="N94" s="133">
        <v>41960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17</v>
      </c>
      <c r="B95" s="125">
        <v>41956</v>
      </c>
      <c r="C95" s="125"/>
      <c r="D95" s="126" t="s">
        <v>596</v>
      </c>
      <c r="E95" s="127" t="s">
        <v>554</v>
      </c>
      <c r="F95" s="128">
        <v>22</v>
      </c>
      <c r="G95" s="127" t="s">
        <v>572</v>
      </c>
      <c r="H95" s="127">
        <v>33.549999999999997</v>
      </c>
      <c r="I95" s="129">
        <v>32</v>
      </c>
      <c r="J95" s="130" t="s">
        <v>597</v>
      </c>
      <c r="K95" s="131">
        <f t="shared" si="69"/>
        <v>11.549999999999997</v>
      </c>
      <c r="L95" s="132">
        <f t="shared" si="70"/>
        <v>0.52499999999999991</v>
      </c>
      <c r="M95" s="127" t="s">
        <v>545</v>
      </c>
      <c r="N95" s="133">
        <v>42188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18</v>
      </c>
      <c r="B96" s="125">
        <v>41976</v>
      </c>
      <c r="C96" s="125"/>
      <c r="D96" s="126" t="s">
        <v>598</v>
      </c>
      <c r="E96" s="127" t="s">
        <v>554</v>
      </c>
      <c r="F96" s="128">
        <v>440</v>
      </c>
      <c r="G96" s="127" t="s">
        <v>572</v>
      </c>
      <c r="H96" s="127">
        <v>520</v>
      </c>
      <c r="I96" s="129">
        <v>520</v>
      </c>
      <c r="J96" s="130" t="s">
        <v>599</v>
      </c>
      <c r="K96" s="131">
        <f t="shared" si="69"/>
        <v>80</v>
      </c>
      <c r="L96" s="132">
        <f t="shared" si="70"/>
        <v>0.18181818181818182</v>
      </c>
      <c r="M96" s="127" t="s">
        <v>545</v>
      </c>
      <c r="N96" s="133">
        <v>42208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19</v>
      </c>
      <c r="B97" s="125">
        <v>41976</v>
      </c>
      <c r="C97" s="125"/>
      <c r="D97" s="126" t="s">
        <v>600</v>
      </c>
      <c r="E97" s="127" t="s">
        <v>554</v>
      </c>
      <c r="F97" s="128">
        <v>360</v>
      </c>
      <c r="G97" s="127" t="s">
        <v>572</v>
      </c>
      <c r="H97" s="127">
        <v>427</v>
      </c>
      <c r="I97" s="129">
        <v>425</v>
      </c>
      <c r="J97" s="130" t="s">
        <v>601</v>
      </c>
      <c r="K97" s="131">
        <f t="shared" si="69"/>
        <v>67</v>
      </c>
      <c r="L97" s="132">
        <f t="shared" si="70"/>
        <v>0.18611111111111112</v>
      </c>
      <c r="M97" s="127" t="s">
        <v>545</v>
      </c>
      <c r="N97" s="133">
        <v>42058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20</v>
      </c>
      <c r="B98" s="125">
        <v>42012</v>
      </c>
      <c r="C98" s="125"/>
      <c r="D98" s="126" t="s">
        <v>602</v>
      </c>
      <c r="E98" s="127" t="s">
        <v>554</v>
      </c>
      <c r="F98" s="128">
        <v>360</v>
      </c>
      <c r="G98" s="127" t="s">
        <v>572</v>
      </c>
      <c r="H98" s="127">
        <v>455</v>
      </c>
      <c r="I98" s="129">
        <v>420</v>
      </c>
      <c r="J98" s="130" t="s">
        <v>603</v>
      </c>
      <c r="K98" s="131">
        <f t="shared" si="69"/>
        <v>95</v>
      </c>
      <c r="L98" s="132">
        <f t="shared" si="70"/>
        <v>0.2638888888888889</v>
      </c>
      <c r="M98" s="127" t="s">
        <v>545</v>
      </c>
      <c r="N98" s="133">
        <v>42024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21</v>
      </c>
      <c r="B99" s="125">
        <v>42012</v>
      </c>
      <c r="C99" s="125"/>
      <c r="D99" s="126" t="s">
        <v>604</v>
      </c>
      <c r="E99" s="127" t="s">
        <v>554</v>
      </c>
      <c r="F99" s="128">
        <v>130</v>
      </c>
      <c r="G99" s="127"/>
      <c r="H99" s="127">
        <v>175.5</v>
      </c>
      <c r="I99" s="129">
        <v>165</v>
      </c>
      <c r="J99" s="130" t="s">
        <v>605</v>
      </c>
      <c r="K99" s="131">
        <f t="shared" si="69"/>
        <v>45.5</v>
      </c>
      <c r="L99" s="132">
        <f t="shared" si="70"/>
        <v>0.35</v>
      </c>
      <c r="M99" s="127" t="s">
        <v>545</v>
      </c>
      <c r="N99" s="133">
        <v>43088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22</v>
      </c>
      <c r="B100" s="125">
        <v>42040</v>
      </c>
      <c r="C100" s="125"/>
      <c r="D100" s="126" t="s">
        <v>386</v>
      </c>
      <c r="E100" s="127" t="s">
        <v>543</v>
      </c>
      <c r="F100" s="128">
        <v>98</v>
      </c>
      <c r="G100" s="127"/>
      <c r="H100" s="127">
        <v>120</v>
      </c>
      <c r="I100" s="129">
        <v>120</v>
      </c>
      <c r="J100" s="130" t="s">
        <v>573</v>
      </c>
      <c r="K100" s="131">
        <f t="shared" si="69"/>
        <v>22</v>
      </c>
      <c r="L100" s="132">
        <f t="shared" si="70"/>
        <v>0.22448979591836735</v>
      </c>
      <c r="M100" s="127" t="s">
        <v>545</v>
      </c>
      <c r="N100" s="133">
        <v>42753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23</v>
      </c>
      <c r="B101" s="125">
        <v>42040</v>
      </c>
      <c r="C101" s="125"/>
      <c r="D101" s="126" t="s">
        <v>606</v>
      </c>
      <c r="E101" s="127" t="s">
        <v>543</v>
      </c>
      <c r="F101" s="128">
        <v>196</v>
      </c>
      <c r="G101" s="127"/>
      <c r="H101" s="127">
        <v>262</v>
      </c>
      <c r="I101" s="129">
        <v>255</v>
      </c>
      <c r="J101" s="130" t="s">
        <v>573</v>
      </c>
      <c r="K101" s="131">
        <f t="shared" si="69"/>
        <v>66</v>
      </c>
      <c r="L101" s="132">
        <f t="shared" si="70"/>
        <v>0.33673469387755101</v>
      </c>
      <c r="M101" s="127" t="s">
        <v>545</v>
      </c>
      <c r="N101" s="133">
        <v>42599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34">
        <v>24</v>
      </c>
      <c r="B102" s="135">
        <v>42067</v>
      </c>
      <c r="C102" s="135"/>
      <c r="D102" s="136" t="s">
        <v>385</v>
      </c>
      <c r="E102" s="137" t="s">
        <v>543</v>
      </c>
      <c r="F102" s="138">
        <v>235</v>
      </c>
      <c r="G102" s="138"/>
      <c r="H102" s="139">
        <v>77</v>
      </c>
      <c r="I102" s="139" t="s">
        <v>607</v>
      </c>
      <c r="J102" s="140" t="s">
        <v>608</v>
      </c>
      <c r="K102" s="141">
        <f t="shared" si="69"/>
        <v>-158</v>
      </c>
      <c r="L102" s="142">
        <f t="shared" si="70"/>
        <v>-0.67234042553191486</v>
      </c>
      <c r="M102" s="138" t="s">
        <v>555</v>
      </c>
      <c r="N102" s="135">
        <v>43522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25</v>
      </c>
      <c r="B103" s="125">
        <v>42067</v>
      </c>
      <c r="C103" s="125"/>
      <c r="D103" s="126" t="s">
        <v>609</v>
      </c>
      <c r="E103" s="127" t="s">
        <v>543</v>
      </c>
      <c r="F103" s="128">
        <v>185</v>
      </c>
      <c r="G103" s="127"/>
      <c r="H103" s="127">
        <v>224</v>
      </c>
      <c r="I103" s="129" t="s">
        <v>610</v>
      </c>
      <c r="J103" s="130" t="s">
        <v>573</v>
      </c>
      <c r="K103" s="131">
        <f t="shared" si="69"/>
        <v>39</v>
      </c>
      <c r="L103" s="132">
        <f t="shared" si="70"/>
        <v>0.21081081081081082</v>
      </c>
      <c r="M103" s="127" t="s">
        <v>545</v>
      </c>
      <c r="N103" s="133">
        <v>42647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34">
        <v>26</v>
      </c>
      <c r="B104" s="135">
        <v>42090</v>
      </c>
      <c r="C104" s="135"/>
      <c r="D104" s="143" t="s">
        <v>611</v>
      </c>
      <c r="E104" s="138" t="s">
        <v>543</v>
      </c>
      <c r="F104" s="138">
        <v>49.5</v>
      </c>
      <c r="G104" s="139"/>
      <c r="H104" s="139">
        <v>15.85</v>
      </c>
      <c r="I104" s="139">
        <v>67</v>
      </c>
      <c r="J104" s="140" t="s">
        <v>612</v>
      </c>
      <c r="K104" s="139">
        <f t="shared" si="69"/>
        <v>-33.65</v>
      </c>
      <c r="L104" s="144">
        <f t="shared" si="70"/>
        <v>-0.67979797979797973</v>
      </c>
      <c r="M104" s="138" t="s">
        <v>555</v>
      </c>
      <c r="N104" s="145">
        <v>43627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27</v>
      </c>
      <c r="B105" s="125">
        <v>42093</v>
      </c>
      <c r="C105" s="125"/>
      <c r="D105" s="126" t="s">
        <v>613</v>
      </c>
      <c r="E105" s="127" t="s">
        <v>543</v>
      </c>
      <c r="F105" s="128">
        <v>183.5</v>
      </c>
      <c r="G105" s="127"/>
      <c r="H105" s="127">
        <v>219</v>
      </c>
      <c r="I105" s="129">
        <v>218</v>
      </c>
      <c r="J105" s="130" t="s">
        <v>614</v>
      </c>
      <c r="K105" s="131">
        <f t="shared" si="69"/>
        <v>35.5</v>
      </c>
      <c r="L105" s="132">
        <f t="shared" si="70"/>
        <v>0.19346049046321526</v>
      </c>
      <c r="M105" s="127" t="s">
        <v>545</v>
      </c>
      <c r="N105" s="133">
        <v>42103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28</v>
      </c>
      <c r="B106" s="125">
        <v>42114</v>
      </c>
      <c r="C106" s="125"/>
      <c r="D106" s="126" t="s">
        <v>615</v>
      </c>
      <c r="E106" s="127" t="s">
        <v>543</v>
      </c>
      <c r="F106" s="128">
        <f>(227+237)/2</f>
        <v>232</v>
      </c>
      <c r="G106" s="127"/>
      <c r="H106" s="127">
        <v>298</v>
      </c>
      <c r="I106" s="129">
        <v>298</v>
      </c>
      <c r="J106" s="130" t="s">
        <v>573</v>
      </c>
      <c r="K106" s="131">
        <f t="shared" si="69"/>
        <v>66</v>
      </c>
      <c r="L106" s="132">
        <f t="shared" si="70"/>
        <v>0.28448275862068967</v>
      </c>
      <c r="M106" s="127" t="s">
        <v>545</v>
      </c>
      <c r="N106" s="133">
        <v>42823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29</v>
      </c>
      <c r="B107" s="125">
        <v>42128</v>
      </c>
      <c r="C107" s="125"/>
      <c r="D107" s="126" t="s">
        <v>616</v>
      </c>
      <c r="E107" s="127" t="s">
        <v>554</v>
      </c>
      <c r="F107" s="128">
        <v>385</v>
      </c>
      <c r="G107" s="127"/>
      <c r="H107" s="127">
        <f>212.5+331</f>
        <v>543.5</v>
      </c>
      <c r="I107" s="129">
        <v>510</v>
      </c>
      <c r="J107" s="130" t="s">
        <v>617</v>
      </c>
      <c r="K107" s="131">
        <f t="shared" si="69"/>
        <v>158.5</v>
      </c>
      <c r="L107" s="132">
        <f t="shared" si="70"/>
        <v>0.41168831168831171</v>
      </c>
      <c r="M107" s="127" t="s">
        <v>545</v>
      </c>
      <c r="N107" s="133">
        <v>42235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30</v>
      </c>
      <c r="B108" s="125">
        <v>42128</v>
      </c>
      <c r="C108" s="125"/>
      <c r="D108" s="126" t="s">
        <v>618</v>
      </c>
      <c r="E108" s="127" t="s">
        <v>554</v>
      </c>
      <c r="F108" s="128">
        <v>115.5</v>
      </c>
      <c r="G108" s="127"/>
      <c r="H108" s="127">
        <v>146</v>
      </c>
      <c r="I108" s="129">
        <v>142</v>
      </c>
      <c r="J108" s="130" t="s">
        <v>619</v>
      </c>
      <c r="K108" s="131">
        <f t="shared" si="69"/>
        <v>30.5</v>
      </c>
      <c r="L108" s="132">
        <f t="shared" si="70"/>
        <v>0.26406926406926406</v>
      </c>
      <c r="M108" s="127" t="s">
        <v>545</v>
      </c>
      <c r="N108" s="133">
        <v>42202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31</v>
      </c>
      <c r="B109" s="125">
        <v>42151</v>
      </c>
      <c r="C109" s="125"/>
      <c r="D109" s="126" t="s">
        <v>500</v>
      </c>
      <c r="E109" s="127" t="s">
        <v>554</v>
      </c>
      <c r="F109" s="128">
        <v>237.5</v>
      </c>
      <c r="G109" s="127"/>
      <c r="H109" s="127">
        <v>279.5</v>
      </c>
      <c r="I109" s="129">
        <v>278</v>
      </c>
      <c r="J109" s="130" t="s">
        <v>573</v>
      </c>
      <c r="K109" s="131">
        <f t="shared" si="69"/>
        <v>42</v>
      </c>
      <c r="L109" s="132">
        <f t="shared" si="70"/>
        <v>0.17684210526315788</v>
      </c>
      <c r="M109" s="127" t="s">
        <v>545</v>
      </c>
      <c r="N109" s="133">
        <v>42222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32</v>
      </c>
      <c r="B110" s="125">
        <v>42174</v>
      </c>
      <c r="C110" s="125"/>
      <c r="D110" s="126" t="s">
        <v>591</v>
      </c>
      <c r="E110" s="127" t="s">
        <v>543</v>
      </c>
      <c r="F110" s="128">
        <v>340</v>
      </c>
      <c r="G110" s="127"/>
      <c r="H110" s="127">
        <v>448</v>
      </c>
      <c r="I110" s="129">
        <v>448</v>
      </c>
      <c r="J110" s="130" t="s">
        <v>573</v>
      </c>
      <c r="K110" s="131">
        <f t="shared" si="69"/>
        <v>108</v>
      </c>
      <c r="L110" s="132">
        <f t="shared" si="70"/>
        <v>0.31764705882352939</v>
      </c>
      <c r="M110" s="127" t="s">
        <v>545</v>
      </c>
      <c r="N110" s="133">
        <v>43018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33</v>
      </c>
      <c r="B111" s="125">
        <v>42191</v>
      </c>
      <c r="C111" s="125"/>
      <c r="D111" s="126" t="s">
        <v>620</v>
      </c>
      <c r="E111" s="127" t="s">
        <v>543</v>
      </c>
      <c r="F111" s="128">
        <v>390</v>
      </c>
      <c r="G111" s="127"/>
      <c r="H111" s="127">
        <v>460</v>
      </c>
      <c r="I111" s="129">
        <v>460</v>
      </c>
      <c r="J111" s="130" t="s">
        <v>573</v>
      </c>
      <c r="K111" s="131">
        <f t="shared" ref="K111:K131" si="71">H111-F111</f>
        <v>70</v>
      </c>
      <c r="L111" s="132">
        <f t="shared" ref="L111:L131" si="72">K111/F111</f>
        <v>0.17948717948717949</v>
      </c>
      <c r="M111" s="127" t="s">
        <v>545</v>
      </c>
      <c r="N111" s="133">
        <v>42478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34">
        <v>34</v>
      </c>
      <c r="B112" s="135">
        <v>42195</v>
      </c>
      <c r="C112" s="135"/>
      <c r="D112" s="136" t="s">
        <v>621</v>
      </c>
      <c r="E112" s="137" t="s">
        <v>543</v>
      </c>
      <c r="F112" s="138">
        <v>122.5</v>
      </c>
      <c r="G112" s="138"/>
      <c r="H112" s="139">
        <v>61</v>
      </c>
      <c r="I112" s="139">
        <v>172</v>
      </c>
      <c r="J112" s="140" t="s">
        <v>622</v>
      </c>
      <c r="K112" s="141">
        <f t="shared" si="71"/>
        <v>-61.5</v>
      </c>
      <c r="L112" s="142">
        <f t="shared" si="72"/>
        <v>-0.50204081632653064</v>
      </c>
      <c r="M112" s="138" t="s">
        <v>555</v>
      </c>
      <c r="N112" s="135">
        <v>43333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35</v>
      </c>
      <c r="B113" s="125">
        <v>42219</v>
      </c>
      <c r="C113" s="125"/>
      <c r="D113" s="126" t="s">
        <v>623</v>
      </c>
      <c r="E113" s="127" t="s">
        <v>543</v>
      </c>
      <c r="F113" s="128">
        <v>297.5</v>
      </c>
      <c r="G113" s="127"/>
      <c r="H113" s="127">
        <v>350</v>
      </c>
      <c r="I113" s="129">
        <v>360</v>
      </c>
      <c r="J113" s="130" t="s">
        <v>624</v>
      </c>
      <c r="K113" s="131">
        <f t="shared" si="71"/>
        <v>52.5</v>
      </c>
      <c r="L113" s="132">
        <f t="shared" si="72"/>
        <v>0.17647058823529413</v>
      </c>
      <c r="M113" s="127" t="s">
        <v>545</v>
      </c>
      <c r="N113" s="133">
        <v>42232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36</v>
      </c>
      <c r="B114" s="125">
        <v>42219</v>
      </c>
      <c r="C114" s="125"/>
      <c r="D114" s="126" t="s">
        <v>625</v>
      </c>
      <c r="E114" s="127" t="s">
        <v>543</v>
      </c>
      <c r="F114" s="128">
        <v>115.5</v>
      </c>
      <c r="G114" s="127"/>
      <c r="H114" s="127">
        <v>149</v>
      </c>
      <c r="I114" s="129">
        <v>140</v>
      </c>
      <c r="J114" s="130" t="s">
        <v>626</v>
      </c>
      <c r="K114" s="131">
        <f t="shared" si="71"/>
        <v>33.5</v>
      </c>
      <c r="L114" s="132">
        <f t="shared" si="72"/>
        <v>0.29004329004329005</v>
      </c>
      <c r="M114" s="127" t="s">
        <v>545</v>
      </c>
      <c r="N114" s="133">
        <v>42740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37</v>
      </c>
      <c r="B115" s="125">
        <v>42251</v>
      </c>
      <c r="C115" s="125"/>
      <c r="D115" s="126" t="s">
        <v>500</v>
      </c>
      <c r="E115" s="127" t="s">
        <v>543</v>
      </c>
      <c r="F115" s="128">
        <v>226</v>
      </c>
      <c r="G115" s="127"/>
      <c r="H115" s="127">
        <v>292</v>
      </c>
      <c r="I115" s="129">
        <v>292</v>
      </c>
      <c r="J115" s="130" t="s">
        <v>627</v>
      </c>
      <c r="K115" s="131">
        <f t="shared" si="71"/>
        <v>66</v>
      </c>
      <c r="L115" s="132">
        <f t="shared" si="72"/>
        <v>0.29203539823008851</v>
      </c>
      <c r="M115" s="127" t="s">
        <v>545</v>
      </c>
      <c r="N115" s="133">
        <v>42286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38</v>
      </c>
      <c r="B116" s="125">
        <v>42254</v>
      </c>
      <c r="C116" s="125"/>
      <c r="D116" s="126" t="s">
        <v>615</v>
      </c>
      <c r="E116" s="127" t="s">
        <v>543</v>
      </c>
      <c r="F116" s="128">
        <v>232.5</v>
      </c>
      <c r="G116" s="127"/>
      <c r="H116" s="127">
        <v>312.5</v>
      </c>
      <c r="I116" s="129">
        <v>310</v>
      </c>
      <c r="J116" s="130" t="s">
        <v>573</v>
      </c>
      <c r="K116" s="131">
        <f t="shared" si="71"/>
        <v>80</v>
      </c>
      <c r="L116" s="132">
        <f t="shared" si="72"/>
        <v>0.34408602150537637</v>
      </c>
      <c r="M116" s="127" t="s">
        <v>545</v>
      </c>
      <c r="N116" s="133">
        <v>42823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39</v>
      </c>
      <c r="B117" s="125">
        <v>42268</v>
      </c>
      <c r="C117" s="125"/>
      <c r="D117" s="126" t="s">
        <v>628</v>
      </c>
      <c r="E117" s="127" t="s">
        <v>543</v>
      </c>
      <c r="F117" s="128">
        <v>196.5</v>
      </c>
      <c r="G117" s="127"/>
      <c r="H117" s="127">
        <v>238</v>
      </c>
      <c r="I117" s="129">
        <v>238</v>
      </c>
      <c r="J117" s="130" t="s">
        <v>627</v>
      </c>
      <c r="K117" s="131">
        <f t="shared" si="71"/>
        <v>41.5</v>
      </c>
      <c r="L117" s="132">
        <f t="shared" si="72"/>
        <v>0.21119592875318066</v>
      </c>
      <c r="M117" s="127" t="s">
        <v>545</v>
      </c>
      <c r="N117" s="133">
        <v>42291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40</v>
      </c>
      <c r="B118" s="125">
        <v>42271</v>
      </c>
      <c r="C118" s="125"/>
      <c r="D118" s="126" t="s">
        <v>571</v>
      </c>
      <c r="E118" s="127" t="s">
        <v>543</v>
      </c>
      <c r="F118" s="128">
        <v>65</v>
      </c>
      <c r="G118" s="127"/>
      <c r="H118" s="127">
        <v>82</v>
      </c>
      <c r="I118" s="129">
        <v>82</v>
      </c>
      <c r="J118" s="130" t="s">
        <v>627</v>
      </c>
      <c r="K118" s="131">
        <f t="shared" si="71"/>
        <v>17</v>
      </c>
      <c r="L118" s="132">
        <f t="shared" si="72"/>
        <v>0.26153846153846155</v>
      </c>
      <c r="M118" s="127" t="s">
        <v>545</v>
      </c>
      <c r="N118" s="133">
        <v>42578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41</v>
      </c>
      <c r="B119" s="125">
        <v>42291</v>
      </c>
      <c r="C119" s="125"/>
      <c r="D119" s="126" t="s">
        <v>629</v>
      </c>
      <c r="E119" s="127" t="s">
        <v>543</v>
      </c>
      <c r="F119" s="128">
        <v>144</v>
      </c>
      <c r="G119" s="127"/>
      <c r="H119" s="127">
        <v>182.5</v>
      </c>
      <c r="I119" s="129">
        <v>181</v>
      </c>
      <c r="J119" s="130" t="s">
        <v>627</v>
      </c>
      <c r="K119" s="131">
        <f t="shared" si="71"/>
        <v>38.5</v>
      </c>
      <c r="L119" s="132">
        <f t="shared" si="72"/>
        <v>0.2673611111111111</v>
      </c>
      <c r="M119" s="127" t="s">
        <v>545</v>
      </c>
      <c r="N119" s="133">
        <v>42817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42</v>
      </c>
      <c r="B120" s="125">
        <v>42291</v>
      </c>
      <c r="C120" s="125"/>
      <c r="D120" s="126" t="s">
        <v>630</v>
      </c>
      <c r="E120" s="127" t="s">
        <v>543</v>
      </c>
      <c r="F120" s="128">
        <v>264</v>
      </c>
      <c r="G120" s="127"/>
      <c r="H120" s="127">
        <v>311</v>
      </c>
      <c r="I120" s="129">
        <v>311</v>
      </c>
      <c r="J120" s="130" t="s">
        <v>627</v>
      </c>
      <c r="K120" s="131">
        <f t="shared" si="71"/>
        <v>47</v>
      </c>
      <c r="L120" s="132">
        <f t="shared" si="72"/>
        <v>0.17803030303030304</v>
      </c>
      <c r="M120" s="127" t="s">
        <v>545</v>
      </c>
      <c r="N120" s="133">
        <v>42604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43</v>
      </c>
      <c r="B121" s="125">
        <v>42318</v>
      </c>
      <c r="C121" s="125"/>
      <c r="D121" s="126" t="s">
        <v>631</v>
      </c>
      <c r="E121" s="127" t="s">
        <v>554</v>
      </c>
      <c r="F121" s="128">
        <v>549.5</v>
      </c>
      <c r="G121" s="127"/>
      <c r="H121" s="127">
        <v>630</v>
      </c>
      <c r="I121" s="129">
        <v>630</v>
      </c>
      <c r="J121" s="130" t="s">
        <v>627</v>
      </c>
      <c r="K121" s="131">
        <f t="shared" si="71"/>
        <v>80.5</v>
      </c>
      <c r="L121" s="132">
        <f t="shared" si="72"/>
        <v>0.1464968152866242</v>
      </c>
      <c r="M121" s="127" t="s">
        <v>545</v>
      </c>
      <c r="N121" s="133">
        <v>42419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44</v>
      </c>
      <c r="B122" s="125">
        <v>42342</v>
      </c>
      <c r="C122" s="125"/>
      <c r="D122" s="126" t="s">
        <v>632</v>
      </c>
      <c r="E122" s="127" t="s">
        <v>543</v>
      </c>
      <c r="F122" s="128">
        <v>1027.5</v>
      </c>
      <c r="G122" s="127"/>
      <c r="H122" s="127">
        <v>1315</v>
      </c>
      <c r="I122" s="129">
        <v>1250</v>
      </c>
      <c r="J122" s="130" t="s">
        <v>627</v>
      </c>
      <c r="K122" s="131">
        <f t="shared" si="71"/>
        <v>287.5</v>
      </c>
      <c r="L122" s="132">
        <f t="shared" si="72"/>
        <v>0.27980535279805352</v>
      </c>
      <c r="M122" s="127" t="s">
        <v>545</v>
      </c>
      <c r="N122" s="133">
        <v>43244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45</v>
      </c>
      <c r="B123" s="125">
        <v>42367</v>
      </c>
      <c r="C123" s="125"/>
      <c r="D123" s="126" t="s">
        <v>633</v>
      </c>
      <c r="E123" s="127" t="s">
        <v>543</v>
      </c>
      <c r="F123" s="128">
        <v>465</v>
      </c>
      <c r="G123" s="127"/>
      <c r="H123" s="127">
        <v>540</v>
      </c>
      <c r="I123" s="129">
        <v>540</v>
      </c>
      <c r="J123" s="130" t="s">
        <v>627</v>
      </c>
      <c r="K123" s="131">
        <f t="shared" si="71"/>
        <v>75</v>
      </c>
      <c r="L123" s="132">
        <f t="shared" si="72"/>
        <v>0.16129032258064516</v>
      </c>
      <c r="M123" s="127" t="s">
        <v>545</v>
      </c>
      <c r="N123" s="133">
        <v>42530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46</v>
      </c>
      <c r="B124" s="125">
        <v>42380</v>
      </c>
      <c r="C124" s="125"/>
      <c r="D124" s="126" t="s">
        <v>386</v>
      </c>
      <c r="E124" s="127" t="s">
        <v>554</v>
      </c>
      <c r="F124" s="128">
        <v>81</v>
      </c>
      <c r="G124" s="127"/>
      <c r="H124" s="127">
        <v>110</v>
      </c>
      <c r="I124" s="129">
        <v>110</v>
      </c>
      <c r="J124" s="130" t="s">
        <v>627</v>
      </c>
      <c r="K124" s="131">
        <f t="shared" si="71"/>
        <v>29</v>
      </c>
      <c r="L124" s="132">
        <f t="shared" si="72"/>
        <v>0.35802469135802467</v>
      </c>
      <c r="M124" s="127" t="s">
        <v>545</v>
      </c>
      <c r="N124" s="133">
        <v>42745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47</v>
      </c>
      <c r="B125" s="125">
        <v>42382</v>
      </c>
      <c r="C125" s="125"/>
      <c r="D125" s="126" t="s">
        <v>634</v>
      </c>
      <c r="E125" s="127" t="s">
        <v>554</v>
      </c>
      <c r="F125" s="128">
        <v>417.5</v>
      </c>
      <c r="G125" s="127"/>
      <c r="H125" s="127">
        <v>547</v>
      </c>
      <c r="I125" s="129">
        <v>535</v>
      </c>
      <c r="J125" s="130" t="s">
        <v>627</v>
      </c>
      <c r="K125" s="131">
        <f t="shared" si="71"/>
        <v>129.5</v>
      </c>
      <c r="L125" s="132">
        <f t="shared" si="72"/>
        <v>0.31017964071856285</v>
      </c>
      <c r="M125" s="127" t="s">
        <v>545</v>
      </c>
      <c r="N125" s="133">
        <v>42578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48</v>
      </c>
      <c r="B126" s="125">
        <v>42408</v>
      </c>
      <c r="C126" s="125"/>
      <c r="D126" s="126" t="s">
        <v>635</v>
      </c>
      <c r="E126" s="127" t="s">
        <v>543</v>
      </c>
      <c r="F126" s="128">
        <v>650</v>
      </c>
      <c r="G126" s="127"/>
      <c r="H126" s="127">
        <v>800</v>
      </c>
      <c r="I126" s="129">
        <v>800</v>
      </c>
      <c r="J126" s="130" t="s">
        <v>627</v>
      </c>
      <c r="K126" s="131">
        <f t="shared" si="71"/>
        <v>150</v>
      </c>
      <c r="L126" s="132">
        <f t="shared" si="72"/>
        <v>0.23076923076923078</v>
      </c>
      <c r="M126" s="127" t="s">
        <v>545</v>
      </c>
      <c r="N126" s="133">
        <v>43154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49</v>
      </c>
      <c r="B127" s="125">
        <v>42433</v>
      </c>
      <c r="C127" s="125"/>
      <c r="D127" s="126" t="s">
        <v>231</v>
      </c>
      <c r="E127" s="127" t="s">
        <v>543</v>
      </c>
      <c r="F127" s="128">
        <v>437.5</v>
      </c>
      <c r="G127" s="127"/>
      <c r="H127" s="127">
        <v>504.5</v>
      </c>
      <c r="I127" s="129">
        <v>522</v>
      </c>
      <c r="J127" s="130" t="s">
        <v>636</v>
      </c>
      <c r="K127" s="131">
        <f t="shared" si="71"/>
        <v>67</v>
      </c>
      <c r="L127" s="132">
        <f t="shared" si="72"/>
        <v>0.15314285714285714</v>
      </c>
      <c r="M127" s="127" t="s">
        <v>545</v>
      </c>
      <c r="N127" s="133">
        <v>42480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50</v>
      </c>
      <c r="B128" s="125">
        <v>42438</v>
      </c>
      <c r="C128" s="125"/>
      <c r="D128" s="126" t="s">
        <v>637</v>
      </c>
      <c r="E128" s="127" t="s">
        <v>543</v>
      </c>
      <c r="F128" s="128">
        <v>189.5</v>
      </c>
      <c r="G128" s="127"/>
      <c r="H128" s="127">
        <v>218</v>
      </c>
      <c r="I128" s="129">
        <v>218</v>
      </c>
      <c r="J128" s="130" t="s">
        <v>627</v>
      </c>
      <c r="K128" s="131">
        <f t="shared" si="71"/>
        <v>28.5</v>
      </c>
      <c r="L128" s="132">
        <f t="shared" si="72"/>
        <v>0.15039577836411611</v>
      </c>
      <c r="M128" s="127" t="s">
        <v>545</v>
      </c>
      <c r="N128" s="133">
        <v>43034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34">
        <v>51</v>
      </c>
      <c r="B129" s="135">
        <v>42471</v>
      </c>
      <c r="C129" s="135"/>
      <c r="D129" s="143" t="s">
        <v>638</v>
      </c>
      <c r="E129" s="138" t="s">
        <v>543</v>
      </c>
      <c r="F129" s="138">
        <v>36.5</v>
      </c>
      <c r="G129" s="139"/>
      <c r="H129" s="139">
        <v>15.85</v>
      </c>
      <c r="I129" s="139">
        <v>60</v>
      </c>
      <c r="J129" s="140" t="s">
        <v>639</v>
      </c>
      <c r="K129" s="141">
        <f t="shared" si="71"/>
        <v>-20.65</v>
      </c>
      <c r="L129" s="142">
        <f t="shared" si="72"/>
        <v>-0.5657534246575342</v>
      </c>
      <c r="M129" s="138" t="s">
        <v>555</v>
      </c>
      <c r="N129" s="146">
        <v>43627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52</v>
      </c>
      <c r="B130" s="125">
        <v>42472</v>
      </c>
      <c r="C130" s="125"/>
      <c r="D130" s="126" t="s">
        <v>640</v>
      </c>
      <c r="E130" s="127" t="s">
        <v>543</v>
      </c>
      <c r="F130" s="128">
        <v>93</v>
      </c>
      <c r="G130" s="127"/>
      <c r="H130" s="127">
        <v>149</v>
      </c>
      <c r="I130" s="129">
        <v>140</v>
      </c>
      <c r="J130" s="130" t="s">
        <v>641</v>
      </c>
      <c r="K130" s="131">
        <f t="shared" si="71"/>
        <v>56</v>
      </c>
      <c r="L130" s="132">
        <f t="shared" si="72"/>
        <v>0.60215053763440862</v>
      </c>
      <c r="M130" s="127" t="s">
        <v>545</v>
      </c>
      <c r="N130" s="133">
        <v>42740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53</v>
      </c>
      <c r="B131" s="125">
        <v>42472</v>
      </c>
      <c r="C131" s="125"/>
      <c r="D131" s="126" t="s">
        <v>642</v>
      </c>
      <c r="E131" s="127" t="s">
        <v>543</v>
      </c>
      <c r="F131" s="128">
        <v>130</v>
      </c>
      <c r="G131" s="127"/>
      <c r="H131" s="127">
        <v>150</v>
      </c>
      <c r="I131" s="129" t="s">
        <v>643</v>
      </c>
      <c r="J131" s="130" t="s">
        <v>627</v>
      </c>
      <c r="K131" s="131">
        <f t="shared" si="71"/>
        <v>20</v>
      </c>
      <c r="L131" s="132">
        <f t="shared" si="72"/>
        <v>0.15384615384615385</v>
      </c>
      <c r="M131" s="127" t="s">
        <v>545</v>
      </c>
      <c r="N131" s="133">
        <v>42564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54</v>
      </c>
      <c r="B132" s="125">
        <v>42473</v>
      </c>
      <c r="C132" s="125"/>
      <c r="D132" s="126" t="s">
        <v>644</v>
      </c>
      <c r="E132" s="127" t="s">
        <v>543</v>
      </c>
      <c r="F132" s="128">
        <v>196</v>
      </c>
      <c r="G132" s="127"/>
      <c r="H132" s="127">
        <v>299</v>
      </c>
      <c r="I132" s="129">
        <v>299</v>
      </c>
      <c r="J132" s="130" t="s">
        <v>627</v>
      </c>
      <c r="K132" s="131">
        <v>103</v>
      </c>
      <c r="L132" s="132">
        <v>0.52551020408163296</v>
      </c>
      <c r="M132" s="127" t="s">
        <v>545</v>
      </c>
      <c r="N132" s="133">
        <v>42620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55</v>
      </c>
      <c r="B133" s="125">
        <v>42473</v>
      </c>
      <c r="C133" s="125"/>
      <c r="D133" s="126" t="s">
        <v>645</v>
      </c>
      <c r="E133" s="127" t="s">
        <v>543</v>
      </c>
      <c r="F133" s="128">
        <v>88</v>
      </c>
      <c r="G133" s="127"/>
      <c r="H133" s="127">
        <v>103</v>
      </c>
      <c r="I133" s="129">
        <v>103</v>
      </c>
      <c r="J133" s="130" t="s">
        <v>627</v>
      </c>
      <c r="K133" s="131">
        <v>15</v>
      </c>
      <c r="L133" s="132">
        <v>0.170454545454545</v>
      </c>
      <c r="M133" s="127" t="s">
        <v>545</v>
      </c>
      <c r="N133" s="133">
        <v>42530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56</v>
      </c>
      <c r="B134" s="125">
        <v>42492</v>
      </c>
      <c r="C134" s="125"/>
      <c r="D134" s="126" t="s">
        <v>646</v>
      </c>
      <c r="E134" s="127" t="s">
        <v>543</v>
      </c>
      <c r="F134" s="128">
        <v>127.5</v>
      </c>
      <c r="G134" s="127"/>
      <c r="H134" s="127">
        <v>148</v>
      </c>
      <c r="I134" s="129" t="s">
        <v>647</v>
      </c>
      <c r="J134" s="130" t="s">
        <v>627</v>
      </c>
      <c r="K134" s="131">
        <f>H134-F134</f>
        <v>20.5</v>
      </c>
      <c r="L134" s="132">
        <f>K134/F134</f>
        <v>0.16078431372549021</v>
      </c>
      <c r="M134" s="127" t="s">
        <v>545</v>
      </c>
      <c r="N134" s="133">
        <v>42564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57</v>
      </c>
      <c r="B135" s="125">
        <v>42493</v>
      </c>
      <c r="C135" s="125"/>
      <c r="D135" s="126" t="s">
        <v>648</v>
      </c>
      <c r="E135" s="127" t="s">
        <v>543</v>
      </c>
      <c r="F135" s="128">
        <v>675</v>
      </c>
      <c r="G135" s="127"/>
      <c r="H135" s="127">
        <v>815</v>
      </c>
      <c r="I135" s="129" t="s">
        <v>649</v>
      </c>
      <c r="J135" s="130" t="s">
        <v>627</v>
      </c>
      <c r="K135" s="131">
        <f>H135-F135</f>
        <v>140</v>
      </c>
      <c r="L135" s="132">
        <f>K135/F135</f>
        <v>0.2074074074074074</v>
      </c>
      <c r="M135" s="127" t="s">
        <v>545</v>
      </c>
      <c r="N135" s="133">
        <v>43154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4">
        <v>58</v>
      </c>
      <c r="B136" s="135">
        <v>42522</v>
      </c>
      <c r="C136" s="135"/>
      <c r="D136" s="136" t="s">
        <v>650</v>
      </c>
      <c r="E136" s="137" t="s">
        <v>543</v>
      </c>
      <c r="F136" s="138">
        <v>500</v>
      </c>
      <c r="G136" s="138"/>
      <c r="H136" s="139">
        <v>232.5</v>
      </c>
      <c r="I136" s="139" t="s">
        <v>651</v>
      </c>
      <c r="J136" s="140" t="s">
        <v>652</v>
      </c>
      <c r="K136" s="141">
        <f>H136-F136</f>
        <v>-267.5</v>
      </c>
      <c r="L136" s="142">
        <f>K136/F136</f>
        <v>-0.53500000000000003</v>
      </c>
      <c r="M136" s="138" t="s">
        <v>555</v>
      </c>
      <c r="N136" s="135">
        <v>43735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59</v>
      </c>
      <c r="B137" s="125">
        <v>42527</v>
      </c>
      <c r="C137" s="125"/>
      <c r="D137" s="126" t="s">
        <v>502</v>
      </c>
      <c r="E137" s="127" t="s">
        <v>543</v>
      </c>
      <c r="F137" s="128">
        <v>110</v>
      </c>
      <c r="G137" s="127"/>
      <c r="H137" s="127">
        <v>126.5</v>
      </c>
      <c r="I137" s="129">
        <v>125</v>
      </c>
      <c r="J137" s="130" t="s">
        <v>579</v>
      </c>
      <c r="K137" s="131">
        <f>H137-F137</f>
        <v>16.5</v>
      </c>
      <c r="L137" s="132">
        <f>K137/F137</f>
        <v>0.15</v>
      </c>
      <c r="M137" s="127" t="s">
        <v>545</v>
      </c>
      <c r="N137" s="133">
        <v>42552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60</v>
      </c>
      <c r="B138" s="125">
        <v>42538</v>
      </c>
      <c r="C138" s="125"/>
      <c r="D138" s="126" t="s">
        <v>653</v>
      </c>
      <c r="E138" s="127" t="s">
        <v>543</v>
      </c>
      <c r="F138" s="128">
        <v>44</v>
      </c>
      <c r="G138" s="127"/>
      <c r="H138" s="127">
        <v>69.5</v>
      </c>
      <c r="I138" s="129">
        <v>69.5</v>
      </c>
      <c r="J138" s="130" t="s">
        <v>654</v>
      </c>
      <c r="K138" s="131">
        <f>H138-F138</f>
        <v>25.5</v>
      </c>
      <c r="L138" s="132">
        <f>K138/F138</f>
        <v>0.57954545454545459</v>
      </c>
      <c r="M138" s="127" t="s">
        <v>545</v>
      </c>
      <c r="N138" s="133">
        <v>42977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61</v>
      </c>
      <c r="B139" s="125">
        <v>42549</v>
      </c>
      <c r="C139" s="125"/>
      <c r="D139" s="126" t="s">
        <v>655</v>
      </c>
      <c r="E139" s="127" t="s">
        <v>543</v>
      </c>
      <c r="F139" s="128">
        <v>262.5</v>
      </c>
      <c r="G139" s="127"/>
      <c r="H139" s="127">
        <v>340</v>
      </c>
      <c r="I139" s="129">
        <v>333</v>
      </c>
      <c r="J139" s="130" t="s">
        <v>656</v>
      </c>
      <c r="K139" s="131">
        <v>77.5</v>
      </c>
      <c r="L139" s="132">
        <v>0.29523809523809502</v>
      </c>
      <c r="M139" s="127" t="s">
        <v>545</v>
      </c>
      <c r="N139" s="133">
        <v>43017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62</v>
      </c>
      <c r="B140" s="125">
        <v>42549</v>
      </c>
      <c r="C140" s="125"/>
      <c r="D140" s="126" t="s">
        <v>657</v>
      </c>
      <c r="E140" s="127" t="s">
        <v>543</v>
      </c>
      <c r="F140" s="128">
        <v>840</v>
      </c>
      <c r="G140" s="127"/>
      <c r="H140" s="127">
        <v>1230</v>
      </c>
      <c r="I140" s="129">
        <v>1230</v>
      </c>
      <c r="J140" s="130" t="s">
        <v>627</v>
      </c>
      <c r="K140" s="131">
        <v>390</v>
      </c>
      <c r="L140" s="132">
        <v>0.46428571428571402</v>
      </c>
      <c r="M140" s="127" t="s">
        <v>545</v>
      </c>
      <c r="N140" s="133">
        <v>42649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47">
        <v>63</v>
      </c>
      <c r="B141" s="148">
        <v>42556</v>
      </c>
      <c r="C141" s="148"/>
      <c r="D141" s="149" t="s">
        <v>658</v>
      </c>
      <c r="E141" s="150" t="s">
        <v>543</v>
      </c>
      <c r="F141" s="150">
        <v>395</v>
      </c>
      <c r="G141" s="151"/>
      <c r="H141" s="151">
        <f>(468.5+342.5)/2</f>
        <v>405.5</v>
      </c>
      <c r="I141" s="151">
        <v>510</v>
      </c>
      <c r="J141" s="152" t="s">
        <v>659</v>
      </c>
      <c r="K141" s="153">
        <f t="shared" ref="K141:K147" si="73">H141-F141</f>
        <v>10.5</v>
      </c>
      <c r="L141" s="154">
        <f t="shared" ref="L141:L147" si="74">K141/F141</f>
        <v>2.6582278481012658E-2</v>
      </c>
      <c r="M141" s="150" t="s">
        <v>562</v>
      </c>
      <c r="N141" s="148">
        <v>43606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4">
        <v>64</v>
      </c>
      <c r="B142" s="135">
        <v>42584</v>
      </c>
      <c r="C142" s="135"/>
      <c r="D142" s="136" t="s">
        <v>660</v>
      </c>
      <c r="E142" s="137" t="s">
        <v>554</v>
      </c>
      <c r="F142" s="138">
        <f>169.5-12.8</f>
        <v>156.69999999999999</v>
      </c>
      <c r="G142" s="138"/>
      <c r="H142" s="139">
        <v>77</v>
      </c>
      <c r="I142" s="139" t="s">
        <v>661</v>
      </c>
      <c r="J142" s="140" t="s">
        <v>662</v>
      </c>
      <c r="K142" s="141">
        <f t="shared" si="73"/>
        <v>-79.699999999999989</v>
      </c>
      <c r="L142" s="142">
        <f t="shared" si="74"/>
        <v>-0.50861518825781749</v>
      </c>
      <c r="M142" s="138" t="s">
        <v>555</v>
      </c>
      <c r="N142" s="135">
        <v>43522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34">
        <v>65</v>
      </c>
      <c r="B143" s="135">
        <v>42586</v>
      </c>
      <c r="C143" s="135"/>
      <c r="D143" s="136" t="s">
        <v>663</v>
      </c>
      <c r="E143" s="137" t="s">
        <v>543</v>
      </c>
      <c r="F143" s="138">
        <v>400</v>
      </c>
      <c r="G143" s="138"/>
      <c r="H143" s="139">
        <v>305</v>
      </c>
      <c r="I143" s="139">
        <v>475</v>
      </c>
      <c r="J143" s="140" t="s">
        <v>664</v>
      </c>
      <c r="K143" s="141">
        <f t="shared" si="73"/>
        <v>-95</v>
      </c>
      <c r="L143" s="142">
        <f t="shared" si="74"/>
        <v>-0.23749999999999999</v>
      </c>
      <c r="M143" s="138" t="s">
        <v>555</v>
      </c>
      <c r="N143" s="135">
        <v>43606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66</v>
      </c>
      <c r="B144" s="125">
        <v>42593</v>
      </c>
      <c r="C144" s="125"/>
      <c r="D144" s="126" t="s">
        <v>665</v>
      </c>
      <c r="E144" s="127" t="s">
        <v>543</v>
      </c>
      <c r="F144" s="128">
        <v>86.5</v>
      </c>
      <c r="G144" s="127"/>
      <c r="H144" s="127">
        <v>130</v>
      </c>
      <c r="I144" s="129">
        <v>130</v>
      </c>
      <c r="J144" s="130" t="s">
        <v>666</v>
      </c>
      <c r="K144" s="131">
        <f t="shared" si="73"/>
        <v>43.5</v>
      </c>
      <c r="L144" s="132">
        <f t="shared" si="74"/>
        <v>0.50289017341040465</v>
      </c>
      <c r="M144" s="127" t="s">
        <v>545</v>
      </c>
      <c r="N144" s="133">
        <v>43091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34">
        <v>67</v>
      </c>
      <c r="B145" s="135">
        <v>42600</v>
      </c>
      <c r="C145" s="135"/>
      <c r="D145" s="136" t="s">
        <v>119</v>
      </c>
      <c r="E145" s="137" t="s">
        <v>543</v>
      </c>
      <c r="F145" s="138">
        <v>133.5</v>
      </c>
      <c r="G145" s="138"/>
      <c r="H145" s="139">
        <v>126.5</v>
      </c>
      <c r="I145" s="139">
        <v>178</v>
      </c>
      <c r="J145" s="140" t="s">
        <v>667</v>
      </c>
      <c r="K145" s="141">
        <f t="shared" si="73"/>
        <v>-7</v>
      </c>
      <c r="L145" s="142">
        <f t="shared" si="74"/>
        <v>-5.2434456928838954E-2</v>
      </c>
      <c r="M145" s="138" t="s">
        <v>555</v>
      </c>
      <c r="N145" s="135">
        <v>42615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68</v>
      </c>
      <c r="B146" s="125">
        <v>42613</v>
      </c>
      <c r="C146" s="125"/>
      <c r="D146" s="126" t="s">
        <v>668</v>
      </c>
      <c r="E146" s="127" t="s">
        <v>543</v>
      </c>
      <c r="F146" s="128">
        <v>560</v>
      </c>
      <c r="G146" s="127"/>
      <c r="H146" s="127">
        <v>725</v>
      </c>
      <c r="I146" s="129">
        <v>725</v>
      </c>
      <c r="J146" s="130" t="s">
        <v>573</v>
      </c>
      <c r="K146" s="131">
        <f t="shared" si="73"/>
        <v>165</v>
      </c>
      <c r="L146" s="132">
        <f t="shared" si="74"/>
        <v>0.29464285714285715</v>
      </c>
      <c r="M146" s="127" t="s">
        <v>545</v>
      </c>
      <c r="N146" s="133">
        <v>42456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69</v>
      </c>
      <c r="B147" s="125">
        <v>42614</v>
      </c>
      <c r="C147" s="125"/>
      <c r="D147" s="126" t="s">
        <v>669</v>
      </c>
      <c r="E147" s="127" t="s">
        <v>543</v>
      </c>
      <c r="F147" s="128">
        <v>160.5</v>
      </c>
      <c r="G147" s="127"/>
      <c r="H147" s="127">
        <v>210</v>
      </c>
      <c r="I147" s="129">
        <v>210</v>
      </c>
      <c r="J147" s="130" t="s">
        <v>573</v>
      </c>
      <c r="K147" s="131">
        <f t="shared" si="73"/>
        <v>49.5</v>
      </c>
      <c r="L147" s="132">
        <f t="shared" si="74"/>
        <v>0.30841121495327101</v>
      </c>
      <c r="M147" s="127" t="s">
        <v>545</v>
      </c>
      <c r="N147" s="133">
        <v>42871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70</v>
      </c>
      <c r="B148" s="125">
        <v>42646</v>
      </c>
      <c r="C148" s="125"/>
      <c r="D148" s="126" t="s">
        <v>395</v>
      </c>
      <c r="E148" s="127" t="s">
        <v>543</v>
      </c>
      <c r="F148" s="128">
        <v>430</v>
      </c>
      <c r="G148" s="127"/>
      <c r="H148" s="127">
        <v>596</v>
      </c>
      <c r="I148" s="129">
        <v>575</v>
      </c>
      <c r="J148" s="130" t="s">
        <v>670</v>
      </c>
      <c r="K148" s="131">
        <v>166</v>
      </c>
      <c r="L148" s="132">
        <v>0.38604651162790699</v>
      </c>
      <c r="M148" s="127" t="s">
        <v>545</v>
      </c>
      <c r="N148" s="133">
        <v>42769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71</v>
      </c>
      <c r="B149" s="125">
        <v>42657</v>
      </c>
      <c r="C149" s="125"/>
      <c r="D149" s="126" t="s">
        <v>671</v>
      </c>
      <c r="E149" s="127" t="s">
        <v>543</v>
      </c>
      <c r="F149" s="128">
        <v>280</v>
      </c>
      <c r="G149" s="127"/>
      <c r="H149" s="127">
        <v>345</v>
      </c>
      <c r="I149" s="129">
        <v>345</v>
      </c>
      <c r="J149" s="130" t="s">
        <v>573</v>
      </c>
      <c r="K149" s="131">
        <f t="shared" ref="K149:K154" si="75">H149-F149</f>
        <v>65</v>
      </c>
      <c r="L149" s="132">
        <f>K149/F149</f>
        <v>0.23214285714285715</v>
      </c>
      <c r="M149" s="127" t="s">
        <v>545</v>
      </c>
      <c r="N149" s="133">
        <v>42814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72</v>
      </c>
      <c r="B150" s="125">
        <v>42657</v>
      </c>
      <c r="C150" s="125"/>
      <c r="D150" s="126" t="s">
        <v>672</v>
      </c>
      <c r="E150" s="127" t="s">
        <v>543</v>
      </c>
      <c r="F150" s="128">
        <v>245</v>
      </c>
      <c r="G150" s="127"/>
      <c r="H150" s="127">
        <v>325.5</v>
      </c>
      <c r="I150" s="129">
        <v>330</v>
      </c>
      <c r="J150" s="130" t="s">
        <v>673</v>
      </c>
      <c r="K150" s="131">
        <f t="shared" si="75"/>
        <v>80.5</v>
      </c>
      <c r="L150" s="132">
        <f>K150/F150</f>
        <v>0.32857142857142857</v>
      </c>
      <c r="M150" s="127" t="s">
        <v>545</v>
      </c>
      <c r="N150" s="133">
        <v>42769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73</v>
      </c>
      <c r="B151" s="125">
        <v>42660</v>
      </c>
      <c r="C151" s="125"/>
      <c r="D151" s="126" t="s">
        <v>674</v>
      </c>
      <c r="E151" s="127" t="s">
        <v>543</v>
      </c>
      <c r="F151" s="128">
        <v>125</v>
      </c>
      <c r="G151" s="127"/>
      <c r="H151" s="127">
        <v>160</v>
      </c>
      <c r="I151" s="129">
        <v>160</v>
      </c>
      <c r="J151" s="130" t="s">
        <v>627</v>
      </c>
      <c r="K151" s="131">
        <f t="shared" si="75"/>
        <v>35</v>
      </c>
      <c r="L151" s="132">
        <v>0.28000000000000003</v>
      </c>
      <c r="M151" s="127" t="s">
        <v>545</v>
      </c>
      <c r="N151" s="133">
        <v>42803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74</v>
      </c>
      <c r="B152" s="125">
        <v>42660</v>
      </c>
      <c r="C152" s="125"/>
      <c r="D152" s="126" t="s">
        <v>675</v>
      </c>
      <c r="E152" s="127" t="s">
        <v>543</v>
      </c>
      <c r="F152" s="128">
        <v>114</v>
      </c>
      <c r="G152" s="127"/>
      <c r="H152" s="127">
        <v>145</v>
      </c>
      <c r="I152" s="129">
        <v>145</v>
      </c>
      <c r="J152" s="130" t="s">
        <v>627</v>
      </c>
      <c r="K152" s="131">
        <f t="shared" si="75"/>
        <v>31</v>
      </c>
      <c r="L152" s="132">
        <f>K152/F152</f>
        <v>0.27192982456140352</v>
      </c>
      <c r="M152" s="127" t="s">
        <v>545</v>
      </c>
      <c r="N152" s="133">
        <v>42859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75</v>
      </c>
      <c r="B153" s="125">
        <v>42660</v>
      </c>
      <c r="C153" s="125"/>
      <c r="D153" s="126" t="s">
        <v>676</v>
      </c>
      <c r="E153" s="127" t="s">
        <v>543</v>
      </c>
      <c r="F153" s="128">
        <v>212</v>
      </c>
      <c r="G153" s="127"/>
      <c r="H153" s="127">
        <v>280</v>
      </c>
      <c r="I153" s="129">
        <v>276</v>
      </c>
      <c r="J153" s="130" t="s">
        <v>677</v>
      </c>
      <c r="K153" s="131">
        <f t="shared" si="75"/>
        <v>68</v>
      </c>
      <c r="L153" s="132">
        <f>K153/F153</f>
        <v>0.32075471698113206</v>
      </c>
      <c r="M153" s="127" t="s">
        <v>545</v>
      </c>
      <c r="N153" s="133">
        <v>42858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76</v>
      </c>
      <c r="B154" s="125">
        <v>42678</v>
      </c>
      <c r="C154" s="125"/>
      <c r="D154" s="126" t="s">
        <v>438</v>
      </c>
      <c r="E154" s="127" t="s">
        <v>543</v>
      </c>
      <c r="F154" s="128">
        <v>155</v>
      </c>
      <c r="G154" s="127"/>
      <c r="H154" s="127">
        <v>210</v>
      </c>
      <c r="I154" s="129">
        <v>210</v>
      </c>
      <c r="J154" s="130" t="s">
        <v>678</v>
      </c>
      <c r="K154" s="131">
        <f t="shared" si="75"/>
        <v>55</v>
      </c>
      <c r="L154" s="132">
        <f>K154/F154</f>
        <v>0.35483870967741937</v>
      </c>
      <c r="M154" s="127" t="s">
        <v>545</v>
      </c>
      <c r="N154" s="133">
        <v>42944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34">
        <v>77</v>
      </c>
      <c r="B155" s="135">
        <v>42710</v>
      </c>
      <c r="C155" s="135"/>
      <c r="D155" s="136" t="s">
        <v>679</v>
      </c>
      <c r="E155" s="137" t="s">
        <v>543</v>
      </c>
      <c r="F155" s="138">
        <v>150.5</v>
      </c>
      <c r="G155" s="138"/>
      <c r="H155" s="139">
        <v>72.5</v>
      </c>
      <c r="I155" s="139">
        <v>174</v>
      </c>
      <c r="J155" s="140" t="s">
        <v>680</v>
      </c>
      <c r="K155" s="141">
        <v>-78</v>
      </c>
      <c r="L155" s="142">
        <v>-0.51827242524916906</v>
      </c>
      <c r="M155" s="138" t="s">
        <v>555</v>
      </c>
      <c r="N155" s="135">
        <v>43333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78</v>
      </c>
      <c r="B156" s="125">
        <v>42712</v>
      </c>
      <c r="C156" s="125"/>
      <c r="D156" s="126" t="s">
        <v>681</v>
      </c>
      <c r="E156" s="127" t="s">
        <v>543</v>
      </c>
      <c r="F156" s="128">
        <v>380</v>
      </c>
      <c r="G156" s="127"/>
      <c r="H156" s="127">
        <v>478</v>
      </c>
      <c r="I156" s="129">
        <v>468</v>
      </c>
      <c r="J156" s="130" t="s">
        <v>627</v>
      </c>
      <c r="K156" s="131">
        <f>H156-F156</f>
        <v>98</v>
      </c>
      <c r="L156" s="132">
        <f>K156/F156</f>
        <v>0.25789473684210529</v>
      </c>
      <c r="M156" s="127" t="s">
        <v>545</v>
      </c>
      <c r="N156" s="133">
        <v>43025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4">
        <v>79</v>
      </c>
      <c r="B157" s="125">
        <v>42734</v>
      </c>
      <c r="C157" s="125"/>
      <c r="D157" s="126" t="s">
        <v>118</v>
      </c>
      <c r="E157" s="127" t="s">
        <v>543</v>
      </c>
      <c r="F157" s="128">
        <v>305</v>
      </c>
      <c r="G157" s="127"/>
      <c r="H157" s="127">
        <v>375</v>
      </c>
      <c r="I157" s="129">
        <v>375</v>
      </c>
      <c r="J157" s="130" t="s">
        <v>627</v>
      </c>
      <c r="K157" s="131">
        <f>H157-F157</f>
        <v>70</v>
      </c>
      <c r="L157" s="132">
        <f>K157/F157</f>
        <v>0.22950819672131148</v>
      </c>
      <c r="M157" s="127" t="s">
        <v>545</v>
      </c>
      <c r="N157" s="133">
        <v>42768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80</v>
      </c>
      <c r="B158" s="125">
        <v>42739</v>
      </c>
      <c r="C158" s="125"/>
      <c r="D158" s="126" t="s">
        <v>102</v>
      </c>
      <c r="E158" s="127" t="s">
        <v>543</v>
      </c>
      <c r="F158" s="128">
        <v>99.5</v>
      </c>
      <c r="G158" s="127"/>
      <c r="H158" s="127">
        <v>158</v>
      </c>
      <c r="I158" s="129">
        <v>158</v>
      </c>
      <c r="J158" s="130" t="s">
        <v>627</v>
      </c>
      <c r="K158" s="131">
        <f>H158-F158</f>
        <v>58.5</v>
      </c>
      <c r="L158" s="132">
        <f>K158/F158</f>
        <v>0.5879396984924623</v>
      </c>
      <c r="M158" s="127" t="s">
        <v>545</v>
      </c>
      <c r="N158" s="133">
        <v>42898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4">
        <v>81</v>
      </c>
      <c r="B159" s="125">
        <v>42739</v>
      </c>
      <c r="C159" s="125"/>
      <c r="D159" s="126" t="s">
        <v>102</v>
      </c>
      <c r="E159" s="127" t="s">
        <v>543</v>
      </c>
      <c r="F159" s="128">
        <v>99.5</v>
      </c>
      <c r="G159" s="127"/>
      <c r="H159" s="127">
        <v>158</v>
      </c>
      <c r="I159" s="129">
        <v>158</v>
      </c>
      <c r="J159" s="130" t="s">
        <v>627</v>
      </c>
      <c r="K159" s="131">
        <v>58.5</v>
      </c>
      <c r="L159" s="132">
        <v>0.58793969849246197</v>
      </c>
      <c r="M159" s="127" t="s">
        <v>545</v>
      </c>
      <c r="N159" s="133">
        <v>42898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82</v>
      </c>
      <c r="B160" s="125">
        <v>42786</v>
      </c>
      <c r="C160" s="125"/>
      <c r="D160" s="126" t="s">
        <v>204</v>
      </c>
      <c r="E160" s="127" t="s">
        <v>543</v>
      </c>
      <c r="F160" s="128">
        <v>140.5</v>
      </c>
      <c r="G160" s="127"/>
      <c r="H160" s="127">
        <v>220</v>
      </c>
      <c r="I160" s="129">
        <v>220</v>
      </c>
      <c r="J160" s="130" t="s">
        <v>627</v>
      </c>
      <c r="K160" s="131">
        <f>H160-F160</f>
        <v>79.5</v>
      </c>
      <c r="L160" s="132">
        <f>K160/F160</f>
        <v>0.5658362989323843</v>
      </c>
      <c r="M160" s="127" t="s">
        <v>545</v>
      </c>
      <c r="N160" s="133">
        <v>42864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83</v>
      </c>
      <c r="B161" s="125">
        <v>42786</v>
      </c>
      <c r="C161" s="125"/>
      <c r="D161" s="126" t="s">
        <v>682</v>
      </c>
      <c r="E161" s="127" t="s">
        <v>543</v>
      </c>
      <c r="F161" s="128">
        <v>202.5</v>
      </c>
      <c r="G161" s="127"/>
      <c r="H161" s="127">
        <v>234</v>
      </c>
      <c r="I161" s="129">
        <v>234</v>
      </c>
      <c r="J161" s="130" t="s">
        <v>627</v>
      </c>
      <c r="K161" s="131">
        <v>31.5</v>
      </c>
      <c r="L161" s="132">
        <v>0.155555555555556</v>
      </c>
      <c r="M161" s="127" t="s">
        <v>545</v>
      </c>
      <c r="N161" s="133">
        <v>42836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84</v>
      </c>
      <c r="B162" s="125">
        <v>42818</v>
      </c>
      <c r="C162" s="125"/>
      <c r="D162" s="126" t="s">
        <v>683</v>
      </c>
      <c r="E162" s="127" t="s">
        <v>543</v>
      </c>
      <c r="F162" s="128">
        <v>300.5</v>
      </c>
      <c r="G162" s="127"/>
      <c r="H162" s="127">
        <v>417.5</v>
      </c>
      <c r="I162" s="129">
        <v>420</v>
      </c>
      <c r="J162" s="130" t="s">
        <v>684</v>
      </c>
      <c r="K162" s="131">
        <f>H162-F162</f>
        <v>117</v>
      </c>
      <c r="L162" s="132">
        <f>K162/F162</f>
        <v>0.38935108153078202</v>
      </c>
      <c r="M162" s="127" t="s">
        <v>545</v>
      </c>
      <c r="N162" s="133">
        <v>43070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85</v>
      </c>
      <c r="B163" s="125">
        <v>42818</v>
      </c>
      <c r="C163" s="125"/>
      <c r="D163" s="126" t="s">
        <v>657</v>
      </c>
      <c r="E163" s="127" t="s">
        <v>543</v>
      </c>
      <c r="F163" s="128">
        <v>850</v>
      </c>
      <c r="G163" s="127"/>
      <c r="H163" s="127">
        <v>1042.5</v>
      </c>
      <c r="I163" s="129">
        <v>1023</v>
      </c>
      <c r="J163" s="130" t="s">
        <v>685</v>
      </c>
      <c r="K163" s="131">
        <v>192.5</v>
      </c>
      <c r="L163" s="132">
        <v>0.22647058823529401</v>
      </c>
      <c r="M163" s="127" t="s">
        <v>545</v>
      </c>
      <c r="N163" s="133">
        <v>42830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86</v>
      </c>
      <c r="B164" s="125">
        <v>42830</v>
      </c>
      <c r="C164" s="125"/>
      <c r="D164" s="126" t="s">
        <v>464</v>
      </c>
      <c r="E164" s="127" t="s">
        <v>543</v>
      </c>
      <c r="F164" s="128">
        <v>785</v>
      </c>
      <c r="G164" s="127"/>
      <c r="H164" s="127">
        <v>930</v>
      </c>
      <c r="I164" s="129">
        <v>920</v>
      </c>
      <c r="J164" s="130" t="s">
        <v>686</v>
      </c>
      <c r="K164" s="131">
        <f>H164-F164</f>
        <v>145</v>
      </c>
      <c r="L164" s="132">
        <f>K164/F164</f>
        <v>0.18471337579617833</v>
      </c>
      <c r="M164" s="127" t="s">
        <v>545</v>
      </c>
      <c r="N164" s="133">
        <v>42976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34">
        <v>87</v>
      </c>
      <c r="B165" s="135">
        <v>42831</v>
      </c>
      <c r="C165" s="135"/>
      <c r="D165" s="136" t="s">
        <v>687</v>
      </c>
      <c r="E165" s="137" t="s">
        <v>543</v>
      </c>
      <c r="F165" s="138">
        <v>40</v>
      </c>
      <c r="G165" s="138"/>
      <c r="H165" s="139">
        <v>13.1</v>
      </c>
      <c r="I165" s="139">
        <v>60</v>
      </c>
      <c r="J165" s="140" t="s">
        <v>688</v>
      </c>
      <c r="K165" s="141">
        <v>-26.9</v>
      </c>
      <c r="L165" s="142">
        <v>-0.67249999999999999</v>
      </c>
      <c r="M165" s="138" t="s">
        <v>555</v>
      </c>
      <c r="N165" s="135">
        <v>43138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4">
        <v>88</v>
      </c>
      <c r="B166" s="125">
        <v>42837</v>
      </c>
      <c r="C166" s="125"/>
      <c r="D166" s="126" t="s">
        <v>100</v>
      </c>
      <c r="E166" s="127" t="s">
        <v>543</v>
      </c>
      <c r="F166" s="128">
        <v>289.5</v>
      </c>
      <c r="G166" s="127"/>
      <c r="H166" s="127">
        <v>354</v>
      </c>
      <c r="I166" s="129">
        <v>360</v>
      </c>
      <c r="J166" s="130" t="s">
        <v>689</v>
      </c>
      <c r="K166" s="131">
        <f t="shared" ref="K166:K174" si="76">H166-F166</f>
        <v>64.5</v>
      </c>
      <c r="L166" s="132">
        <f t="shared" ref="L166:L174" si="77">K166/F166</f>
        <v>0.22279792746113988</v>
      </c>
      <c r="M166" s="127" t="s">
        <v>545</v>
      </c>
      <c r="N166" s="133">
        <v>43040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4">
        <v>89</v>
      </c>
      <c r="B167" s="125">
        <v>42845</v>
      </c>
      <c r="C167" s="125"/>
      <c r="D167" s="126" t="s">
        <v>412</v>
      </c>
      <c r="E167" s="127" t="s">
        <v>543</v>
      </c>
      <c r="F167" s="128">
        <v>700</v>
      </c>
      <c r="G167" s="127"/>
      <c r="H167" s="127">
        <v>840</v>
      </c>
      <c r="I167" s="129">
        <v>840</v>
      </c>
      <c r="J167" s="130" t="s">
        <v>690</v>
      </c>
      <c r="K167" s="131">
        <f t="shared" si="76"/>
        <v>140</v>
      </c>
      <c r="L167" s="132">
        <f t="shared" si="77"/>
        <v>0.2</v>
      </c>
      <c r="M167" s="127" t="s">
        <v>545</v>
      </c>
      <c r="N167" s="133">
        <v>42893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4">
        <v>90</v>
      </c>
      <c r="B168" s="125">
        <v>42887</v>
      </c>
      <c r="C168" s="125"/>
      <c r="D168" s="126" t="s">
        <v>691</v>
      </c>
      <c r="E168" s="127" t="s">
        <v>543</v>
      </c>
      <c r="F168" s="128">
        <v>130</v>
      </c>
      <c r="G168" s="127"/>
      <c r="H168" s="127">
        <v>144.25</v>
      </c>
      <c r="I168" s="129">
        <v>170</v>
      </c>
      <c r="J168" s="130" t="s">
        <v>692</v>
      </c>
      <c r="K168" s="131">
        <f t="shared" si="76"/>
        <v>14.25</v>
      </c>
      <c r="L168" s="132">
        <f t="shared" si="77"/>
        <v>0.10961538461538461</v>
      </c>
      <c r="M168" s="127" t="s">
        <v>545</v>
      </c>
      <c r="N168" s="133">
        <v>43675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4">
        <v>91</v>
      </c>
      <c r="B169" s="125">
        <v>42901</v>
      </c>
      <c r="C169" s="125"/>
      <c r="D169" s="126" t="s">
        <v>693</v>
      </c>
      <c r="E169" s="127" t="s">
        <v>543</v>
      </c>
      <c r="F169" s="128">
        <v>214.5</v>
      </c>
      <c r="G169" s="127"/>
      <c r="H169" s="127">
        <v>262</v>
      </c>
      <c r="I169" s="129">
        <v>262</v>
      </c>
      <c r="J169" s="130" t="s">
        <v>564</v>
      </c>
      <c r="K169" s="131">
        <f t="shared" si="76"/>
        <v>47.5</v>
      </c>
      <c r="L169" s="132">
        <f t="shared" si="77"/>
        <v>0.22144522144522144</v>
      </c>
      <c r="M169" s="127" t="s">
        <v>545</v>
      </c>
      <c r="N169" s="133">
        <v>42977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5">
        <v>92</v>
      </c>
      <c r="B170" s="156">
        <v>42933</v>
      </c>
      <c r="C170" s="156"/>
      <c r="D170" s="157" t="s">
        <v>694</v>
      </c>
      <c r="E170" s="158" t="s">
        <v>543</v>
      </c>
      <c r="F170" s="159">
        <v>370</v>
      </c>
      <c r="G170" s="158"/>
      <c r="H170" s="158">
        <v>447.5</v>
      </c>
      <c r="I170" s="160">
        <v>450</v>
      </c>
      <c r="J170" s="161" t="s">
        <v>627</v>
      </c>
      <c r="K170" s="131">
        <f t="shared" si="76"/>
        <v>77.5</v>
      </c>
      <c r="L170" s="162">
        <f t="shared" si="77"/>
        <v>0.20945945945945946</v>
      </c>
      <c r="M170" s="158" t="s">
        <v>545</v>
      </c>
      <c r="N170" s="163">
        <v>43035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5">
        <v>93</v>
      </c>
      <c r="B171" s="156">
        <v>42943</v>
      </c>
      <c r="C171" s="156"/>
      <c r="D171" s="157" t="s">
        <v>202</v>
      </c>
      <c r="E171" s="158" t="s">
        <v>543</v>
      </c>
      <c r="F171" s="159">
        <v>657.5</v>
      </c>
      <c r="G171" s="158"/>
      <c r="H171" s="158">
        <v>825</v>
      </c>
      <c r="I171" s="160">
        <v>820</v>
      </c>
      <c r="J171" s="161" t="s">
        <v>627</v>
      </c>
      <c r="K171" s="131">
        <f t="shared" si="76"/>
        <v>167.5</v>
      </c>
      <c r="L171" s="162">
        <f t="shared" si="77"/>
        <v>0.25475285171102663</v>
      </c>
      <c r="M171" s="158" t="s">
        <v>545</v>
      </c>
      <c r="N171" s="163">
        <v>43090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4">
        <v>94</v>
      </c>
      <c r="B172" s="125">
        <v>42964</v>
      </c>
      <c r="C172" s="125"/>
      <c r="D172" s="126" t="s">
        <v>373</v>
      </c>
      <c r="E172" s="127" t="s">
        <v>543</v>
      </c>
      <c r="F172" s="128">
        <v>605</v>
      </c>
      <c r="G172" s="127"/>
      <c r="H172" s="127">
        <v>750</v>
      </c>
      <c r="I172" s="129">
        <v>750</v>
      </c>
      <c r="J172" s="130" t="s">
        <v>686</v>
      </c>
      <c r="K172" s="131">
        <f t="shared" si="76"/>
        <v>145</v>
      </c>
      <c r="L172" s="132">
        <f t="shared" si="77"/>
        <v>0.23966942148760331</v>
      </c>
      <c r="M172" s="127" t="s">
        <v>545</v>
      </c>
      <c r="N172" s="133">
        <v>43027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34">
        <v>95</v>
      </c>
      <c r="B173" s="135">
        <v>42979</v>
      </c>
      <c r="C173" s="135"/>
      <c r="D173" s="143" t="s">
        <v>695</v>
      </c>
      <c r="E173" s="138" t="s">
        <v>543</v>
      </c>
      <c r="F173" s="138">
        <v>255</v>
      </c>
      <c r="G173" s="139"/>
      <c r="H173" s="139">
        <v>217.25</v>
      </c>
      <c r="I173" s="139">
        <v>320</v>
      </c>
      <c r="J173" s="140" t="s">
        <v>696</v>
      </c>
      <c r="K173" s="141">
        <f t="shared" si="76"/>
        <v>-37.75</v>
      </c>
      <c r="L173" s="144">
        <f t="shared" si="77"/>
        <v>-0.14803921568627451</v>
      </c>
      <c r="M173" s="138" t="s">
        <v>555</v>
      </c>
      <c r="N173" s="135">
        <v>43661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4">
        <v>96</v>
      </c>
      <c r="B174" s="125">
        <v>42997</v>
      </c>
      <c r="C174" s="125"/>
      <c r="D174" s="126" t="s">
        <v>697</v>
      </c>
      <c r="E174" s="127" t="s">
        <v>543</v>
      </c>
      <c r="F174" s="128">
        <v>215</v>
      </c>
      <c r="G174" s="127"/>
      <c r="H174" s="127">
        <v>258</v>
      </c>
      <c r="I174" s="129">
        <v>258</v>
      </c>
      <c r="J174" s="130" t="s">
        <v>627</v>
      </c>
      <c r="K174" s="131">
        <f t="shared" si="76"/>
        <v>43</v>
      </c>
      <c r="L174" s="132">
        <f t="shared" si="77"/>
        <v>0.2</v>
      </c>
      <c r="M174" s="127" t="s">
        <v>545</v>
      </c>
      <c r="N174" s="133">
        <v>43040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4">
        <v>97</v>
      </c>
      <c r="B175" s="125">
        <v>42997</v>
      </c>
      <c r="C175" s="125"/>
      <c r="D175" s="126" t="s">
        <v>697</v>
      </c>
      <c r="E175" s="127" t="s">
        <v>543</v>
      </c>
      <c r="F175" s="128">
        <v>215</v>
      </c>
      <c r="G175" s="127"/>
      <c r="H175" s="127">
        <v>258</v>
      </c>
      <c r="I175" s="129">
        <v>258</v>
      </c>
      <c r="J175" s="161" t="s">
        <v>627</v>
      </c>
      <c r="K175" s="131">
        <v>43</v>
      </c>
      <c r="L175" s="132">
        <v>0.2</v>
      </c>
      <c r="M175" s="127" t="s">
        <v>545</v>
      </c>
      <c r="N175" s="133">
        <v>43040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98</v>
      </c>
      <c r="B176" s="156">
        <v>42998</v>
      </c>
      <c r="C176" s="156"/>
      <c r="D176" s="157" t="s">
        <v>698</v>
      </c>
      <c r="E176" s="158" t="s">
        <v>543</v>
      </c>
      <c r="F176" s="128">
        <v>75</v>
      </c>
      <c r="G176" s="158"/>
      <c r="H176" s="158">
        <v>90</v>
      </c>
      <c r="I176" s="160">
        <v>90</v>
      </c>
      <c r="J176" s="130" t="s">
        <v>699</v>
      </c>
      <c r="K176" s="131">
        <f t="shared" ref="K176:K181" si="78">H176-F176</f>
        <v>15</v>
      </c>
      <c r="L176" s="132">
        <f t="shared" ref="L176:L181" si="79">K176/F176</f>
        <v>0.2</v>
      </c>
      <c r="M176" s="127" t="s">
        <v>545</v>
      </c>
      <c r="N176" s="133">
        <v>43019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5">
        <v>99</v>
      </c>
      <c r="B177" s="156">
        <v>43011</v>
      </c>
      <c r="C177" s="156"/>
      <c r="D177" s="157" t="s">
        <v>700</v>
      </c>
      <c r="E177" s="158" t="s">
        <v>543</v>
      </c>
      <c r="F177" s="159">
        <v>315</v>
      </c>
      <c r="G177" s="158"/>
      <c r="H177" s="158">
        <v>392</v>
      </c>
      <c r="I177" s="160">
        <v>384</v>
      </c>
      <c r="J177" s="161" t="s">
        <v>701</v>
      </c>
      <c r="K177" s="131">
        <f t="shared" si="78"/>
        <v>77</v>
      </c>
      <c r="L177" s="162">
        <f t="shared" si="79"/>
        <v>0.24444444444444444</v>
      </c>
      <c r="M177" s="158" t="s">
        <v>545</v>
      </c>
      <c r="N177" s="163">
        <v>43017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100</v>
      </c>
      <c r="B178" s="156">
        <v>43013</v>
      </c>
      <c r="C178" s="156"/>
      <c r="D178" s="157" t="s">
        <v>442</v>
      </c>
      <c r="E178" s="158" t="s">
        <v>543</v>
      </c>
      <c r="F178" s="159">
        <v>145</v>
      </c>
      <c r="G178" s="158"/>
      <c r="H178" s="158">
        <v>179</v>
      </c>
      <c r="I178" s="160">
        <v>180</v>
      </c>
      <c r="J178" s="161" t="s">
        <v>702</v>
      </c>
      <c r="K178" s="131">
        <f t="shared" si="78"/>
        <v>34</v>
      </c>
      <c r="L178" s="162">
        <f t="shared" si="79"/>
        <v>0.23448275862068965</v>
      </c>
      <c r="M178" s="158" t="s">
        <v>545</v>
      </c>
      <c r="N178" s="163">
        <v>43025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101</v>
      </c>
      <c r="B179" s="156">
        <v>43014</v>
      </c>
      <c r="C179" s="156"/>
      <c r="D179" s="157" t="s">
        <v>348</v>
      </c>
      <c r="E179" s="158" t="s">
        <v>543</v>
      </c>
      <c r="F179" s="159">
        <v>256</v>
      </c>
      <c r="G179" s="158"/>
      <c r="H179" s="158">
        <v>323</v>
      </c>
      <c r="I179" s="160">
        <v>320</v>
      </c>
      <c r="J179" s="161" t="s">
        <v>627</v>
      </c>
      <c r="K179" s="131">
        <f t="shared" si="78"/>
        <v>67</v>
      </c>
      <c r="L179" s="162">
        <f t="shared" si="79"/>
        <v>0.26171875</v>
      </c>
      <c r="M179" s="158" t="s">
        <v>545</v>
      </c>
      <c r="N179" s="163">
        <v>43067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55">
        <v>102</v>
      </c>
      <c r="B180" s="156">
        <v>43017</v>
      </c>
      <c r="C180" s="156"/>
      <c r="D180" s="157" t="s">
        <v>362</v>
      </c>
      <c r="E180" s="158" t="s">
        <v>543</v>
      </c>
      <c r="F180" s="159">
        <v>137.5</v>
      </c>
      <c r="G180" s="158"/>
      <c r="H180" s="158">
        <v>184</v>
      </c>
      <c r="I180" s="160">
        <v>183</v>
      </c>
      <c r="J180" s="161" t="s">
        <v>703</v>
      </c>
      <c r="K180" s="131">
        <f t="shared" si="78"/>
        <v>46.5</v>
      </c>
      <c r="L180" s="162">
        <f t="shared" si="79"/>
        <v>0.33818181818181819</v>
      </c>
      <c r="M180" s="158" t="s">
        <v>545</v>
      </c>
      <c r="N180" s="163">
        <v>43108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5">
        <v>103</v>
      </c>
      <c r="B181" s="156">
        <v>43018</v>
      </c>
      <c r="C181" s="156"/>
      <c r="D181" s="157" t="s">
        <v>704</v>
      </c>
      <c r="E181" s="158" t="s">
        <v>543</v>
      </c>
      <c r="F181" s="159">
        <v>125.5</v>
      </c>
      <c r="G181" s="158"/>
      <c r="H181" s="158">
        <v>158</v>
      </c>
      <c r="I181" s="160">
        <v>155</v>
      </c>
      <c r="J181" s="161" t="s">
        <v>705</v>
      </c>
      <c r="K181" s="131">
        <f t="shared" si="78"/>
        <v>32.5</v>
      </c>
      <c r="L181" s="162">
        <f t="shared" si="79"/>
        <v>0.25896414342629481</v>
      </c>
      <c r="M181" s="158" t="s">
        <v>545</v>
      </c>
      <c r="N181" s="163">
        <v>43067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55">
        <v>104</v>
      </c>
      <c r="B182" s="156">
        <v>43018</v>
      </c>
      <c r="C182" s="156"/>
      <c r="D182" s="157" t="s">
        <v>706</v>
      </c>
      <c r="E182" s="158" t="s">
        <v>543</v>
      </c>
      <c r="F182" s="159">
        <v>895</v>
      </c>
      <c r="G182" s="158"/>
      <c r="H182" s="158">
        <v>1122.5</v>
      </c>
      <c r="I182" s="160">
        <v>1078</v>
      </c>
      <c r="J182" s="161" t="s">
        <v>707</v>
      </c>
      <c r="K182" s="131">
        <v>227.5</v>
      </c>
      <c r="L182" s="162">
        <v>0.25418994413407803</v>
      </c>
      <c r="M182" s="158" t="s">
        <v>545</v>
      </c>
      <c r="N182" s="163">
        <v>43117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55">
        <v>105</v>
      </c>
      <c r="B183" s="156">
        <v>43020</v>
      </c>
      <c r="C183" s="156"/>
      <c r="D183" s="157" t="s">
        <v>357</v>
      </c>
      <c r="E183" s="158" t="s">
        <v>543</v>
      </c>
      <c r="F183" s="159">
        <v>525</v>
      </c>
      <c r="G183" s="158"/>
      <c r="H183" s="158">
        <v>629</v>
      </c>
      <c r="I183" s="160">
        <v>629</v>
      </c>
      <c r="J183" s="161" t="s">
        <v>627</v>
      </c>
      <c r="K183" s="131">
        <v>104</v>
      </c>
      <c r="L183" s="162">
        <v>0.19809523809523799</v>
      </c>
      <c r="M183" s="158" t="s">
        <v>545</v>
      </c>
      <c r="N183" s="163">
        <v>43119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106</v>
      </c>
      <c r="B184" s="156">
        <v>43046</v>
      </c>
      <c r="C184" s="156"/>
      <c r="D184" s="157" t="s">
        <v>390</v>
      </c>
      <c r="E184" s="158" t="s">
        <v>543</v>
      </c>
      <c r="F184" s="159">
        <v>740</v>
      </c>
      <c r="G184" s="158"/>
      <c r="H184" s="158">
        <v>892.5</v>
      </c>
      <c r="I184" s="160">
        <v>900</v>
      </c>
      <c r="J184" s="161" t="s">
        <v>708</v>
      </c>
      <c r="K184" s="131">
        <f>H184-F184</f>
        <v>152.5</v>
      </c>
      <c r="L184" s="162">
        <f>K184/F184</f>
        <v>0.20608108108108109</v>
      </c>
      <c r="M184" s="158" t="s">
        <v>545</v>
      </c>
      <c r="N184" s="163">
        <v>43052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4">
        <v>107</v>
      </c>
      <c r="B185" s="125">
        <v>43073</v>
      </c>
      <c r="C185" s="125"/>
      <c r="D185" s="126" t="s">
        <v>709</v>
      </c>
      <c r="E185" s="127" t="s">
        <v>543</v>
      </c>
      <c r="F185" s="128">
        <v>118.5</v>
      </c>
      <c r="G185" s="127"/>
      <c r="H185" s="127">
        <v>143.5</v>
      </c>
      <c r="I185" s="129">
        <v>145</v>
      </c>
      <c r="J185" s="130" t="s">
        <v>710</v>
      </c>
      <c r="K185" s="131">
        <f>H185-F185</f>
        <v>25</v>
      </c>
      <c r="L185" s="132">
        <f>K185/F185</f>
        <v>0.2109704641350211</v>
      </c>
      <c r="M185" s="127" t="s">
        <v>545</v>
      </c>
      <c r="N185" s="133">
        <v>43097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4">
        <v>108</v>
      </c>
      <c r="B186" s="135">
        <v>43090</v>
      </c>
      <c r="C186" s="135"/>
      <c r="D186" s="136" t="s">
        <v>417</v>
      </c>
      <c r="E186" s="137" t="s">
        <v>543</v>
      </c>
      <c r="F186" s="138">
        <v>715</v>
      </c>
      <c r="G186" s="138"/>
      <c r="H186" s="139">
        <v>500</v>
      </c>
      <c r="I186" s="139">
        <v>872</v>
      </c>
      <c r="J186" s="140" t="s">
        <v>711</v>
      </c>
      <c r="K186" s="141">
        <f>H186-F186</f>
        <v>-215</v>
      </c>
      <c r="L186" s="142">
        <f>K186/F186</f>
        <v>-0.30069930069930068</v>
      </c>
      <c r="M186" s="138" t="s">
        <v>555</v>
      </c>
      <c r="N186" s="135">
        <v>43670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4">
        <v>109</v>
      </c>
      <c r="B187" s="125">
        <v>43098</v>
      </c>
      <c r="C187" s="125"/>
      <c r="D187" s="126" t="s">
        <v>700</v>
      </c>
      <c r="E187" s="127" t="s">
        <v>543</v>
      </c>
      <c r="F187" s="128">
        <v>435</v>
      </c>
      <c r="G187" s="127"/>
      <c r="H187" s="127">
        <v>542.5</v>
      </c>
      <c r="I187" s="129">
        <v>539</v>
      </c>
      <c r="J187" s="130" t="s">
        <v>627</v>
      </c>
      <c r="K187" s="131">
        <v>107.5</v>
      </c>
      <c r="L187" s="132">
        <v>0.247126436781609</v>
      </c>
      <c r="M187" s="127" t="s">
        <v>545</v>
      </c>
      <c r="N187" s="133">
        <v>43206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4">
        <v>110</v>
      </c>
      <c r="B188" s="125">
        <v>43098</v>
      </c>
      <c r="C188" s="125"/>
      <c r="D188" s="126" t="s">
        <v>516</v>
      </c>
      <c r="E188" s="127" t="s">
        <v>543</v>
      </c>
      <c r="F188" s="128">
        <v>885</v>
      </c>
      <c r="G188" s="127"/>
      <c r="H188" s="127">
        <v>1090</v>
      </c>
      <c r="I188" s="129">
        <v>1084</v>
      </c>
      <c r="J188" s="130" t="s">
        <v>627</v>
      </c>
      <c r="K188" s="131">
        <v>205</v>
      </c>
      <c r="L188" s="132">
        <v>0.23163841807909599</v>
      </c>
      <c r="M188" s="127" t="s">
        <v>545</v>
      </c>
      <c r="N188" s="133">
        <v>43213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64">
        <v>111</v>
      </c>
      <c r="B189" s="165">
        <v>43192</v>
      </c>
      <c r="C189" s="165"/>
      <c r="D189" s="143" t="s">
        <v>712</v>
      </c>
      <c r="E189" s="138" t="s">
        <v>543</v>
      </c>
      <c r="F189" s="166">
        <v>478.5</v>
      </c>
      <c r="G189" s="138"/>
      <c r="H189" s="138">
        <v>442</v>
      </c>
      <c r="I189" s="139">
        <v>613</v>
      </c>
      <c r="J189" s="140" t="s">
        <v>713</v>
      </c>
      <c r="K189" s="141">
        <f>H189-F189</f>
        <v>-36.5</v>
      </c>
      <c r="L189" s="142">
        <f>K189/F189</f>
        <v>-7.6280041797283177E-2</v>
      </c>
      <c r="M189" s="138" t="s">
        <v>555</v>
      </c>
      <c r="N189" s="135">
        <v>43762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34">
        <v>112</v>
      </c>
      <c r="B190" s="135">
        <v>43194</v>
      </c>
      <c r="C190" s="135"/>
      <c r="D190" s="136" t="s">
        <v>714</v>
      </c>
      <c r="E190" s="137" t="s">
        <v>543</v>
      </c>
      <c r="F190" s="138">
        <f>141.5-7.3</f>
        <v>134.19999999999999</v>
      </c>
      <c r="G190" s="138"/>
      <c r="H190" s="139">
        <v>77</v>
      </c>
      <c r="I190" s="139">
        <v>180</v>
      </c>
      <c r="J190" s="140" t="s">
        <v>715</v>
      </c>
      <c r="K190" s="141">
        <f>H190-F190</f>
        <v>-57.199999999999989</v>
      </c>
      <c r="L190" s="142">
        <f>K190/F190</f>
        <v>-0.42622950819672129</v>
      </c>
      <c r="M190" s="138" t="s">
        <v>555</v>
      </c>
      <c r="N190" s="135">
        <v>43522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4">
        <v>113</v>
      </c>
      <c r="B191" s="135">
        <v>43209</v>
      </c>
      <c r="C191" s="135"/>
      <c r="D191" s="136" t="s">
        <v>716</v>
      </c>
      <c r="E191" s="137" t="s">
        <v>543</v>
      </c>
      <c r="F191" s="138">
        <v>430</v>
      </c>
      <c r="G191" s="138"/>
      <c r="H191" s="139">
        <v>220</v>
      </c>
      <c r="I191" s="139">
        <v>537</v>
      </c>
      <c r="J191" s="140" t="s">
        <v>717</v>
      </c>
      <c r="K191" s="141">
        <f>H191-F191</f>
        <v>-210</v>
      </c>
      <c r="L191" s="142">
        <f>K191/F191</f>
        <v>-0.48837209302325579</v>
      </c>
      <c r="M191" s="138" t="s">
        <v>555</v>
      </c>
      <c r="N191" s="135">
        <v>43252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114</v>
      </c>
      <c r="B192" s="156">
        <v>43220</v>
      </c>
      <c r="C192" s="156"/>
      <c r="D192" s="157" t="s">
        <v>718</v>
      </c>
      <c r="E192" s="158" t="s">
        <v>543</v>
      </c>
      <c r="F192" s="158">
        <v>153.5</v>
      </c>
      <c r="G192" s="158"/>
      <c r="H192" s="158">
        <v>196</v>
      </c>
      <c r="I192" s="160">
        <v>196</v>
      </c>
      <c r="J192" s="130" t="s">
        <v>719</v>
      </c>
      <c r="K192" s="131">
        <f>H192-F192</f>
        <v>42.5</v>
      </c>
      <c r="L192" s="132">
        <f>K192/F192</f>
        <v>0.27687296416938112</v>
      </c>
      <c r="M192" s="127" t="s">
        <v>545</v>
      </c>
      <c r="N192" s="133">
        <v>43605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34">
        <v>115</v>
      </c>
      <c r="B193" s="135">
        <v>43306</v>
      </c>
      <c r="C193" s="135"/>
      <c r="D193" s="136" t="s">
        <v>687</v>
      </c>
      <c r="E193" s="137" t="s">
        <v>543</v>
      </c>
      <c r="F193" s="138">
        <v>27.5</v>
      </c>
      <c r="G193" s="138"/>
      <c r="H193" s="139">
        <v>13.1</v>
      </c>
      <c r="I193" s="139">
        <v>60</v>
      </c>
      <c r="J193" s="140" t="s">
        <v>720</v>
      </c>
      <c r="K193" s="141">
        <v>-14.4</v>
      </c>
      <c r="L193" s="142">
        <v>-0.52363636363636401</v>
      </c>
      <c r="M193" s="138" t="s">
        <v>555</v>
      </c>
      <c r="N193" s="135">
        <v>43138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4">
        <v>116</v>
      </c>
      <c r="B194" s="165">
        <v>43318</v>
      </c>
      <c r="C194" s="165"/>
      <c r="D194" s="143" t="s">
        <v>721</v>
      </c>
      <c r="E194" s="138" t="s">
        <v>543</v>
      </c>
      <c r="F194" s="138">
        <v>148.5</v>
      </c>
      <c r="G194" s="138"/>
      <c r="H194" s="138">
        <v>102</v>
      </c>
      <c r="I194" s="139">
        <v>182</v>
      </c>
      <c r="J194" s="140" t="s">
        <v>722</v>
      </c>
      <c r="K194" s="141">
        <f>H194-F194</f>
        <v>-46.5</v>
      </c>
      <c r="L194" s="142">
        <f>K194/F194</f>
        <v>-0.31313131313131315</v>
      </c>
      <c r="M194" s="138" t="s">
        <v>555</v>
      </c>
      <c r="N194" s="135">
        <v>43661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4">
        <v>117</v>
      </c>
      <c r="B195" s="125">
        <v>43335</v>
      </c>
      <c r="C195" s="125"/>
      <c r="D195" s="126" t="s">
        <v>723</v>
      </c>
      <c r="E195" s="127" t="s">
        <v>543</v>
      </c>
      <c r="F195" s="158">
        <v>285</v>
      </c>
      <c r="G195" s="127"/>
      <c r="H195" s="127">
        <v>355</v>
      </c>
      <c r="I195" s="129">
        <v>364</v>
      </c>
      <c r="J195" s="130" t="s">
        <v>724</v>
      </c>
      <c r="K195" s="131">
        <v>70</v>
      </c>
      <c r="L195" s="132">
        <v>0.24561403508771901</v>
      </c>
      <c r="M195" s="127" t="s">
        <v>545</v>
      </c>
      <c r="N195" s="133">
        <v>43455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4">
        <v>118</v>
      </c>
      <c r="B196" s="125">
        <v>43341</v>
      </c>
      <c r="C196" s="125"/>
      <c r="D196" s="126" t="s">
        <v>382</v>
      </c>
      <c r="E196" s="127" t="s">
        <v>543</v>
      </c>
      <c r="F196" s="158">
        <v>525</v>
      </c>
      <c r="G196" s="127"/>
      <c r="H196" s="127">
        <v>585</v>
      </c>
      <c r="I196" s="129">
        <v>635</v>
      </c>
      <c r="J196" s="130" t="s">
        <v>725</v>
      </c>
      <c r="K196" s="131">
        <f t="shared" ref="K196:K227" si="80">H196-F196</f>
        <v>60</v>
      </c>
      <c r="L196" s="132">
        <f t="shared" ref="L196:L227" si="81">K196/F196</f>
        <v>0.11428571428571428</v>
      </c>
      <c r="M196" s="127" t="s">
        <v>545</v>
      </c>
      <c r="N196" s="133">
        <v>43662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4">
        <v>119</v>
      </c>
      <c r="B197" s="125">
        <v>43395</v>
      </c>
      <c r="C197" s="125"/>
      <c r="D197" s="126" t="s">
        <v>373</v>
      </c>
      <c r="E197" s="127" t="s">
        <v>543</v>
      </c>
      <c r="F197" s="158">
        <v>475</v>
      </c>
      <c r="G197" s="127"/>
      <c r="H197" s="127">
        <v>574</v>
      </c>
      <c r="I197" s="129">
        <v>570</v>
      </c>
      <c r="J197" s="130" t="s">
        <v>627</v>
      </c>
      <c r="K197" s="131">
        <f t="shared" si="80"/>
        <v>99</v>
      </c>
      <c r="L197" s="132">
        <f t="shared" si="81"/>
        <v>0.20842105263157895</v>
      </c>
      <c r="M197" s="127" t="s">
        <v>545</v>
      </c>
      <c r="N197" s="133">
        <v>43403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5">
        <v>120</v>
      </c>
      <c r="B198" s="156">
        <v>43397</v>
      </c>
      <c r="C198" s="156"/>
      <c r="D198" s="157" t="s">
        <v>726</v>
      </c>
      <c r="E198" s="158" t="s">
        <v>543</v>
      </c>
      <c r="F198" s="158">
        <v>707.5</v>
      </c>
      <c r="G198" s="158"/>
      <c r="H198" s="158">
        <v>872</v>
      </c>
      <c r="I198" s="160">
        <v>872</v>
      </c>
      <c r="J198" s="161" t="s">
        <v>627</v>
      </c>
      <c r="K198" s="131">
        <f t="shared" si="80"/>
        <v>164.5</v>
      </c>
      <c r="L198" s="162">
        <f t="shared" si="81"/>
        <v>0.23250883392226149</v>
      </c>
      <c r="M198" s="158" t="s">
        <v>545</v>
      </c>
      <c r="N198" s="163">
        <v>43482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121</v>
      </c>
      <c r="B199" s="156">
        <v>43398</v>
      </c>
      <c r="C199" s="156"/>
      <c r="D199" s="157" t="s">
        <v>727</v>
      </c>
      <c r="E199" s="158" t="s">
        <v>543</v>
      </c>
      <c r="F199" s="158">
        <v>162</v>
      </c>
      <c r="G199" s="158"/>
      <c r="H199" s="158">
        <v>204</v>
      </c>
      <c r="I199" s="160">
        <v>209</v>
      </c>
      <c r="J199" s="161" t="s">
        <v>728</v>
      </c>
      <c r="K199" s="131">
        <f t="shared" si="80"/>
        <v>42</v>
      </c>
      <c r="L199" s="162">
        <f t="shared" si="81"/>
        <v>0.25925925925925924</v>
      </c>
      <c r="M199" s="158" t="s">
        <v>545</v>
      </c>
      <c r="N199" s="163">
        <v>43539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5">
        <v>122</v>
      </c>
      <c r="B200" s="156">
        <v>43399</v>
      </c>
      <c r="C200" s="156"/>
      <c r="D200" s="157" t="s">
        <v>458</v>
      </c>
      <c r="E200" s="158" t="s">
        <v>543</v>
      </c>
      <c r="F200" s="158">
        <v>240</v>
      </c>
      <c r="G200" s="158"/>
      <c r="H200" s="158">
        <v>297</v>
      </c>
      <c r="I200" s="160">
        <v>297</v>
      </c>
      <c r="J200" s="161" t="s">
        <v>627</v>
      </c>
      <c r="K200" s="167">
        <f t="shared" si="80"/>
        <v>57</v>
      </c>
      <c r="L200" s="162">
        <f t="shared" si="81"/>
        <v>0.23749999999999999</v>
      </c>
      <c r="M200" s="158" t="s">
        <v>545</v>
      </c>
      <c r="N200" s="163">
        <v>43417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4">
        <v>123</v>
      </c>
      <c r="B201" s="125">
        <v>43439</v>
      </c>
      <c r="C201" s="125"/>
      <c r="D201" s="126" t="s">
        <v>729</v>
      </c>
      <c r="E201" s="127" t="s">
        <v>543</v>
      </c>
      <c r="F201" s="127">
        <v>202.5</v>
      </c>
      <c r="G201" s="127"/>
      <c r="H201" s="127">
        <v>255</v>
      </c>
      <c r="I201" s="129">
        <v>252</v>
      </c>
      <c r="J201" s="130" t="s">
        <v>627</v>
      </c>
      <c r="K201" s="131">
        <f t="shared" si="80"/>
        <v>52.5</v>
      </c>
      <c r="L201" s="132">
        <f t="shared" si="81"/>
        <v>0.25925925925925924</v>
      </c>
      <c r="M201" s="127" t="s">
        <v>545</v>
      </c>
      <c r="N201" s="133">
        <v>43542</v>
      </c>
      <c r="O201" s="54"/>
      <c r="P201" s="54"/>
      <c r="Q201" s="191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124</v>
      </c>
      <c r="B202" s="156">
        <v>43465</v>
      </c>
      <c r="C202" s="125"/>
      <c r="D202" s="157" t="s">
        <v>155</v>
      </c>
      <c r="E202" s="158" t="s">
        <v>543</v>
      </c>
      <c r="F202" s="158">
        <v>710</v>
      </c>
      <c r="G202" s="158"/>
      <c r="H202" s="158">
        <v>866</v>
      </c>
      <c r="I202" s="160">
        <v>866</v>
      </c>
      <c r="J202" s="161" t="s">
        <v>627</v>
      </c>
      <c r="K202" s="131">
        <f t="shared" si="80"/>
        <v>156</v>
      </c>
      <c r="L202" s="132">
        <f t="shared" si="81"/>
        <v>0.21971830985915494</v>
      </c>
      <c r="M202" s="127" t="s">
        <v>545</v>
      </c>
      <c r="N202" s="133">
        <v>43553</v>
      </c>
      <c r="O202" s="54"/>
      <c r="P202" s="54"/>
      <c r="Q202" s="191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125</v>
      </c>
      <c r="B203" s="156">
        <v>43522</v>
      </c>
      <c r="C203" s="156"/>
      <c r="D203" s="157" t="s">
        <v>169</v>
      </c>
      <c r="E203" s="158" t="s">
        <v>543</v>
      </c>
      <c r="F203" s="158">
        <v>337.25</v>
      </c>
      <c r="G203" s="158"/>
      <c r="H203" s="158">
        <v>398.5</v>
      </c>
      <c r="I203" s="160">
        <v>411</v>
      </c>
      <c r="J203" s="130" t="s">
        <v>730</v>
      </c>
      <c r="K203" s="131">
        <f t="shared" si="80"/>
        <v>61.25</v>
      </c>
      <c r="L203" s="132">
        <f t="shared" si="81"/>
        <v>0.1816160118606375</v>
      </c>
      <c r="M203" s="127" t="s">
        <v>545</v>
      </c>
      <c r="N203" s="133">
        <v>43760</v>
      </c>
      <c r="O203" s="54"/>
      <c r="P203" s="54"/>
      <c r="Q203" s="191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8">
        <v>126</v>
      </c>
      <c r="B204" s="169">
        <v>43559</v>
      </c>
      <c r="C204" s="169"/>
      <c r="D204" s="170" t="s">
        <v>731</v>
      </c>
      <c r="E204" s="171" t="s">
        <v>543</v>
      </c>
      <c r="F204" s="171">
        <v>130</v>
      </c>
      <c r="G204" s="171"/>
      <c r="H204" s="171">
        <v>65</v>
      </c>
      <c r="I204" s="172">
        <v>158</v>
      </c>
      <c r="J204" s="140" t="s">
        <v>732</v>
      </c>
      <c r="K204" s="141">
        <f t="shared" si="80"/>
        <v>-65</v>
      </c>
      <c r="L204" s="142">
        <f t="shared" si="81"/>
        <v>-0.5</v>
      </c>
      <c r="M204" s="138" t="s">
        <v>555</v>
      </c>
      <c r="N204" s="135">
        <v>43726</v>
      </c>
      <c r="O204" s="54"/>
      <c r="P204" s="54"/>
      <c r="Q204" s="191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127</v>
      </c>
      <c r="B205" s="156">
        <v>43017</v>
      </c>
      <c r="C205" s="156"/>
      <c r="D205" s="157" t="s">
        <v>204</v>
      </c>
      <c r="E205" s="158" t="s">
        <v>543</v>
      </c>
      <c r="F205" s="158">
        <v>141.5</v>
      </c>
      <c r="G205" s="158"/>
      <c r="H205" s="158">
        <v>183.5</v>
      </c>
      <c r="I205" s="160">
        <v>210</v>
      </c>
      <c r="J205" s="130" t="s">
        <v>728</v>
      </c>
      <c r="K205" s="131">
        <f t="shared" si="80"/>
        <v>42</v>
      </c>
      <c r="L205" s="132">
        <f t="shared" si="81"/>
        <v>0.29681978798586572</v>
      </c>
      <c r="M205" s="127" t="s">
        <v>545</v>
      </c>
      <c r="N205" s="133">
        <v>43042</v>
      </c>
      <c r="O205" s="54"/>
      <c r="P205" s="54"/>
      <c r="Q205" s="191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8">
        <v>128</v>
      </c>
      <c r="B206" s="169">
        <v>43074</v>
      </c>
      <c r="C206" s="169"/>
      <c r="D206" s="170" t="s">
        <v>733</v>
      </c>
      <c r="E206" s="171" t="s">
        <v>543</v>
      </c>
      <c r="F206" s="166">
        <v>172</v>
      </c>
      <c r="G206" s="171"/>
      <c r="H206" s="171">
        <v>155.25</v>
      </c>
      <c r="I206" s="172">
        <v>230</v>
      </c>
      <c r="J206" s="140" t="s">
        <v>734</v>
      </c>
      <c r="K206" s="141">
        <f t="shared" si="80"/>
        <v>-16.75</v>
      </c>
      <c r="L206" s="142">
        <f t="shared" si="81"/>
        <v>-9.7383720930232565E-2</v>
      </c>
      <c r="M206" s="138" t="s">
        <v>555</v>
      </c>
      <c r="N206" s="135">
        <v>43787</v>
      </c>
      <c r="O206" s="54"/>
      <c r="P206" s="54"/>
      <c r="Q206" s="191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129</v>
      </c>
      <c r="B207" s="156">
        <v>43398</v>
      </c>
      <c r="C207" s="156"/>
      <c r="D207" s="157" t="s">
        <v>117</v>
      </c>
      <c r="E207" s="158" t="s">
        <v>543</v>
      </c>
      <c r="F207" s="158">
        <v>698.5</v>
      </c>
      <c r="G207" s="158"/>
      <c r="H207" s="158">
        <v>890</v>
      </c>
      <c r="I207" s="160">
        <v>890</v>
      </c>
      <c r="J207" s="130" t="s">
        <v>735</v>
      </c>
      <c r="K207" s="131">
        <f t="shared" si="80"/>
        <v>191.5</v>
      </c>
      <c r="L207" s="132">
        <f t="shared" si="81"/>
        <v>0.27415891195418757</v>
      </c>
      <c r="M207" s="127" t="s">
        <v>545</v>
      </c>
      <c r="N207" s="133">
        <v>44328</v>
      </c>
      <c r="O207" s="54"/>
      <c r="P207" s="54"/>
      <c r="Q207" s="191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130</v>
      </c>
      <c r="B208" s="156">
        <v>42877</v>
      </c>
      <c r="C208" s="156"/>
      <c r="D208" s="157" t="s">
        <v>736</v>
      </c>
      <c r="E208" s="158" t="s">
        <v>543</v>
      </c>
      <c r="F208" s="158">
        <v>127.6</v>
      </c>
      <c r="G208" s="158"/>
      <c r="H208" s="158">
        <v>138</v>
      </c>
      <c r="I208" s="160">
        <v>190</v>
      </c>
      <c r="J208" s="130" t="s">
        <v>737</v>
      </c>
      <c r="K208" s="131">
        <f t="shared" si="80"/>
        <v>10.400000000000006</v>
      </c>
      <c r="L208" s="132">
        <f t="shared" si="81"/>
        <v>8.1504702194357417E-2</v>
      </c>
      <c r="M208" s="127" t="s">
        <v>545</v>
      </c>
      <c r="N208" s="133">
        <v>43774</v>
      </c>
      <c r="O208" s="54"/>
      <c r="P208" s="54"/>
      <c r="Q208" s="191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131</v>
      </c>
      <c r="B209" s="156">
        <v>43158</v>
      </c>
      <c r="C209" s="156"/>
      <c r="D209" s="157" t="s">
        <v>738</v>
      </c>
      <c r="E209" s="158" t="s">
        <v>543</v>
      </c>
      <c r="F209" s="158">
        <v>317</v>
      </c>
      <c r="G209" s="158"/>
      <c r="H209" s="158">
        <v>382.5</v>
      </c>
      <c r="I209" s="160">
        <v>398</v>
      </c>
      <c r="J209" s="130" t="s">
        <v>739</v>
      </c>
      <c r="K209" s="131">
        <f t="shared" si="80"/>
        <v>65.5</v>
      </c>
      <c r="L209" s="132">
        <f t="shared" si="81"/>
        <v>0.20662460567823343</v>
      </c>
      <c r="M209" s="127" t="s">
        <v>545</v>
      </c>
      <c r="N209" s="133">
        <v>44238</v>
      </c>
      <c r="O209" s="54"/>
      <c r="P209" s="54"/>
      <c r="Q209" s="191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8">
        <v>132</v>
      </c>
      <c r="B210" s="169">
        <v>43164</v>
      </c>
      <c r="C210" s="169"/>
      <c r="D210" s="170" t="s">
        <v>161</v>
      </c>
      <c r="E210" s="171" t="s">
        <v>543</v>
      </c>
      <c r="F210" s="166">
        <f>510-14.4</f>
        <v>495.6</v>
      </c>
      <c r="G210" s="171"/>
      <c r="H210" s="171">
        <v>350</v>
      </c>
      <c r="I210" s="172">
        <v>672</v>
      </c>
      <c r="J210" s="140" t="s">
        <v>740</v>
      </c>
      <c r="K210" s="141">
        <f t="shared" si="80"/>
        <v>-145.60000000000002</v>
      </c>
      <c r="L210" s="142">
        <f t="shared" si="81"/>
        <v>-0.29378531073446329</v>
      </c>
      <c r="M210" s="138" t="s">
        <v>555</v>
      </c>
      <c r="N210" s="135">
        <v>43887</v>
      </c>
      <c r="O210" s="54"/>
      <c r="P210" s="54"/>
      <c r="Q210" s="191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8">
        <v>133</v>
      </c>
      <c r="B211" s="169">
        <v>43237</v>
      </c>
      <c r="C211" s="169"/>
      <c r="D211" s="170" t="s">
        <v>741</v>
      </c>
      <c r="E211" s="171" t="s">
        <v>543</v>
      </c>
      <c r="F211" s="166">
        <v>230.3</v>
      </c>
      <c r="G211" s="171"/>
      <c r="H211" s="171">
        <v>102.5</v>
      </c>
      <c r="I211" s="172">
        <v>348</v>
      </c>
      <c r="J211" s="140" t="s">
        <v>742</v>
      </c>
      <c r="K211" s="141">
        <f t="shared" si="80"/>
        <v>-127.80000000000001</v>
      </c>
      <c r="L211" s="142">
        <f t="shared" si="81"/>
        <v>-0.55492835432045162</v>
      </c>
      <c r="M211" s="138" t="s">
        <v>555</v>
      </c>
      <c r="N211" s="135">
        <v>43896</v>
      </c>
      <c r="O211" s="54"/>
      <c r="P211" s="54"/>
      <c r="Q211" s="191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134</v>
      </c>
      <c r="B212" s="156">
        <v>43258</v>
      </c>
      <c r="C212" s="156"/>
      <c r="D212" s="157" t="s">
        <v>421</v>
      </c>
      <c r="E212" s="158" t="s">
        <v>543</v>
      </c>
      <c r="F212" s="158">
        <f>342.5-5.1</f>
        <v>337.4</v>
      </c>
      <c r="G212" s="158"/>
      <c r="H212" s="158">
        <v>412.5</v>
      </c>
      <c r="I212" s="160">
        <v>439</v>
      </c>
      <c r="J212" s="130" t="s">
        <v>743</v>
      </c>
      <c r="K212" s="131">
        <f t="shared" si="80"/>
        <v>75.100000000000023</v>
      </c>
      <c r="L212" s="132">
        <f t="shared" si="81"/>
        <v>0.22258446947243635</v>
      </c>
      <c r="M212" s="127" t="s">
        <v>545</v>
      </c>
      <c r="N212" s="133">
        <v>44230</v>
      </c>
      <c r="O212" s="54"/>
      <c r="P212" s="54"/>
      <c r="Q212" s="191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49">
        <v>135</v>
      </c>
      <c r="B213" s="148">
        <v>43285</v>
      </c>
      <c r="C213" s="148"/>
      <c r="D213" s="149" t="s">
        <v>56</v>
      </c>
      <c r="E213" s="150" t="s">
        <v>543</v>
      </c>
      <c r="F213" s="150">
        <f>127.5-5.53</f>
        <v>121.97</v>
      </c>
      <c r="G213" s="151"/>
      <c r="H213" s="151">
        <v>122.5</v>
      </c>
      <c r="I213" s="151">
        <v>170</v>
      </c>
      <c r="J213" s="152" t="s">
        <v>744</v>
      </c>
      <c r="K213" s="153">
        <f t="shared" si="80"/>
        <v>0.53000000000000114</v>
      </c>
      <c r="L213" s="154">
        <f t="shared" si="81"/>
        <v>4.3453308190538747E-3</v>
      </c>
      <c r="M213" s="150" t="s">
        <v>562</v>
      </c>
      <c r="N213" s="148">
        <v>44431</v>
      </c>
      <c r="O213" s="54"/>
      <c r="P213" s="54"/>
      <c r="Q213" s="191"/>
      <c r="R213" s="37" t="s">
        <v>839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8">
        <v>136</v>
      </c>
      <c r="B214" s="169">
        <v>43294</v>
      </c>
      <c r="C214" s="169"/>
      <c r="D214" s="170" t="s">
        <v>745</v>
      </c>
      <c r="E214" s="171" t="s">
        <v>543</v>
      </c>
      <c r="F214" s="166">
        <v>46.5</v>
      </c>
      <c r="G214" s="171"/>
      <c r="H214" s="171">
        <v>17</v>
      </c>
      <c r="I214" s="172">
        <v>59</v>
      </c>
      <c r="J214" s="140" t="s">
        <v>746</v>
      </c>
      <c r="K214" s="141">
        <f t="shared" si="80"/>
        <v>-29.5</v>
      </c>
      <c r="L214" s="142">
        <f t="shared" si="81"/>
        <v>-0.63440860215053763</v>
      </c>
      <c r="M214" s="138" t="s">
        <v>555</v>
      </c>
      <c r="N214" s="135">
        <v>43887</v>
      </c>
      <c r="O214" s="54"/>
      <c r="P214" s="54"/>
      <c r="Q214" s="191"/>
      <c r="R214" s="37" t="s">
        <v>839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137</v>
      </c>
      <c r="B215" s="156">
        <v>43396</v>
      </c>
      <c r="C215" s="156"/>
      <c r="D215" s="157" t="s">
        <v>405</v>
      </c>
      <c r="E215" s="158" t="s">
        <v>543</v>
      </c>
      <c r="F215" s="158">
        <v>156.5</v>
      </c>
      <c r="G215" s="158"/>
      <c r="H215" s="158">
        <v>207.5</v>
      </c>
      <c r="I215" s="160">
        <v>191</v>
      </c>
      <c r="J215" s="130" t="s">
        <v>627</v>
      </c>
      <c r="K215" s="131">
        <f t="shared" si="80"/>
        <v>51</v>
      </c>
      <c r="L215" s="132">
        <f t="shared" si="81"/>
        <v>0.32587859424920129</v>
      </c>
      <c r="M215" s="127" t="s">
        <v>545</v>
      </c>
      <c r="N215" s="133">
        <v>44369</v>
      </c>
      <c r="O215" s="54"/>
      <c r="P215" s="54"/>
      <c r="Q215" s="191"/>
      <c r="R215" s="37" t="s">
        <v>839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138</v>
      </c>
      <c r="B216" s="156">
        <v>43439</v>
      </c>
      <c r="C216" s="156"/>
      <c r="D216" s="157" t="s">
        <v>336</v>
      </c>
      <c r="E216" s="158" t="s">
        <v>543</v>
      </c>
      <c r="F216" s="158">
        <v>259.5</v>
      </c>
      <c r="G216" s="158"/>
      <c r="H216" s="158">
        <v>320</v>
      </c>
      <c r="I216" s="160">
        <v>320</v>
      </c>
      <c r="J216" s="130" t="s">
        <v>627</v>
      </c>
      <c r="K216" s="131">
        <f t="shared" si="80"/>
        <v>60.5</v>
      </c>
      <c r="L216" s="132">
        <f t="shared" si="81"/>
        <v>0.23314065510597304</v>
      </c>
      <c r="M216" s="127" t="s">
        <v>545</v>
      </c>
      <c r="N216" s="133">
        <v>44323</v>
      </c>
      <c r="O216" s="54"/>
      <c r="P216" s="54"/>
      <c r="Q216" s="191"/>
      <c r="R216" s="37" t="s">
        <v>838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8">
        <v>139</v>
      </c>
      <c r="B217" s="169">
        <v>43439</v>
      </c>
      <c r="C217" s="169"/>
      <c r="D217" s="170" t="s">
        <v>747</v>
      </c>
      <c r="E217" s="171" t="s">
        <v>543</v>
      </c>
      <c r="F217" s="171">
        <v>715</v>
      </c>
      <c r="G217" s="171"/>
      <c r="H217" s="171">
        <v>445</v>
      </c>
      <c r="I217" s="172">
        <v>840</v>
      </c>
      <c r="J217" s="140" t="s">
        <v>748</v>
      </c>
      <c r="K217" s="141">
        <f t="shared" si="80"/>
        <v>-270</v>
      </c>
      <c r="L217" s="142">
        <f t="shared" si="81"/>
        <v>-0.3776223776223776</v>
      </c>
      <c r="M217" s="138" t="s">
        <v>555</v>
      </c>
      <c r="N217" s="135">
        <v>43800</v>
      </c>
      <c r="O217" s="54"/>
      <c r="P217" s="54"/>
      <c r="Q217" s="191"/>
      <c r="R217" s="37" t="s">
        <v>838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140</v>
      </c>
      <c r="B218" s="156">
        <v>43469</v>
      </c>
      <c r="C218" s="156"/>
      <c r="D218" s="157" t="s">
        <v>175</v>
      </c>
      <c r="E218" s="158" t="s">
        <v>543</v>
      </c>
      <c r="F218" s="158">
        <v>875</v>
      </c>
      <c r="G218" s="158"/>
      <c r="H218" s="158">
        <v>1165</v>
      </c>
      <c r="I218" s="160">
        <v>1185</v>
      </c>
      <c r="J218" s="130" t="s">
        <v>749</v>
      </c>
      <c r="K218" s="131">
        <f t="shared" si="80"/>
        <v>290</v>
      </c>
      <c r="L218" s="132">
        <f t="shared" si="81"/>
        <v>0.33142857142857141</v>
      </c>
      <c r="M218" s="127" t="s">
        <v>545</v>
      </c>
      <c r="N218" s="133">
        <v>43847</v>
      </c>
      <c r="O218" s="54"/>
      <c r="P218" s="54"/>
      <c r="Q218" s="191"/>
      <c r="R218" s="37" t="s">
        <v>838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141</v>
      </c>
      <c r="B219" s="156">
        <v>43559</v>
      </c>
      <c r="C219" s="156"/>
      <c r="D219" s="157" t="s">
        <v>354</v>
      </c>
      <c r="E219" s="158" t="s">
        <v>543</v>
      </c>
      <c r="F219" s="158">
        <f>387-14.63</f>
        <v>372.37</v>
      </c>
      <c r="G219" s="158"/>
      <c r="H219" s="158">
        <v>490</v>
      </c>
      <c r="I219" s="160">
        <v>490</v>
      </c>
      <c r="J219" s="130" t="s">
        <v>627</v>
      </c>
      <c r="K219" s="131">
        <f t="shared" si="80"/>
        <v>117.63</v>
      </c>
      <c r="L219" s="132">
        <f t="shared" si="81"/>
        <v>0.31589548030185027</v>
      </c>
      <c r="M219" s="127" t="s">
        <v>545</v>
      </c>
      <c r="N219" s="133">
        <v>43850</v>
      </c>
      <c r="O219" s="54"/>
      <c r="P219" s="54"/>
      <c r="Q219" s="191"/>
      <c r="R219" s="37" t="s">
        <v>839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8">
        <v>142</v>
      </c>
      <c r="B220" s="169">
        <v>43578</v>
      </c>
      <c r="C220" s="169"/>
      <c r="D220" s="170" t="s">
        <v>750</v>
      </c>
      <c r="E220" s="171" t="s">
        <v>554</v>
      </c>
      <c r="F220" s="171">
        <v>220</v>
      </c>
      <c r="G220" s="171"/>
      <c r="H220" s="171">
        <v>127.5</v>
      </c>
      <c r="I220" s="172">
        <v>284</v>
      </c>
      <c r="J220" s="140" t="s">
        <v>751</v>
      </c>
      <c r="K220" s="141">
        <f t="shared" si="80"/>
        <v>-92.5</v>
      </c>
      <c r="L220" s="142">
        <f t="shared" si="81"/>
        <v>-0.42045454545454547</v>
      </c>
      <c r="M220" s="138" t="s">
        <v>555</v>
      </c>
      <c r="N220" s="135">
        <v>43896</v>
      </c>
      <c r="O220" s="54"/>
      <c r="P220" s="54"/>
      <c r="Q220" s="191"/>
      <c r="R220" s="37" t="s">
        <v>838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143</v>
      </c>
      <c r="B221" s="156">
        <v>43622</v>
      </c>
      <c r="C221" s="156"/>
      <c r="D221" s="157" t="s">
        <v>459</v>
      </c>
      <c r="E221" s="158" t="s">
        <v>554</v>
      </c>
      <c r="F221" s="158">
        <v>332.8</v>
      </c>
      <c r="G221" s="158"/>
      <c r="H221" s="158">
        <v>405</v>
      </c>
      <c r="I221" s="160">
        <v>419</v>
      </c>
      <c r="J221" s="130" t="s">
        <v>752</v>
      </c>
      <c r="K221" s="131">
        <f t="shared" si="80"/>
        <v>72.199999999999989</v>
      </c>
      <c r="L221" s="132">
        <f t="shared" si="81"/>
        <v>0.21694711538461534</v>
      </c>
      <c r="M221" s="127" t="s">
        <v>545</v>
      </c>
      <c r="N221" s="133">
        <v>43860</v>
      </c>
      <c r="O221" s="54"/>
      <c r="P221" s="54"/>
      <c r="Q221" s="191"/>
      <c r="R221" s="37" t="s">
        <v>838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49">
        <v>144</v>
      </c>
      <c r="B222" s="148">
        <v>43641</v>
      </c>
      <c r="C222" s="148"/>
      <c r="D222" s="149" t="s">
        <v>167</v>
      </c>
      <c r="E222" s="150" t="s">
        <v>543</v>
      </c>
      <c r="F222" s="150">
        <v>386</v>
      </c>
      <c r="G222" s="151"/>
      <c r="H222" s="151">
        <v>395</v>
      </c>
      <c r="I222" s="151">
        <v>452</v>
      </c>
      <c r="J222" s="152" t="s">
        <v>753</v>
      </c>
      <c r="K222" s="153">
        <f t="shared" si="80"/>
        <v>9</v>
      </c>
      <c r="L222" s="154">
        <f t="shared" si="81"/>
        <v>2.3316062176165803E-2</v>
      </c>
      <c r="M222" s="150" t="s">
        <v>562</v>
      </c>
      <c r="N222" s="148">
        <v>43868</v>
      </c>
      <c r="O222" s="54"/>
      <c r="P222" s="54"/>
      <c r="Q222" s="191"/>
      <c r="R222" s="37" t="s">
        <v>839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49">
        <v>145</v>
      </c>
      <c r="B223" s="148">
        <v>43707</v>
      </c>
      <c r="C223" s="148"/>
      <c r="D223" s="149" t="s">
        <v>142</v>
      </c>
      <c r="E223" s="150" t="s">
        <v>543</v>
      </c>
      <c r="F223" s="150">
        <v>137.5</v>
      </c>
      <c r="G223" s="151"/>
      <c r="H223" s="151">
        <v>138.5</v>
      </c>
      <c r="I223" s="151">
        <v>190</v>
      </c>
      <c r="J223" s="152" t="s">
        <v>754</v>
      </c>
      <c r="K223" s="153">
        <f t="shared" si="80"/>
        <v>1</v>
      </c>
      <c r="L223" s="154">
        <f t="shared" si="81"/>
        <v>7.2727272727272727E-3</v>
      </c>
      <c r="M223" s="150" t="s">
        <v>562</v>
      </c>
      <c r="N223" s="148">
        <v>44432</v>
      </c>
      <c r="O223" s="54"/>
      <c r="P223" s="54"/>
      <c r="Q223" s="191"/>
      <c r="R223" s="37" t="s">
        <v>839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146</v>
      </c>
      <c r="B224" s="156">
        <v>43731</v>
      </c>
      <c r="C224" s="156"/>
      <c r="D224" s="157" t="s">
        <v>414</v>
      </c>
      <c r="E224" s="158" t="s">
        <v>543</v>
      </c>
      <c r="F224" s="158">
        <v>235</v>
      </c>
      <c r="G224" s="158"/>
      <c r="H224" s="158">
        <v>295</v>
      </c>
      <c r="I224" s="160">
        <v>296</v>
      </c>
      <c r="J224" s="130" t="s">
        <v>755</v>
      </c>
      <c r="K224" s="131">
        <f t="shared" si="80"/>
        <v>60</v>
      </c>
      <c r="L224" s="132">
        <f t="shared" si="81"/>
        <v>0.25531914893617019</v>
      </c>
      <c r="M224" s="127" t="s">
        <v>545</v>
      </c>
      <c r="N224" s="133">
        <v>43844</v>
      </c>
      <c r="O224" s="54"/>
      <c r="P224" s="54"/>
      <c r="Q224" s="191"/>
      <c r="R224" s="37" t="s">
        <v>838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147</v>
      </c>
      <c r="B225" s="156">
        <v>43752</v>
      </c>
      <c r="C225" s="156"/>
      <c r="D225" s="157" t="s">
        <v>756</v>
      </c>
      <c r="E225" s="158" t="s">
        <v>543</v>
      </c>
      <c r="F225" s="158">
        <v>277.5</v>
      </c>
      <c r="G225" s="158"/>
      <c r="H225" s="158">
        <v>333</v>
      </c>
      <c r="I225" s="160">
        <v>333</v>
      </c>
      <c r="J225" s="130" t="s">
        <v>757</v>
      </c>
      <c r="K225" s="131">
        <f t="shared" si="80"/>
        <v>55.5</v>
      </c>
      <c r="L225" s="132">
        <f t="shared" si="81"/>
        <v>0.2</v>
      </c>
      <c r="M225" s="127" t="s">
        <v>545</v>
      </c>
      <c r="N225" s="133">
        <v>43846</v>
      </c>
      <c r="O225" s="54"/>
      <c r="P225" s="54"/>
      <c r="Q225" s="191"/>
      <c r="R225" s="37" t="s">
        <v>839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148</v>
      </c>
      <c r="B226" s="156">
        <v>43752</v>
      </c>
      <c r="C226" s="156"/>
      <c r="D226" s="157" t="s">
        <v>758</v>
      </c>
      <c r="E226" s="158" t="s">
        <v>543</v>
      </c>
      <c r="F226" s="158">
        <v>930</v>
      </c>
      <c r="G226" s="158"/>
      <c r="H226" s="158">
        <v>1165</v>
      </c>
      <c r="I226" s="160">
        <v>1200</v>
      </c>
      <c r="J226" s="130" t="s">
        <v>759</v>
      </c>
      <c r="K226" s="131">
        <f t="shared" si="80"/>
        <v>235</v>
      </c>
      <c r="L226" s="132">
        <f t="shared" si="81"/>
        <v>0.25268817204301075</v>
      </c>
      <c r="M226" s="127" t="s">
        <v>545</v>
      </c>
      <c r="N226" s="133">
        <v>43847</v>
      </c>
      <c r="O226" s="54"/>
      <c r="P226" s="54"/>
      <c r="Q226" s="191"/>
      <c r="R226" s="37" t="s">
        <v>839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149</v>
      </c>
      <c r="B227" s="156">
        <v>43753</v>
      </c>
      <c r="C227" s="156"/>
      <c r="D227" s="157" t="s">
        <v>760</v>
      </c>
      <c r="E227" s="158" t="s">
        <v>543</v>
      </c>
      <c r="F227" s="128">
        <v>111</v>
      </c>
      <c r="G227" s="158"/>
      <c r="H227" s="158">
        <v>141</v>
      </c>
      <c r="I227" s="160">
        <v>141</v>
      </c>
      <c r="J227" s="130" t="s">
        <v>761</v>
      </c>
      <c r="K227" s="131">
        <f t="shared" si="80"/>
        <v>30</v>
      </c>
      <c r="L227" s="132">
        <f t="shared" si="81"/>
        <v>0.27027027027027029</v>
      </c>
      <c r="M227" s="127" t="s">
        <v>545</v>
      </c>
      <c r="N227" s="133">
        <v>44328</v>
      </c>
      <c r="O227" s="54"/>
      <c r="P227" s="54"/>
      <c r="Q227" s="191"/>
      <c r="R227" s="37" t="s">
        <v>839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150</v>
      </c>
      <c r="B228" s="156">
        <v>43753</v>
      </c>
      <c r="C228" s="156"/>
      <c r="D228" s="157" t="s">
        <v>762</v>
      </c>
      <c r="E228" s="158" t="s">
        <v>543</v>
      </c>
      <c r="F228" s="128">
        <v>296</v>
      </c>
      <c r="G228" s="158"/>
      <c r="H228" s="158">
        <v>370</v>
      </c>
      <c r="I228" s="160">
        <v>370</v>
      </c>
      <c r="J228" s="130" t="s">
        <v>627</v>
      </c>
      <c r="K228" s="131">
        <f t="shared" ref="K228:K253" si="82">H228-F228</f>
        <v>74</v>
      </c>
      <c r="L228" s="132">
        <f t="shared" ref="L228:L253" si="83">K228/F228</f>
        <v>0.25</v>
      </c>
      <c r="M228" s="127" t="s">
        <v>545</v>
      </c>
      <c r="N228" s="133">
        <v>43853</v>
      </c>
      <c r="O228" s="54"/>
      <c r="P228" s="54"/>
      <c r="Q228" s="191"/>
      <c r="R228" s="37" t="s">
        <v>839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151</v>
      </c>
      <c r="B229" s="156">
        <v>43754</v>
      </c>
      <c r="C229" s="156"/>
      <c r="D229" s="157" t="s">
        <v>763</v>
      </c>
      <c r="E229" s="158" t="s">
        <v>543</v>
      </c>
      <c r="F229" s="128">
        <v>300</v>
      </c>
      <c r="G229" s="158"/>
      <c r="H229" s="158">
        <v>382.5</v>
      </c>
      <c r="I229" s="160">
        <v>344</v>
      </c>
      <c r="J229" s="130" t="s">
        <v>764</v>
      </c>
      <c r="K229" s="131">
        <f t="shared" si="82"/>
        <v>82.5</v>
      </c>
      <c r="L229" s="132">
        <f t="shared" si="83"/>
        <v>0.27500000000000002</v>
      </c>
      <c r="M229" s="127" t="s">
        <v>545</v>
      </c>
      <c r="N229" s="133">
        <v>44238</v>
      </c>
      <c r="O229" s="54"/>
      <c r="P229" s="54"/>
      <c r="Q229" s="191"/>
      <c r="R229" s="37" t="s">
        <v>839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152</v>
      </c>
      <c r="B230" s="156">
        <v>43832</v>
      </c>
      <c r="C230" s="156"/>
      <c r="D230" s="157" t="s">
        <v>765</v>
      </c>
      <c r="E230" s="158" t="s">
        <v>543</v>
      </c>
      <c r="F230" s="128">
        <v>495</v>
      </c>
      <c r="G230" s="158"/>
      <c r="H230" s="158">
        <v>595</v>
      </c>
      <c r="I230" s="160">
        <v>590</v>
      </c>
      <c r="J230" s="130" t="s">
        <v>565</v>
      </c>
      <c r="K230" s="131">
        <f t="shared" si="82"/>
        <v>100</v>
      </c>
      <c r="L230" s="132">
        <f t="shared" si="83"/>
        <v>0.20202020202020202</v>
      </c>
      <c r="M230" s="127" t="s">
        <v>545</v>
      </c>
      <c r="N230" s="133">
        <v>44589</v>
      </c>
      <c r="O230" s="54"/>
      <c r="P230" s="54"/>
      <c r="Q230" s="191"/>
      <c r="R230" s="37" t="s">
        <v>839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153</v>
      </c>
      <c r="B231" s="156">
        <v>43966</v>
      </c>
      <c r="C231" s="156"/>
      <c r="D231" s="157" t="s">
        <v>74</v>
      </c>
      <c r="E231" s="158" t="s">
        <v>543</v>
      </c>
      <c r="F231" s="128">
        <v>67.5</v>
      </c>
      <c r="G231" s="158"/>
      <c r="H231" s="158">
        <v>86</v>
      </c>
      <c r="I231" s="160">
        <v>86</v>
      </c>
      <c r="J231" s="130" t="s">
        <v>766</v>
      </c>
      <c r="K231" s="131">
        <f t="shared" si="82"/>
        <v>18.5</v>
      </c>
      <c r="L231" s="132">
        <f t="shared" si="83"/>
        <v>0.27407407407407408</v>
      </c>
      <c r="M231" s="127" t="s">
        <v>545</v>
      </c>
      <c r="N231" s="133">
        <v>44008</v>
      </c>
      <c r="O231" s="54"/>
      <c r="P231" s="54"/>
      <c r="Q231" s="191"/>
      <c r="R231" s="37" t="s">
        <v>839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154</v>
      </c>
      <c r="B232" s="156">
        <v>44035</v>
      </c>
      <c r="C232" s="156"/>
      <c r="D232" s="157" t="s">
        <v>458</v>
      </c>
      <c r="E232" s="158" t="s">
        <v>543</v>
      </c>
      <c r="F232" s="128">
        <v>231</v>
      </c>
      <c r="G232" s="158"/>
      <c r="H232" s="158">
        <v>281</v>
      </c>
      <c r="I232" s="160">
        <v>281</v>
      </c>
      <c r="J232" s="130" t="s">
        <v>627</v>
      </c>
      <c r="K232" s="131">
        <f t="shared" si="82"/>
        <v>50</v>
      </c>
      <c r="L232" s="132">
        <f t="shared" si="83"/>
        <v>0.21645021645021645</v>
      </c>
      <c r="M232" s="127" t="s">
        <v>545</v>
      </c>
      <c r="N232" s="133">
        <v>44358</v>
      </c>
      <c r="O232" s="54"/>
      <c r="P232" s="54"/>
      <c r="Q232" s="191"/>
      <c r="R232" s="37" t="s">
        <v>839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155</v>
      </c>
      <c r="B233" s="156">
        <v>44092</v>
      </c>
      <c r="C233" s="156"/>
      <c r="D233" s="157" t="s">
        <v>140</v>
      </c>
      <c r="E233" s="158" t="s">
        <v>543</v>
      </c>
      <c r="F233" s="158">
        <v>206</v>
      </c>
      <c r="G233" s="158"/>
      <c r="H233" s="158">
        <v>248</v>
      </c>
      <c r="I233" s="160">
        <v>248</v>
      </c>
      <c r="J233" s="130" t="s">
        <v>627</v>
      </c>
      <c r="K233" s="131">
        <f t="shared" si="82"/>
        <v>42</v>
      </c>
      <c r="L233" s="132">
        <f t="shared" si="83"/>
        <v>0.20388349514563106</v>
      </c>
      <c r="M233" s="127" t="s">
        <v>545</v>
      </c>
      <c r="N233" s="133">
        <v>44214</v>
      </c>
      <c r="O233" s="54"/>
      <c r="P233" s="54"/>
      <c r="Q233" s="191"/>
      <c r="R233" s="37" t="s">
        <v>838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156</v>
      </c>
      <c r="B234" s="156">
        <v>44140</v>
      </c>
      <c r="C234" s="156"/>
      <c r="D234" s="157" t="s">
        <v>140</v>
      </c>
      <c r="E234" s="158" t="s">
        <v>543</v>
      </c>
      <c r="F234" s="158">
        <v>182.5</v>
      </c>
      <c r="G234" s="158"/>
      <c r="H234" s="158">
        <v>248</v>
      </c>
      <c r="I234" s="160">
        <v>248</v>
      </c>
      <c r="J234" s="130" t="s">
        <v>627</v>
      </c>
      <c r="K234" s="131">
        <f t="shared" si="82"/>
        <v>65.5</v>
      </c>
      <c r="L234" s="132">
        <f t="shared" si="83"/>
        <v>0.35890410958904112</v>
      </c>
      <c r="M234" s="127" t="s">
        <v>545</v>
      </c>
      <c r="N234" s="133">
        <v>44214</v>
      </c>
      <c r="O234" s="54"/>
      <c r="P234" s="54"/>
      <c r="Q234" s="191"/>
      <c r="R234" s="37" t="s">
        <v>838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157</v>
      </c>
      <c r="B235" s="156">
        <v>44140</v>
      </c>
      <c r="C235" s="156"/>
      <c r="D235" s="157" t="s">
        <v>336</v>
      </c>
      <c r="E235" s="158" t="s">
        <v>543</v>
      </c>
      <c r="F235" s="158">
        <v>247.5</v>
      </c>
      <c r="G235" s="158"/>
      <c r="H235" s="158">
        <v>320</v>
      </c>
      <c r="I235" s="160">
        <v>320</v>
      </c>
      <c r="J235" s="130" t="s">
        <v>627</v>
      </c>
      <c r="K235" s="131">
        <f t="shared" si="82"/>
        <v>72.5</v>
      </c>
      <c r="L235" s="132">
        <f t="shared" si="83"/>
        <v>0.29292929292929293</v>
      </c>
      <c r="M235" s="127" t="s">
        <v>545</v>
      </c>
      <c r="N235" s="133">
        <v>44323</v>
      </c>
      <c r="O235" s="54"/>
      <c r="P235" s="54"/>
      <c r="Q235" s="191"/>
      <c r="R235" s="37" t="s">
        <v>839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158</v>
      </c>
      <c r="B236" s="156">
        <v>44140</v>
      </c>
      <c r="C236" s="156"/>
      <c r="D236" s="157" t="s">
        <v>198</v>
      </c>
      <c r="E236" s="158" t="s">
        <v>543</v>
      </c>
      <c r="F236" s="128">
        <v>925</v>
      </c>
      <c r="G236" s="158"/>
      <c r="H236" s="158">
        <v>1095</v>
      </c>
      <c r="I236" s="160">
        <v>1093</v>
      </c>
      <c r="J236" s="130" t="s">
        <v>767</v>
      </c>
      <c r="K236" s="131">
        <f t="shared" si="82"/>
        <v>170</v>
      </c>
      <c r="L236" s="132">
        <f t="shared" si="83"/>
        <v>0.18378378378378379</v>
      </c>
      <c r="M236" s="127" t="s">
        <v>545</v>
      </c>
      <c r="N236" s="133">
        <v>44201</v>
      </c>
      <c r="O236" s="54"/>
      <c r="P236" s="54"/>
      <c r="Q236" s="191"/>
      <c r="R236" s="37" t="s">
        <v>838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159</v>
      </c>
      <c r="B237" s="156">
        <v>44140</v>
      </c>
      <c r="C237" s="156"/>
      <c r="D237" s="157" t="s">
        <v>354</v>
      </c>
      <c r="E237" s="158" t="s">
        <v>543</v>
      </c>
      <c r="F237" s="128">
        <v>332.5</v>
      </c>
      <c r="G237" s="158"/>
      <c r="H237" s="158">
        <v>393</v>
      </c>
      <c r="I237" s="160">
        <v>406</v>
      </c>
      <c r="J237" s="130" t="s">
        <v>768</v>
      </c>
      <c r="K237" s="131">
        <f t="shared" si="82"/>
        <v>60.5</v>
      </c>
      <c r="L237" s="132">
        <f t="shared" si="83"/>
        <v>0.18195488721804512</v>
      </c>
      <c r="M237" s="127" t="s">
        <v>545</v>
      </c>
      <c r="N237" s="133">
        <v>44256</v>
      </c>
      <c r="O237" s="54"/>
      <c r="P237" s="54"/>
      <c r="Q237" s="191"/>
      <c r="R237" s="37" t="s">
        <v>839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160</v>
      </c>
      <c r="B238" s="156">
        <v>44141</v>
      </c>
      <c r="C238" s="156"/>
      <c r="D238" s="157" t="s">
        <v>458</v>
      </c>
      <c r="E238" s="158" t="s">
        <v>543</v>
      </c>
      <c r="F238" s="128">
        <v>231</v>
      </c>
      <c r="G238" s="158"/>
      <c r="H238" s="158">
        <v>281</v>
      </c>
      <c r="I238" s="160">
        <v>281</v>
      </c>
      <c r="J238" s="130" t="s">
        <v>627</v>
      </c>
      <c r="K238" s="131">
        <f t="shared" si="82"/>
        <v>50</v>
      </c>
      <c r="L238" s="132">
        <f t="shared" si="83"/>
        <v>0.21645021645021645</v>
      </c>
      <c r="M238" s="127" t="s">
        <v>545</v>
      </c>
      <c r="N238" s="133">
        <v>44358</v>
      </c>
      <c r="O238" s="54"/>
      <c r="P238" s="54"/>
      <c r="Q238" s="191"/>
      <c r="R238" s="37" t="s">
        <v>838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161</v>
      </c>
      <c r="B239" s="156">
        <v>44187</v>
      </c>
      <c r="C239" s="156"/>
      <c r="D239" s="157" t="s">
        <v>769</v>
      </c>
      <c r="E239" s="158" t="s">
        <v>543</v>
      </c>
      <c r="F239" s="128">
        <v>190</v>
      </c>
      <c r="G239" s="158"/>
      <c r="H239" s="158">
        <v>239</v>
      </c>
      <c r="I239" s="160">
        <v>239</v>
      </c>
      <c r="J239" s="130" t="s">
        <v>770</v>
      </c>
      <c r="K239" s="131">
        <f t="shared" si="82"/>
        <v>49</v>
      </c>
      <c r="L239" s="132">
        <f t="shared" si="83"/>
        <v>0.25789473684210529</v>
      </c>
      <c r="M239" s="127" t="s">
        <v>545</v>
      </c>
      <c r="N239" s="133">
        <v>44844</v>
      </c>
      <c r="O239" s="54"/>
      <c r="P239" s="54"/>
      <c r="Q239" s="191"/>
      <c r="R239" s="37" t="s">
        <v>838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162</v>
      </c>
      <c r="B240" s="156">
        <v>44258</v>
      </c>
      <c r="C240" s="156"/>
      <c r="D240" s="157" t="s">
        <v>765</v>
      </c>
      <c r="E240" s="158" t="s">
        <v>543</v>
      </c>
      <c r="F240" s="128">
        <v>495</v>
      </c>
      <c r="G240" s="158"/>
      <c r="H240" s="158">
        <v>595</v>
      </c>
      <c r="I240" s="160">
        <v>590</v>
      </c>
      <c r="J240" s="130" t="s">
        <v>565</v>
      </c>
      <c r="K240" s="131">
        <f t="shared" si="82"/>
        <v>100</v>
      </c>
      <c r="L240" s="132">
        <f t="shared" si="83"/>
        <v>0.20202020202020202</v>
      </c>
      <c r="M240" s="127" t="s">
        <v>545</v>
      </c>
      <c r="N240" s="133">
        <v>44589</v>
      </c>
      <c r="O240" s="54"/>
      <c r="P240" s="54"/>
      <c r="Q240" s="191"/>
      <c r="R240" s="37" t="s">
        <v>838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5">
        <v>163</v>
      </c>
      <c r="B241" s="156">
        <v>44274</v>
      </c>
      <c r="C241" s="156"/>
      <c r="D241" s="157" t="s">
        <v>354</v>
      </c>
      <c r="E241" s="158" t="s">
        <v>543</v>
      </c>
      <c r="F241" s="128">
        <v>355</v>
      </c>
      <c r="G241" s="158"/>
      <c r="H241" s="158">
        <v>422.5</v>
      </c>
      <c r="I241" s="160">
        <v>420</v>
      </c>
      <c r="J241" s="130" t="s">
        <v>771</v>
      </c>
      <c r="K241" s="131">
        <f t="shared" si="82"/>
        <v>67.5</v>
      </c>
      <c r="L241" s="132">
        <f t="shared" si="83"/>
        <v>0.19014084507042253</v>
      </c>
      <c r="M241" s="127" t="s">
        <v>545</v>
      </c>
      <c r="N241" s="133">
        <v>44361</v>
      </c>
      <c r="O241" s="54"/>
      <c r="P241" s="54"/>
      <c r="R241" s="37" t="s">
        <v>838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55">
        <v>164</v>
      </c>
      <c r="B242" s="156">
        <v>44295</v>
      </c>
      <c r="C242" s="156"/>
      <c r="D242" s="157" t="s">
        <v>318</v>
      </c>
      <c r="E242" s="158" t="s">
        <v>543</v>
      </c>
      <c r="F242" s="128">
        <v>555</v>
      </c>
      <c r="G242" s="158"/>
      <c r="H242" s="158">
        <v>663</v>
      </c>
      <c r="I242" s="160">
        <v>663</v>
      </c>
      <c r="J242" s="130" t="s">
        <v>772</v>
      </c>
      <c r="K242" s="131">
        <f t="shared" si="82"/>
        <v>108</v>
      </c>
      <c r="L242" s="132">
        <f t="shared" si="83"/>
        <v>0.19459459459459461</v>
      </c>
      <c r="M242" s="127" t="s">
        <v>545</v>
      </c>
      <c r="N242" s="133">
        <v>44321</v>
      </c>
      <c r="O242" s="54"/>
      <c r="P242" s="54"/>
      <c r="Q242" s="191"/>
      <c r="R242" s="37" t="s">
        <v>838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55">
        <v>165</v>
      </c>
      <c r="B243" s="156">
        <v>44308</v>
      </c>
      <c r="C243" s="156"/>
      <c r="D243" s="157" t="s">
        <v>736</v>
      </c>
      <c r="E243" s="158" t="s">
        <v>543</v>
      </c>
      <c r="F243" s="128">
        <v>126.5</v>
      </c>
      <c r="G243" s="158"/>
      <c r="H243" s="158">
        <v>155</v>
      </c>
      <c r="I243" s="160">
        <v>155</v>
      </c>
      <c r="J243" s="130" t="s">
        <v>627</v>
      </c>
      <c r="K243" s="131">
        <f t="shared" si="82"/>
        <v>28.5</v>
      </c>
      <c r="L243" s="132">
        <f t="shared" si="83"/>
        <v>0.22529644268774704</v>
      </c>
      <c r="M243" s="127" t="s">
        <v>545</v>
      </c>
      <c r="N243" s="133">
        <v>44362</v>
      </c>
      <c r="O243" s="54"/>
      <c r="P243" s="54"/>
      <c r="R243" s="37" t="s">
        <v>838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34">
        <v>166</v>
      </c>
      <c r="B244" s="165">
        <v>44368</v>
      </c>
      <c r="C244" s="165"/>
      <c r="D244" s="136" t="s">
        <v>773</v>
      </c>
      <c r="E244" s="138" t="s">
        <v>543</v>
      </c>
      <c r="F244" s="166">
        <v>287.5</v>
      </c>
      <c r="G244" s="138"/>
      <c r="H244" s="138">
        <v>245</v>
      </c>
      <c r="I244" s="139">
        <v>344</v>
      </c>
      <c r="J244" s="140" t="s">
        <v>774</v>
      </c>
      <c r="K244" s="141">
        <f t="shared" si="82"/>
        <v>-42.5</v>
      </c>
      <c r="L244" s="142">
        <f t="shared" si="83"/>
        <v>-0.14782608695652175</v>
      </c>
      <c r="M244" s="138" t="s">
        <v>555</v>
      </c>
      <c r="N244" s="135">
        <v>44508</v>
      </c>
      <c r="O244" s="54"/>
      <c r="P244" s="54"/>
      <c r="R244" s="37" t="s">
        <v>838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55">
        <v>167</v>
      </c>
      <c r="B245" s="156">
        <v>44368</v>
      </c>
      <c r="C245" s="156"/>
      <c r="D245" s="157" t="s">
        <v>458</v>
      </c>
      <c r="E245" s="158" t="s">
        <v>543</v>
      </c>
      <c r="F245" s="128">
        <v>241</v>
      </c>
      <c r="G245" s="158"/>
      <c r="H245" s="158">
        <v>298</v>
      </c>
      <c r="I245" s="160">
        <v>320</v>
      </c>
      <c r="J245" s="130" t="s">
        <v>627</v>
      </c>
      <c r="K245" s="131">
        <f t="shared" si="82"/>
        <v>57</v>
      </c>
      <c r="L245" s="132">
        <f t="shared" si="83"/>
        <v>0.23651452282157676</v>
      </c>
      <c r="M245" s="127" t="s">
        <v>545</v>
      </c>
      <c r="N245" s="133">
        <v>44802</v>
      </c>
      <c r="O245" s="54"/>
      <c r="P245" s="54"/>
      <c r="R245" s="37" t="s">
        <v>838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55">
        <v>168</v>
      </c>
      <c r="B246" s="156">
        <v>44406</v>
      </c>
      <c r="C246" s="156"/>
      <c r="D246" s="157" t="s">
        <v>736</v>
      </c>
      <c r="E246" s="158" t="s">
        <v>543</v>
      </c>
      <c r="F246" s="128">
        <v>162.5</v>
      </c>
      <c r="G246" s="158"/>
      <c r="H246" s="158">
        <v>200</v>
      </c>
      <c r="I246" s="160">
        <v>200</v>
      </c>
      <c r="J246" s="130" t="s">
        <v>627</v>
      </c>
      <c r="K246" s="131">
        <f t="shared" si="82"/>
        <v>37.5</v>
      </c>
      <c r="L246" s="132">
        <f t="shared" si="83"/>
        <v>0.23076923076923078</v>
      </c>
      <c r="M246" s="127" t="s">
        <v>545</v>
      </c>
      <c r="N246" s="133">
        <v>44802</v>
      </c>
      <c r="O246" s="54"/>
      <c r="P246" s="54"/>
      <c r="R246" s="37" t="s">
        <v>838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55">
        <v>169</v>
      </c>
      <c r="B247" s="156">
        <v>44462</v>
      </c>
      <c r="C247" s="156"/>
      <c r="D247" s="157" t="s">
        <v>422</v>
      </c>
      <c r="E247" s="158" t="s">
        <v>543</v>
      </c>
      <c r="F247" s="128">
        <v>1235</v>
      </c>
      <c r="G247" s="158"/>
      <c r="H247" s="158">
        <v>1505</v>
      </c>
      <c r="I247" s="160">
        <v>1500</v>
      </c>
      <c r="J247" s="130" t="s">
        <v>627</v>
      </c>
      <c r="K247" s="131">
        <f t="shared" si="82"/>
        <v>270</v>
      </c>
      <c r="L247" s="132">
        <f t="shared" si="83"/>
        <v>0.21862348178137653</v>
      </c>
      <c r="M247" s="127" t="s">
        <v>545</v>
      </c>
      <c r="N247" s="133">
        <v>44564</v>
      </c>
      <c r="O247" s="54"/>
      <c r="P247" s="54"/>
      <c r="R247" s="37" t="s">
        <v>838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55">
        <v>170</v>
      </c>
      <c r="B248" s="156">
        <v>44480</v>
      </c>
      <c r="C248" s="156"/>
      <c r="D248" s="157" t="s">
        <v>775</v>
      </c>
      <c r="E248" s="158" t="s">
        <v>543</v>
      </c>
      <c r="F248" s="128">
        <v>58.75</v>
      </c>
      <c r="G248" s="158"/>
      <c r="H248" s="158">
        <v>64.25</v>
      </c>
      <c r="I248" s="160"/>
      <c r="J248" s="130" t="s">
        <v>627</v>
      </c>
      <c r="K248" s="131">
        <f t="shared" si="82"/>
        <v>5.5</v>
      </c>
      <c r="L248" s="132">
        <f t="shared" si="83"/>
        <v>9.3617021276595741E-2</v>
      </c>
      <c r="M248" s="127" t="s">
        <v>545</v>
      </c>
      <c r="N248" s="133">
        <v>45322</v>
      </c>
      <c r="O248" s="54"/>
      <c r="P248" s="54"/>
      <c r="R248" s="37" t="s">
        <v>838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24">
        <v>171</v>
      </c>
      <c r="B249" s="125">
        <v>44481</v>
      </c>
      <c r="C249" s="125"/>
      <c r="D249" s="126" t="s">
        <v>272</v>
      </c>
      <c r="E249" s="127" t="s">
        <v>543</v>
      </c>
      <c r="F249" s="128">
        <v>315</v>
      </c>
      <c r="G249" s="127"/>
      <c r="H249" s="127">
        <v>335</v>
      </c>
      <c r="I249" s="129">
        <v>380</v>
      </c>
      <c r="J249" s="130" t="s">
        <v>813</v>
      </c>
      <c r="K249" s="131">
        <f t="shared" si="82"/>
        <v>20</v>
      </c>
      <c r="L249" s="132">
        <f t="shared" si="83"/>
        <v>6.3492063492063489E-2</v>
      </c>
      <c r="M249" s="127" t="s">
        <v>545</v>
      </c>
      <c r="N249" s="133">
        <v>45297</v>
      </c>
      <c r="O249" s="54"/>
      <c r="P249" s="54"/>
      <c r="R249" s="37" t="s">
        <v>838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4">
        <v>172</v>
      </c>
      <c r="B250" s="125">
        <v>44481</v>
      </c>
      <c r="C250" s="125"/>
      <c r="D250" s="126" t="s">
        <v>776</v>
      </c>
      <c r="E250" s="127" t="s">
        <v>543</v>
      </c>
      <c r="F250" s="128">
        <v>45.5</v>
      </c>
      <c r="G250" s="127"/>
      <c r="H250" s="127">
        <v>56.5</v>
      </c>
      <c r="I250" s="129">
        <v>56</v>
      </c>
      <c r="J250" s="130" t="s">
        <v>627</v>
      </c>
      <c r="K250" s="131">
        <f t="shared" si="82"/>
        <v>11</v>
      </c>
      <c r="L250" s="132">
        <f t="shared" si="83"/>
        <v>0.24175824175824176</v>
      </c>
      <c r="M250" s="127" t="s">
        <v>545</v>
      </c>
      <c r="N250" s="133">
        <v>44881</v>
      </c>
      <c r="O250" s="54"/>
      <c r="P250" s="54"/>
      <c r="R250" s="37" t="s">
        <v>838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4">
        <v>173</v>
      </c>
      <c r="B251" s="125">
        <v>44551</v>
      </c>
      <c r="C251" s="125"/>
      <c r="D251" s="126" t="s">
        <v>128</v>
      </c>
      <c r="E251" s="127" t="s">
        <v>543</v>
      </c>
      <c r="F251" s="128">
        <v>2300</v>
      </c>
      <c r="G251" s="127"/>
      <c r="H251" s="127">
        <f>(2820+2200)/2</f>
        <v>2510</v>
      </c>
      <c r="I251" s="129">
        <v>3000</v>
      </c>
      <c r="J251" s="130" t="s">
        <v>777</v>
      </c>
      <c r="K251" s="131">
        <f t="shared" si="82"/>
        <v>210</v>
      </c>
      <c r="L251" s="132">
        <f t="shared" si="83"/>
        <v>9.1304347826086957E-2</v>
      </c>
      <c r="M251" s="127" t="s">
        <v>545</v>
      </c>
      <c r="N251" s="133">
        <v>44649</v>
      </c>
      <c r="O251" s="54"/>
      <c r="P251" s="54"/>
      <c r="R251" s="37" t="s">
        <v>838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4">
        <v>174</v>
      </c>
      <c r="B252" s="125">
        <v>44606</v>
      </c>
      <c r="C252" s="125"/>
      <c r="D252" s="126" t="s">
        <v>412</v>
      </c>
      <c r="E252" s="127" t="s">
        <v>543</v>
      </c>
      <c r="F252" s="128">
        <v>635</v>
      </c>
      <c r="G252" s="127"/>
      <c r="H252" s="127">
        <v>700</v>
      </c>
      <c r="I252" s="129">
        <v>764</v>
      </c>
      <c r="J252" s="130" t="s">
        <v>802</v>
      </c>
      <c r="K252" s="131">
        <f t="shared" si="82"/>
        <v>65</v>
      </c>
      <c r="L252" s="132">
        <f t="shared" si="83"/>
        <v>0.10236220472440945</v>
      </c>
      <c r="M252" s="127" t="s">
        <v>545</v>
      </c>
      <c r="N252" s="133">
        <v>45159</v>
      </c>
      <c r="O252" s="54"/>
      <c r="P252" s="54"/>
      <c r="R252" s="37" t="s">
        <v>838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24">
        <v>175</v>
      </c>
      <c r="B253" s="125">
        <v>44613</v>
      </c>
      <c r="C253" s="125"/>
      <c r="D253" s="126" t="s">
        <v>422</v>
      </c>
      <c r="E253" s="127" t="s">
        <v>543</v>
      </c>
      <c r="F253" s="128">
        <v>1255</v>
      </c>
      <c r="G253" s="127"/>
      <c r="H253" s="127">
        <v>1515</v>
      </c>
      <c r="I253" s="129">
        <v>1510</v>
      </c>
      <c r="J253" s="130" t="s">
        <v>627</v>
      </c>
      <c r="K253" s="131">
        <f t="shared" si="82"/>
        <v>260</v>
      </c>
      <c r="L253" s="132">
        <f t="shared" si="83"/>
        <v>0.20717131474103587</v>
      </c>
      <c r="M253" s="127" t="s">
        <v>545</v>
      </c>
      <c r="N253" s="133">
        <v>44834</v>
      </c>
      <c r="O253" s="54"/>
      <c r="P253" s="54"/>
      <c r="R253" s="37" t="s">
        <v>838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250">
        <v>176</v>
      </c>
      <c r="B254" s="241">
        <v>44670</v>
      </c>
      <c r="C254" s="241"/>
      <c r="D254" s="242" t="s">
        <v>509</v>
      </c>
      <c r="E254" s="243" t="s">
        <v>543</v>
      </c>
      <c r="F254" s="244">
        <v>445</v>
      </c>
      <c r="G254" s="244"/>
      <c r="H254" s="244">
        <v>460</v>
      </c>
      <c r="I254" s="244">
        <v>553</v>
      </c>
      <c r="J254" s="245" t="s">
        <v>833</v>
      </c>
      <c r="K254" s="246">
        <f t="shared" ref="K254" si="84">H254-F254</f>
        <v>15</v>
      </c>
      <c r="L254" s="247">
        <f t="shared" ref="L254" si="85">K254/F254</f>
        <v>3.3707865168539325E-2</v>
      </c>
      <c r="M254" s="248" t="s">
        <v>562</v>
      </c>
      <c r="N254" s="249">
        <v>45397</v>
      </c>
      <c r="O254" s="54"/>
      <c r="P254" s="54"/>
      <c r="R254" s="37" t="s">
        <v>838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5">
        <v>177</v>
      </c>
      <c r="B255" s="156">
        <v>44746</v>
      </c>
      <c r="C255" s="156"/>
      <c r="D255" s="157" t="s">
        <v>778</v>
      </c>
      <c r="E255" s="158" t="s">
        <v>543</v>
      </c>
      <c r="F255" s="158">
        <v>207.5</v>
      </c>
      <c r="G255" s="158"/>
      <c r="H255" s="158">
        <v>254</v>
      </c>
      <c r="I255" s="160">
        <v>254</v>
      </c>
      <c r="J255" s="130" t="s">
        <v>627</v>
      </c>
      <c r="K255" s="131">
        <f t="shared" ref="K255:K265" si="86">H255-F255</f>
        <v>46.5</v>
      </c>
      <c r="L255" s="132">
        <f t="shared" ref="L255:L265" si="87">K255/F255</f>
        <v>0.22409638554216868</v>
      </c>
      <c r="M255" s="127" t="s">
        <v>545</v>
      </c>
      <c r="N255" s="133">
        <v>44792</v>
      </c>
      <c r="O255" s="54"/>
      <c r="P255" s="54"/>
      <c r="R255" s="37" t="s">
        <v>838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5">
        <v>178</v>
      </c>
      <c r="B256" s="156">
        <v>44775</v>
      </c>
      <c r="C256" s="156"/>
      <c r="D256" s="157" t="s">
        <v>460</v>
      </c>
      <c r="E256" s="158" t="s">
        <v>543</v>
      </c>
      <c r="F256" s="158">
        <v>31.25</v>
      </c>
      <c r="G256" s="158"/>
      <c r="H256" s="158">
        <v>38.75</v>
      </c>
      <c r="I256" s="160">
        <v>38</v>
      </c>
      <c r="J256" s="130" t="s">
        <v>627</v>
      </c>
      <c r="K256" s="131">
        <f t="shared" si="86"/>
        <v>7.5</v>
      </c>
      <c r="L256" s="132">
        <f t="shared" si="87"/>
        <v>0.24</v>
      </c>
      <c r="M256" s="127" t="s">
        <v>545</v>
      </c>
      <c r="N256" s="133">
        <v>44844</v>
      </c>
      <c r="O256" s="54"/>
      <c r="P256" s="54"/>
      <c r="R256" s="37" t="s">
        <v>838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5">
        <v>179</v>
      </c>
      <c r="B257" s="156">
        <v>44841</v>
      </c>
      <c r="C257" s="156"/>
      <c r="D257" s="157" t="s">
        <v>779</v>
      </c>
      <c r="E257" s="158" t="s">
        <v>543</v>
      </c>
      <c r="F257" s="128">
        <v>665</v>
      </c>
      <c r="G257" s="158"/>
      <c r="H257" s="158">
        <v>807.5</v>
      </c>
      <c r="I257" s="160">
        <v>840</v>
      </c>
      <c r="J257" s="130" t="s">
        <v>777</v>
      </c>
      <c r="K257" s="131">
        <f t="shared" si="86"/>
        <v>142.5</v>
      </c>
      <c r="L257" s="132">
        <f t="shared" si="87"/>
        <v>0.21428571428571427</v>
      </c>
      <c r="M257" s="127" t="s">
        <v>545</v>
      </c>
      <c r="N257" s="133">
        <v>45097</v>
      </c>
      <c r="O257" s="54"/>
      <c r="P257" s="54"/>
      <c r="R257" s="37" t="s">
        <v>838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55">
        <v>180</v>
      </c>
      <c r="B258" s="156">
        <v>44844</v>
      </c>
      <c r="C258" s="156"/>
      <c r="D258" s="157" t="s">
        <v>414</v>
      </c>
      <c r="E258" s="158" t="s">
        <v>543</v>
      </c>
      <c r="F258" s="128">
        <v>227.5</v>
      </c>
      <c r="G258" s="158"/>
      <c r="H258" s="158">
        <v>270</v>
      </c>
      <c r="I258" s="160">
        <v>291</v>
      </c>
      <c r="J258" s="130" t="s">
        <v>804</v>
      </c>
      <c r="K258" s="131">
        <f t="shared" si="86"/>
        <v>42.5</v>
      </c>
      <c r="L258" s="132">
        <f t="shared" si="87"/>
        <v>0.18681318681318682</v>
      </c>
      <c r="M258" s="127" t="s">
        <v>545</v>
      </c>
      <c r="N258" s="133">
        <v>45160</v>
      </c>
      <c r="O258" s="54"/>
      <c r="P258" s="54"/>
      <c r="R258" s="37" t="s">
        <v>838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8" ht="12.75" customHeight="1">
      <c r="A259" s="155">
        <v>181</v>
      </c>
      <c r="B259" s="156">
        <v>44845</v>
      </c>
      <c r="C259" s="156"/>
      <c r="D259" s="157" t="s">
        <v>412</v>
      </c>
      <c r="E259" s="158" t="s">
        <v>543</v>
      </c>
      <c r="F259" s="128">
        <v>555</v>
      </c>
      <c r="G259" s="158"/>
      <c r="H259" s="158">
        <v>700</v>
      </c>
      <c r="I259" s="160">
        <v>765</v>
      </c>
      <c r="J259" s="130" t="s">
        <v>803</v>
      </c>
      <c r="K259" s="131">
        <f t="shared" si="86"/>
        <v>145</v>
      </c>
      <c r="L259" s="132">
        <f t="shared" si="87"/>
        <v>0.26126126126126126</v>
      </c>
      <c r="M259" s="127" t="s">
        <v>545</v>
      </c>
      <c r="N259" s="133">
        <v>45159</v>
      </c>
      <c r="O259" s="54"/>
      <c r="P259" s="54"/>
      <c r="R259" s="37" t="s">
        <v>838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8" ht="12.75" customHeight="1">
      <c r="A260" s="155">
        <v>182</v>
      </c>
      <c r="B260" s="156">
        <v>44981</v>
      </c>
      <c r="C260" s="156"/>
      <c r="D260" s="157" t="s">
        <v>427</v>
      </c>
      <c r="E260" s="158" t="s">
        <v>543</v>
      </c>
      <c r="F260" s="128">
        <v>1675</v>
      </c>
      <c r="G260" s="158"/>
      <c r="H260" s="158">
        <v>2080</v>
      </c>
      <c r="I260" s="160">
        <v>2080</v>
      </c>
      <c r="J260" s="130" t="s">
        <v>627</v>
      </c>
      <c r="K260" s="131">
        <f t="shared" si="86"/>
        <v>405</v>
      </c>
      <c r="L260" s="132">
        <f t="shared" si="87"/>
        <v>0.2417910447761194</v>
      </c>
      <c r="M260" s="127" t="s">
        <v>545</v>
      </c>
      <c r="N260" s="133">
        <v>45119</v>
      </c>
      <c r="O260" s="54"/>
      <c r="P260" s="54"/>
      <c r="R260" s="37" t="s">
        <v>838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8" ht="12.75" customHeight="1">
      <c r="A261" s="155">
        <v>183</v>
      </c>
      <c r="B261" s="156">
        <v>44986</v>
      </c>
      <c r="C261" s="156"/>
      <c r="D261" s="157" t="s">
        <v>460</v>
      </c>
      <c r="E261" s="158" t="s">
        <v>543</v>
      </c>
      <c r="F261" s="128">
        <v>57.5</v>
      </c>
      <c r="G261" s="158"/>
      <c r="H261" s="158">
        <v>120</v>
      </c>
      <c r="I261" s="160">
        <v>120</v>
      </c>
      <c r="J261" s="130" t="s">
        <v>627</v>
      </c>
      <c r="K261" s="131">
        <f t="shared" si="86"/>
        <v>62.5</v>
      </c>
      <c r="L261" s="132">
        <f t="shared" si="87"/>
        <v>1.0869565217391304</v>
      </c>
      <c r="M261" s="127" t="s">
        <v>545</v>
      </c>
      <c r="N261" s="133">
        <v>45049</v>
      </c>
      <c r="O261" s="54"/>
      <c r="P261" s="54"/>
      <c r="R261" s="37" t="s">
        <v>838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8" ht="12.75" customHeight="1">
      <c r="A262" s="155">
        <v>184</v>
      </c>
      <c r="B262" s="156">
        <v>45008</v>
      </c>
      <c r="C262" s="156"/>
      <c r="D262" s="157" t="s">
        <v>474</v>
      </c>
      <c r="E262" s="158" t="s">
        <v>543</v>
      </c>
      <c r="F262" s="128">
        <v>2765</v>
      </c>
      <c r="G262" s="158"/>
      <c r="H262" s="158">
        <v>3547.5</v>
      </c>
      <c r="I262" s="160">
        <v>3523</v>
      </c>
      <c r="J262" s="130" t="s">
        <v>627</v>
      </c>
      <c r="K262" s="131">
        <f t="shared" si="86"/>
        <v>782.5</v>
      </c>
      <c r="L262" s="132">
        <f t="shared" si="87"/>
        <v>0.28300180831826399</v>
      </c>
      <c r="M262" s="127" t="s">
        <v>545</v>
      </c>
      <c r="N262" s="133">
        <v>45177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8" ht="12.75" customHeight="1">
      <c r="A263" s="155">
        <v>185</v>
      </c>
      <c r="B263" s="156">
        <v>45027</v>
      </c>
      <c r="C263" s="156"/>
      <c r="D263" s="157" t="s">
        <v>780</v>
      </c>
      <c r="E263" s="158" t="s">
        <v>543</v>
      </c>
      <c r="F263" s="158">
        <v>460</v>
      </c>
      <c r="G263" s="158"/>
      <c r="H263" s="158">
        <v>825</v>
      </c>
      <c r="I263" s="160">
        <v>810</v>
      </c>
      <c r="J263" s="130" t="s">
        <v>627</v>
      </c>
      <c r="K263" s="131">
        <f t="shared" si="86"/>
        <v>365</v>
      </c>
      <c r="L263" s="132">
        <f t="shared" si="87"/>
        <v>0.79347826086956519</v>
      </c>
      <c r="M263" s="127" t="s">
        <v>545</v>
      </c>
      <c r="N263" s="133">
        <v>45155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8" ht="12.75" customHeight="1">
      <c r="A264" s="155">
        <v>186</v>
      </c>
      <c r="B264" s="156">
        <v>45050</v>
      </c>
      <c r="C264" s="156"/>
      <c r="D264" s="157" t="s">
        <v>41</v>
      </c>
      <c r="E264" s="158" t="s">
        <v>543</v>
      </c>
      <c r="F264" s="158">
        <v>3630</v>
      </c>
      <c r="G264" s="158"/>
      <c r="H264" s="158">
        <v>5150</v>
      </c>
      <c r="I264" s="160">
        <v>5040</v>
      </c>
      <c r="J264" s="130" t="s">
        <v>627</v>
      </c>
      <c r="K264" s="131">
        <f t="shared" si="86"/>
        <v>1520</v>
      </c>
      <c r="L264" s="132">
        <f t="shared" si="87"/>
        <v>0.41873278236914602</v>
      </c>
      <c r="M264" s="127" t="s">
        <v>545</v>
      </c>
      <c r="N264" s="133">
        <v>45344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8" ht="12.75" customHeight="1">
      <c r="A265" s="155">
        <v>187</v>
      </c>
      <c r="B265" s="156">
        <v>45075</v>
      </c>
      <c r="C265" s="156"/>
      <c r="D265" s="157" t="s">
        <v>781</v>
      </c>
      <c r="E265" s="158" t="s">
        <v>543</v>
      </c>
      <c r="F265" s="128">
        <v>585</v>
      </c>
      <c r="G265" s="158"/>
      <c r="H265" s="158">
        <v>732</v>
      </c>
      <c r="I265" s="160">
        <v>732</v>
      </c>
      <c r="J265" s="130" t="s">
        <v>627</v>
      </c>
      <c r="K265" s="131">
        <f t="shared" si="86"/>
        <v>147</v>
      </c>
      <c r="L265" s="132">
        <f t="shared" si="87"/>
        <v>0.25128205128205128</v>
      </c>
      <c r="M265" s="127" t="s">
        <v>545</v>
      </c>
      <c r="N265" s="133">
        <v>45152</v>
      </c>
      <c r="O265" s="54"/>
      <c r="P265" s="54"/>
      <c r="R265" s="37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F265" s="37"/>
      <c r="AG265" s="54"/>
      <c r="AI265" s="37"/>
      <c r="AK265" s="37"/>
      <c r="AL265" s="54"/>
    </row>
    <row r="266" spans="1:38" ht="12.75" customHeight="1">
      <c r="A266" s="155">
        <v>188</v>
      </c>
      <c r="B266" s="156">
        <v>45078</v>
      </c>
      <c r="C266" s="156"/>
      <c r="D266" s="157" t="s">
        <v>499</v>
      </c>
      <c r="E266" s="158" t="s">
        <v>543</v>
      </c>
      <c r="F266" s="128">
        <v>3310</v>
      </c>
      <c r="G266" s="158"/>
      <c r="H266" s="158">
        <v>4300</v>
      </c>
      <c r="I266" s="160">
        <v>4300</v>
      </c>
      <c r="J266" s="130" t="s">
        <v>627</v>
      </c>
      <c r="K266" s="131">
        <f t="shared" ref="K266" si="88">H266-F266</f>
        <v>990</v>
      </c>
      <c r="L266" s="132">
        <f t="shared" ref="L266" si="89">K266/F266</f>
        <v>0.29909365558912387</v>
      </c>
      <c r="M266" s="127" t="s">
        <v>545</v>
      </c>
      <c r="N266" s="133">
        <v>45436</v>
      </c>
      <c r="O266" s="54"/>
      <c r="P266" s="54"/>
      <c r="R266" s="37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F266" s="37"/>
      <c r="AG266" s="54"/>
      <c r="AI266" s="37"/>
      <c r="AK266" s="37"/>
      <c r="AL266" s="54"/>
    </row>
    <row r="267" spans="1:38" ht="12.75" customHeight="1">
      <c r="A267" s="155">
        <v>189</v>
      </c>
      <c r="B267" s="156">
        <v>45103</v>
      </c>
      <c r="C267" s="156"/>
      <c r="D267" s="157" t="s">
        <v>799</v>
      </c>
      <c r="E267" s="158" t="s">
        <v>543</v>
      </c>
      <c r="F267" s="128">
        <v>282.5</v>
      </c>
      <c r="G267" s="158"/>
      <c r="H267" s="158">
        <v>383</v>
      </c>
      <c r="I267" s="160">
        <v>383</v>
      </c>
      <c r="J267" s="130" t="s">
        <v>627</v>
      </c>
      <c r="K267" s="131">
        <f t="shared" ref="K267:K277" si="90">H267-F267</f>
        <v>100.5</v>
      </c>
      <c r="L267" s="132">
        <f t="shared" ref="L267:L277" si="91">K267/F267</f>
        <v>0.35575221238938054</v>
      </c>
      <c r="M267" s="127" t="s">
        <v>545</v>
      </c>
      <c r="N267" s="133">
        <v>45265</v>
      </c>
      <c r="O267" s="54"/>
      <c r="P267" s="54"/>
      <c r="R267" s="37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F267" s="37"/>
      <c r="AG267" s="54"/>
      <c r="AI267" s="37"/>
      <c r="AK267" s="37"/>
      <c r="AL267" s="54"/>
    </row>
    <row r="268" spans="1:38" ht="12.75" customHeight="1">
      <c r="A268" s="155">
        <v>190</v>
      </c>
      <c r="B268" s="156">
        <v>45120</v>
      </c>
      <c r="C268" s="156"/>
      <c r="D268" s="157" t="s">
        <v>498</v>
      </c>
      <c r="E268" s="158" t="s">
        <v>543</v>
      </c>
      <c r="F268" s="128">
        <v>2312.5</v>
      </c>
      <c r="G268" s="158"/>
      <c r="H268" s="158">
        <v>2935</v>
      </c>
      <c r="I268" s="160">
        <v>2935</v>
      </c>
      <c r="J268" s="130" t="s">
        <v>627</v>
      </c>
      <c r="K268" s="131">
        <f t="shared" si="90"/>
        <v>622.5</v>
      </c>
      <c r="L268" s="132">
        <f t="shared" si="91"/>
        <v>0.26918918918918922</v>
      </c>
      <c r="M268" s="127" t="s">
        <v>545</v>
      </c>
      <c r="N268" s="133">
        <v>45177</v>
      </c>
      <c r="O268" s="54"/>
      <c r="P268" s="54"/>
      <c r="R268" s="37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F268" s="37"/>
      <c r="AG268" s="54"/>
      <c r="AI268" s="37"/>
      <c r="AK268" s="37"/>
      <c r="AL268" s="54"/>
    </row>
    <row r="269" spans="1:38" ht="12.75" customHeight="1">
      <c r="A269" s="155">
        <v>191</v>
      </c>
      <c r="B269" s="156">
        <v>45125</v>
      </c>
      <c r="C269" s="156"/>
      <c r="D269" s="157" t="s">
        <v>198</v>
      </c>
      <c r="E269" s="158" t="s">
        <v>543</v>
      </c>
      <c r="F269" s="128">
        <v>3980</v>
      </c>
      <c r="G269" s="158"/>
      <c r="H269" s="158">
        <v>4895</v>
      </c>
      <c r="I269" s="160">
        <v>4895</v>
      </c>
      <c r="J269" s="130" t="s">
        <v>627</v>
      </c>
      <c r="K269" s="131">
        <f t="shared" si="90"/>
        <v>915</v>
      </c>
      <c r="L269" s="132">
        <f t="shared" si="91"/>
        <v>0.22989949748743718</v>
      </c>
      <c r="M269" s="127" t="s">
        <v>545</v>
      </c>
      <c r="N269" s="133">
        <v>45155</v>
      </c>
      <c r="O269" s="54"/>
      <c r="P269" s="54"/>
      <c r="R269" s="37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55">
        <v>192</v>
      </c>
      <c r="B270" s="156">
        <v>45145</v>
      </c>
      <c r="C270" s="156"/>
      <c r="D270" s="157" t="s">
        <v>801</v>
      </c>
      <c r="E270" s="158" t="s">
        <v>543</v>
      </c>
      <c r="F270" s="128">
        <v>565</v>
      </c>
      <c r="G270" s="158"/>
      <c r="H270" s="158">
        <v>725</v>
      </c>
      <c r="I270" s="160">
        <v>725</v>
      </c>
      <c r="J270" s="130" t="s">
        <v>627</v>
      </c>
      <c r="K270" s="131">
        <f t="shared" si="90"/>
        <v>160</v>
      </c>
      <c r="L270" s="132">
        <f t="shared" si="91"/>
        <v>0.2831858407079646</v>
      </c>
      <c r="M270" s="127" t="s">
        <v>545</v>
      </c>
      <c r="N270" s="133">
        <v>45169</v>
      </c>
      <c r="O270" s="54"/>
      <c r="P270" s="54"/>
      <c r="R270" s="37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4">
        <v>193</v>
      </c>
      <c r="B271" s="225">
        <v>45167</v>
      </c>
      <c r="C271" s="225"/>
      <c r="D271" s="226" t="s">
        <v>805</v>
      </c>
      <c r="E271" s="227" t="s">
        <v>543</v>
      </c>
      <c r="F271" s="128">
        <v>700</v>
      </c>
      <c r="G271" s="227"/>
      <c r="H271" s="227">
        <v>950</v>
      </c>
      <c r="I271" s="228">
        <v>950</v>
      </c>
      <c r="J271" s="229" t="s">
        <v>627</v>
      </c>
      <c r="K271" s="131">
        <f t="shared" si="90"/>
        <v>250</v>
      </c>
      <c r="L271" s="132">
        <f t="shared" si="91"/>
        <v>0.35714285714285715</v>
      </c>
      <c r="M271" s="127" t="s">
        <v>545</v>
      </c>
      <c r="N271" s="133">
        <v>45261</v>
      </c>
      <c r="O271" s="54"/>
      <c r="P271" s="54"/>
      <c r="R271" s="37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24">
        <v>194</v>
      </c>
      <c r="B272" s="225">
        <v>45184</v>
      </c>
      <c r="C272" s="225"/>
      <c r="D272" s="226" t="s">
        <v>501</v>
      </c>
      <c r="E272" s="227" t="s">
        <v>543</v>
      </c>
      <c r="F272" s="128">
        <v>372.5</v>
      </c>
      <c r="G272" s="227"/>
      <c r="H272" s="227">
        <v>480</v>
      </c>
      <c r="I272" s="228">
        <v>480</v>
      </c>
      <c r="J272" s="229" t="s">
        <v>627</v>
      </c>
      <c r="K272" s="131">
        <f t="shared" si="90"/>
        <v>107.5</v>
      </c>
      <c r="L272" s="132">
        <f t="shared" si="91"/>
        <v>0.28859060402684567</v>
      </c>
      <c r="M272" s="127" t="s">
        <v>545</v>
      </c>
      <c r="N272" s="133">
        <v>45523</v>
      </c>
      <c r="O272" s="54"/>
      <c r="P272" s="54"/>
      <c r="R272" s="37" t="s">
        <v>840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195</v>
      </c>
      <c r="B273" s="225">
        <v>45203</v>
      </c>
      <c r="C273" s="225"/>
      <c r="D273" s="226" t="s">
        <v>171</v>
      </c>
      <c r="E273" s="227" t="s">
        <v>543</v>
      </c>
      <c r="F273" s="128">
        <v>992.5</v>
      </c>
      <c r="G273" s="227"/>
      <c r="H273" s="227">
        <v>1198</v>
      </c>
      <c r="I273" s="228">
        <v>1198</v>
      </c>
      <c r="J273" s="229" t="s">
        <v>627</v>
      </c>
      <c r="K273" s="131">
        <f t="shared" si="90"/>
        <v>205.5</v>
      </c>
      <c r="L273" s="132">
        <f t="shared" si="91"/>
        <v>0.2070528967254408</v>
      </c>
      <c r="M273" s="127" t="s">
        <v>545</v>
      </c>
      <c r="N273" s="133">
        <v>45392</v>
      </c>
      <c r="O273" s="54"/>
      <c r="P273" s="54"/>
      <c r="R273" s="37" t="s">
        <v>840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4">
        <v>196</v>
      </c>
      <c r="B274" s="225">
        <v>45216</v>
      </c>
      <c r="C274" s="225"/>
      <c r="D274" s="226" t="s">
        <v>104</v>
      </c>
      <c r="E274" s="227" t="s">
        <v>543</v>
      </c>
      <c r="F274" s="128">
        <v>5425</v>
      </c>
      <c r="G274" s="227"/>
      <c r="H274" s="227">
        <v>6880</v>
      </c>
      <c r="I274" s="228">
        <v>6870</v>
      </c>
      <c r="J274" s="229" t="s">
        <v>627</v>
      </c>
      <c r="K274" s="131">
        <f t="shared" si="90"/>
        <v>1455</v>
      </c>
      <c r="L274" s="132">
        <f t="shared" si="91"/>
        <v>0.26820276497695855</v>
      </c>
      <c r="M274" s="127" t="s">
        <v>545</v>
      </c>
      <c r="N274" s="133">
        <v>45342</v>
      </c>
      <c r="O274" s="54"/>
      <c r="P274" s="54"/>
      <c r="R274" s="37" t="s">
        <v>840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24">
        <v>197</v>
      </c>
      <c r="B275" s="225">
        <v>45216</v>
      </c>
      <c r="C275" s="225"/>
      <c r="D275" s="226" t="s">
        <v>806</v>
      </c>
      <c r="E275" s="227" t="s">
        <v>543</v>
      </c>
      <c r="F275" s="128">
        <v>1090</v>
      </c>
      <c r="G275" s="227"/>
      <c r="H275" s="227">
        <v>1415</v>
      </c>
      <c r="I275" s="228">
        <v>1415</v>
      </c>
      <c r="J275" s="229" t="s">
        <v>627</v>
      </c>
      <c r="K275" s="131">
        <f t="shared" si="90"/>
        <v>325</v>
      </c>
      <c r="L275" s="132">
        <f t="shared" si="91"/>
        <v>0.29816513761467889</v>
      </c>
      <c r="M275" s="127" t="s">
        <v>545</v>
      </c>
      <c r="N275" s="133">
        <v>45282</v>
      </c>
      <c r="O275" s="54"/>
      <c r="P275" s="54"/>
      <c r="R275" s="37" t="s">
        <v>840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4">
        <v>198</v>
      </c>
      <c r="B276" s="225">
        <v>45236</v>
      </c>
      <c r="C276" s="225"/>
      <c r="D276" s="226" t="s">
        <v>809</v>
      </c>
      <c r="E276" s="227" t="s">
        <v>543</v>
      </c>
      <c r="F276" s="128">
        <v>1270</v>
      </c>
      <c r="G276" s="227"/>
      <c r="H276" s="227">
        <v>1613</v>
      </c>
      <c r="I276" s="228">
        <v>1613</v>
      </c>
      <c r="J276" s="229" t="s">
        <v>627</v>
      </c>
      <c r="K276" s="131">
        <f t="shared" si="90"/>
        <v>343</v>
      </c>
      <c r="L276" s="132">
        <f t="shared" si="91"/>
        <v>0.27007874015748029</v>
      </c>
      <c r="M276" s="127" t="s">
        <v>545</v>
      </c>
      <c r="N276" s="133">
        <v>45246</v>
      </c>
      <c r="O276" s="54"/>
      <c r="P276" s="54"/>
      <c r="R276" s="37" t="s">
        <v>840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199</v>
      </c>
      <c r="B277" s="225">
        <v>45251</v>
      </c>
      <c r="C277" s="225"/>
      <c r="D277" s="226" t="s">
        <v>810</v>
      </c>
      <c r="E277" s="227" t="s">
        <v>543</v>
      </c>
      <c r="F277" s="128">
        <v>807.5</v>
      </c>
      <c r="G277" s="227"/>
      <c r="H277" s="227">
        <v>1490</v>
      </c>
      <c r="I277" s="228">
        <v>1490</v>
      </c>
      <c r="J277" s="229" t="s">
        <v>627</v>
      </c>
      <c r="K277" s="131">
        <f t="shared" si="90"/>
        <v>682.5</v>
      </c>
      <c r="L277" s="132">
        <f t="shared" si="91"/>
        <v>0.84520123839009287</v>
      </c>
      <c r="M277" s="127" t="s">
        <v>545</v>
      </c>
      <c r="N277" s="133">
        <v>45479</v>
      </c>
      <c r="O277" s="54"/>
      <c r="P277" s="54"/>
      <c r="R277" s="37" t="s">
        <v>840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3">
        <v>200</v>
      </c>
      <c r="B278" s="174">
        <v>45254</v>
      </c>
      <c r="C278" s="53"/>
      <c r="D278" s="53" t="s">
        <v>809</v>
      </c>
      <c r="E278" s="175" t="s">
        <v>543</v>
      </c>
      <c r="F278" s="51" t="s">
        <v>811</v>
      </c>
      <c r="G278" s="51"/>
      <c r="H278" s="51"/>
      <c r="I278" s="51">
        <v>1806</v>
      </c>
      <c r="J278" s="51" t="s">
        <v>544</v>
      </c>
      <c r="K278" s="51"/>
      <c r="L278" s="51"/>
      <c r="M278" s="51"/>
      <c r="N278" s="51"/>
      <c r="O278" s="54"/>
      <c r="P278" s="54"/>
      <c r="R278" s="37" t="s">
        <v>840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24">
        <v>201</v>
      </c>
      <c r="B279" s="225">
        <v>45265</v>
      </c>
      <c r="C279" s="225"/>
      <c r="D279" s="226" t="s">
        <v>502</v>
      </c>
      <c r="E279" s="227" t="s">
        <v>543</v>
      </c>
      <c r="F279" s="128">
        <v>435</v>
      </c>
      <c r="G279" s="227"/>
      <c r="H279" s="227">
        <v>558</v>
      </c>
      <c r="I279" s="228">
        <v>558</v>
      </c>
      <c r="J279" s="229" t="s">
        <v>627</v>
      </c>
      <c r="K279" s="131">
        <f>H279-F279</f>
        <v>123</v>
      </c>
      <c r="L279" s="132">
        <f>K279/F279</f>
        <v>0.28275862068965518</v>
      </c>
      <c r="M279" s="127" t="s">
        <v>545</v>
      </c>
      <c r="N279" s="133">
        <v>45378</v>
      </c>
      <c r="O279" s="54"/>
      <c r="P279" s="54"/>
      <c r="R279" s="37" t="s">
        <v>840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24">
        <v>202</v>
      </c>
      <c r="B280" s="225">
        <v>45272</v>
      </c>
      <c r="C280" s="225"/>
      <c r="D280" s="226" t="s">
        <v>812</v>
      </c>
      <c r="E280" s="227" t="s">
        <v>543</v>
      </c>
      <c r="F280" s="128">
        <v>4225</v>
      </c>
      <c r="G280" s="227"/>
      <c r="H280" s="227">
        <v>5512</v>
      </c>
      <c r="I280" s="228">
        <v>5512</v>
      </c>
      <c r="J280" s="229" t="s">
        <v>627</v>
      </c>
      <c r="K280" s="131">
        <f>H280-F280</f>
        <v>1287</v>
      </c>
      <c r="L280" s="132">
        <f>K280/F280</f>
        <v>0.30461538461538462</v>
      </c>
      <c r="M280" s="127" t="s">
        <v>545</v>
      </c>
      <c r="N280" s="133">
        <v>45329</v>
      </c>
      <c r="O280" s="54"/>
      <c r="P280" s="54"/>
      <c r="R280" s="37" t="s">
        <v>840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4">
        <v>203</v>
      </c>
      <c r="B281" s="225">
        <v>45292</v>
      </c>
      <c r="C281" s="225"/>
      <c r="D281" s="226" t="s">
        <v>308</v>
      </c>
      <c r="E281" s="227" t="s">
        <v>543</v>
      </c>
      <c r="F281" s="128">
        <v>3670</v>
      </c>
      <c r="G281" s="227"/>
      <c r="H281" s="227">
        <v>4909</v>
      </c>
      <c r="I281" s="228">
        <v>4909</v>
      </c>
      <c r="J281" s="229" t="s">
        <v>627</v>
      </c>
      <c r="K281" s="131">
        <f>H281-F281</f>
        <v>1239</v>
      </c>
      <c r="L281" s="132">
        <f>K281/F281</f>
        <v>0.33760217983651225</v>
      </c>
      <c r="M281" s="127" t="s">
        <v>545</v>
      </c>
      <c r="N281" s="133">
        <v>45516</v>
      </c>
      <c r="O281" s="54"/>
      <c r="P281" s="54"/>
      <c r="R281" s="37" t="s">
        <v>840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24">
        <v>204</v>
      </c>
      <c r="B282" s="225">
        <v>45294</v>
      </c>
      <c r="C282" s="225"/>
      <c r="D282" s="226" t="s">
        <v>500</v>
      </c>
      <c r="E282" s="227" t="s">
        <v>543</v>
      </c>
      <c r="F282" s="128">
        <v>830</v>
      </c>
      <c r="G282" s="227"/>
      <c r="H282" s="227">
        <v>1205</v>
      </c>
      <c r="I282" s="228">
        <v>1080</v>
      </c>
      <c r="J282" s="229" t="s">
        <v>627</v>
      </c>
      <c r="K282" s="131">
        <f>H282-F282</f>
        <v>375</v>
      </c>
      <c r="L282" s="132">
        <f>K282/F282</f>
        <v>0.45180722891566266</v>
      </c>
      <c r="M282" s="127" t="s">
        <v>545</v>
      </c>
      <c r="N282" s="133">
        <v>45526</v>
      </c>
      <c r="O282" s="54"/>
      <c r="P282" s="54"/>
      <c r="R282" s="37" t="s">
        <v>840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73">
        <v>205</v>
      </c>
      <c r="B283" s="174">
        <v>45315</v>
      </c>
      <c r="C283" s="53"/>
      <c r="D283" s="53" t="s">
        <v>309</v>
      </c>
      <c r="E283" s="175" t="s">
        <v>543</v>
      </c>
      <c r="F283" s="51" t="s">
        <v>814</v>
      </c>
      <c r="G283" s="51"/>
      <c r="H283" s="51"/>
      <c r="I283" s="51">
        <v>2077</v>
      </c>
      <c r="J283" s="51" t="s">
        <v>544</v>
      </c>
      <c r="K283" s="51"/>
      <c r="L283" s="51"/>
      <c r="M283" s="51"/>
      <c r="N283" s="51"/>
      <c r="O283" s="54"/>
      <c r="P283" s="54"/>
      <c r="R283" s="37" t="s">
        <v>840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173">
        <v>206</v>
      </c>
      <c r="B284" s="174">
        <v>45320</v>
      </c>
      <c r="C284" s="53"/>
      <c r="D284" s="53" t="s">
        <v>815</v>
      </c>
      <c r="E284" s="175" t="s">
        <v>543</v>
      </c>
      <c r="F284" s="51" t="s">
        <v>816</v>
      </c>
      <c r="G284" s="51"/>
      <c r="H284" s="51"/>
      <c r="I284" s="51">
        <v>2906</v>
      </c>
      <c r="J284" s="51" t="s">
        <v>544</v>
      </c>
      <c r="K284" s="51"/>
      <c r="L284" s="51"/>
      <c r="M284" s="51"/>
      <c r="N284" s="51"/>
      <c r="O284" s="54"/>
      <c r="P284" s="54"/>
      <c r="R284" s="37" t="s">
        <v>840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24">
        <v>207</v>
      </c>
      <c r="B285" s="225">
        <v>45331</v>
      </c>
      <c r="C285" s="225"/>
      <c r="D285" s="226" t="s">
        <v>498</v>
      </c>
      <c r="E285" s="227" t="s">
        <v>543</v>
      </c>
      <c r="F285" s="128">
        <v>3270</v>
      </c>
      <c r="G285" s="227"/>
      <c r="H285" s="227">
        <v>4096</v>
      </c>
      <c r="I285" s="228">
        <v>4096</v>
      </c>
      <c r="J285" s="229" t="s">
        <v>627</v>
      </c>
      <c r="K285" s="131">
        <f>H285-F285</f>
        <v>826</v>
      </c>
      <c r="L285" s="132">
        <f>K285/F285</f>
        <v>0.25259938837920487</v>
      </c>
      <c r="M285" s="127" t="s">
        <v>545</v>
      </c>
      <c r="N285" s="133">
        <v>45377</v>
      </c>
      <c r="O285" s="54"/>
      <c r="P285" s="54"/>
      <c r="R285" s="37" t="s">
        <v>841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173">
        <v>208</v>
      </c>
      <c r="B286" s="174">
        <v>45345</v>
      </c>
      <c r="C286" s="53"/>
      <c r="D286" s="53" t="s">
        <v>59</v>
      </c>
      <c r="E286" s="175" t="s">
        <v>543</v>
      </c>
      <c r="F286" s="51" t="s">
        <v>831</v>
      </c>
      <c r="G286" s="51"/>
      <c r="H286" s="51"/>
      <c r="I286" s="51">
        <v>2627</v>
      </c>
      <c r="J286" s="51" t="s">
        <v>544</v>
      </c>
      <c r="K286" s="51"/>
      <c r="L286" s="51"/>
      <c r="M286" s="51"/>
      <c r="N286" s="53"/>
      <c r="O286" s="54"/>
      <c r="P286" s="54"/>
      <c r="R286" s="37" t="s">
        <v>841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224">
        <v>209</v>
      </c>
      <c r="B287" s="225">
        <v>45356</v>
      </c>
      <c r="C287" s="225"/>
      <c r="D287" s="226" t="s">
        <v>805</v>
      </c>
      <c r="E287" s="227" t="s">
        <v>543</v>
      </c>
      <c r="F287" s="128">
        <v>925</v>
      </c>
      <c r="G287" s="227"/>
      <c r="H287" s="227">
        <v>1170</v>
      </c>
      <c r="I287" s="228">
        <v>1170</v>
      </c>
      <c r="J287" s="229" t="s">
        <v>627</v>
      </c>
      <c r="K287" s="131">
        <f t="shared" ref="K287:K293" si="92">H287-F287</f>
        <v>245</v>
      </c>
      <c r="L287" s="132">
        <f t="shared" ref="L287:L293" si="93">K287/F287</f>
        <v>0.26486486486486488</v>
      </c>
      <c r="M287" s="127" t="s">
        <v>545</v>
      </c>
      <c r="N287" s="133">
        <v>45435</v>
      </c>
      <c r="O287" s="54"/>
      <c r="P287" s="54"/>
      <c r="R287" s="37" t="s">
        <v>840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224">
        <v>210</v>
      </c>
      <c r="B288" s="225">
        <v>45372</v>
      </c>
      <c r="C288" s="225"/>
      <c r="D288" s="226" t="s">
        <v>474</v>
      </c>
      <c r="E288" s="227" t="s">
        <v>543</v>
      </c>
      <c r="F288" s="128">
        <v>2910</v>
      </c>
      <c r="G288" s="227"/>
      <c r="H288" s="227">
        <v>3696</v>
      </c>
      <c r="I288" s="228">
        <v>3696</v>
      </c>
      <c r="J288" s="229" t="s">
        <v>627</v>
      </c>
      <c r="K288" s="131">
        <f t="shared" si="92"/>
        <v>786</v>
      </c>
      <c r="L288" s="132">
        <f t="shared" si="93"/>
        <v>0.27010309278350514</v>
      </c>
      <c r="M288" s="127" t="s">
        <v>545</v>
      </c>
      <c r="N288" s="133">
        <v>45412</v>
      </c>
      <c r="O288" s="54"/>
      <c r="P288" s="54"/>
      <c r="R288" s="37" t="s">
        <v>841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224">
        <v>211</v>
      </c>
      <c r="B289" s="225">
        <v>45387</v>
      </c>
      <c r="C289" s="225"/>
      <c r="D289" s="226" t="s">
        <v>504</v>
      </c>
      <c r="E289" s="227" t="s">
        <v>543</v>
      </c>
      <c r="F289" s="128">
        <v>735</v>
      </c>
      <c r="G289" s="227"/>
      <c r="H289" s="227">
        <v>938</v>
      </c>
      <c r="I289" s="228">
        <v>938</v>
      </c>
      <c r="J289" s="229" t="s">
        <v>627</v>
      </c>
      <c r="K289" s="131">
        <f t="shared" si="92"/>
        <v>203</v>
      </c>
      <c r="L289" s="132">
        <f t="shared" si="93"/>
        <v>0.27619047619047621</v>
      </c>
      <c r="M289" s="127" t="s">
        <v>545</v>
      </c>
      <c r="N289" s="133">
        <v>45449</v>
      </c>
      <c r="O289" s="54"/>
      <c r="P289" s="54"/>
      <c r="R289" s="37" t="s">
        <v>840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224">
        <v>212</v>
      </c>
      <c r="B290" s="225">
        <v>45407</v>
      </c>
      <c r="C290" s="225"/>
      <c r="D290" s="226" t="s">
        <v>806</v>
      </c>
      <c r="E290" s="227" t="s">
        <v>543</v>
      </c>
      <c r="F290" s="128">
        <v>1325</v>
      </c>
      <c r="G290" s="227"/>
      <c r="H290" s="227">
        <v>1675</v>
      </c>
      <c r="I290" s="228">
        <v>1675</v>
      </c>
      <c r="J290" s="229" t="s">
        <v>627</v>
      </c>
      <c r="K290" s="131">
        <f t="shared" si="92"/>
        <v>350</v>
      </c>
      <c r="L290" s="132">
        <f t="shared" si="93"/>
        <v>0.26415094339622641</v>
      </c>
      <c r="M290" s="127" t="s">
        <v>545</v>
      </c>
      <c r="N290" s="133">
        <v>45523</v>
      </c>
      <c r="O290" s="54"/>
      <c r="P290" s="54"/>
      <c r="R290" s="37" t="s">
        <v>841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224">
        <v>213</v>
      </c>
      <c r="B291" s="225">
        <v>45426</v>
      </c>
      <c r="C291" s="225"/>
      <c r="D291" s="226" t="s">
        <v>784</v>
      </c>
      <c r="E291" s="227" t="s">
        <v>543</v>
      </c>
      <c r="F291" s="128">
        <v>485</v>
      </c>
      <c r="G291" s="227"/>
      <c r="H291" s="227">
        <v>617</v>
      </c>
      <c r="I291" s="228">
        <v>617</v>
      </c>
      <c r="J291" s="229" t="s">
        <v>627</v>
      </c>
      <c r="K291" s="131">
        <f t="shared" si="92"/>
        <v>132</v>
      </c>
      <c r="L291" s="132">
        <f t="shared" si="93"/>
        <v>0.27216494845360822</v>
      </c>
      <c r="M291" s="127" t="s">
        <v>545</v>
      </c>
      <c r="N291" s="133">
        <v>45481</v>
      </c>
      <c r="O291" s="54"/>
      <c r="P291" s="54"/>
      <c r="R291" s="37" t="s">
        <v>840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224">
        <v>214</v>
      </c>
      <c r="B292" s="225">
        <v>45448</v>
      </c>
      <c r="C292" s="225"/>
      <c r="D292" s="226" t="s">
        <v>731</v>
      </c>
      <c r="E292" s="227" t="s">
        <v>543</v>
      </c>
      <c r="F292" s="128">
        <v>385</v>
      </c>
      <c r="G292" s="227"/>
      <c r="H292" s="227">
        <v>505</v>
      </c>
      <c r="I292" s="228">
        <v>505</v>
      </c>
      <c r="J292" s="229" t="s">
        <v>627</v>
      </c>
      <c r="K292" s="131">
        <f t="shared" si="92"/>
        <v>120</v>
      </c>
      <c r="L292" s="132">
        <f t="shared" si="93"/>
        <v>0.31168831168831168</v>
      </c>
      <c r="M292" s="127" t="s">
        <v>545</v>
      </c>
      <c r="N292" s="133">
        <v>45469</v>
      </c>
      <c r="O292" s="54"/>
      <c r="P292" s="54"/>
      <c r="R292" s="37" t="s">
        <v>841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224">
        <v>215</v>
      </c>
      <c r="B293" s="225">
        <v>45464</v>
      </c>
      <c r="C293" s="225"/>
      <c r="D293" s="226" t="s">
        <v>885</v>
      </c>
      <c r="E293" s="227" t="s">
        <v>543</v>
      </c>
      <c r="F293" s="128">
        <v>321</v>
      </c>
      <c r="G293" s="227"/>
      <c r="H293" s="227">
        <v>440</v>
      </c>
      <c r="I293" s="228">
        <v>412</v>
      </c>
      <c r="J293" s="229" t="s">
        <v>627</v>
      </c>
      <c r="K293" s="131">
        <f t="shared" si="92"/>
        <v>119</v>
      </c>
      <c r="L293" s="132">
        <f t="shared" si="93"/>
        <v>0.37071651090342678</v>
      </c>
      <c r="M293" s="127" t="s">
        <v>545</v>
      </c>
      <c r="N293" s="133">
        <v>45498</v>
      </c>
      <c r="O293" s="54"/>
      <c r="P293" s="54"/>
      <c r="R293" s="37" t="s">
        <v>841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324">
        <v>216</v>
      </c>
      <c r="B294" s="328">
        <v>45475</v>
      </c>
      <c r="C294" s="53"/>
      <c r="D294" s="53" t="s">
        <v>882</v>
      </c>
      <c r="E294" s="175" t="s">
        <v>543</v>
      </c>
      <c r="F294" s="51" t="s">
        <v>883</v>
      </c>
      <c r="G294" s="51"/>
      <c r="H294" s="51"/>
      <c r="I294" s="51">
        <v>426</v>
      </c>
      <c r="J294" s="51" t="s">
        <v>544</v>
      </c>
      <c r="K294" s="51"/>
      <c r="L294" s="51"/>
      <c r="M294" s="51"/>
      <c r="N294" s="53"/>
      <c r="O294" s="54"/>
      <c r="P294" s="54"/>
      <c r="R294" s="37" t="s">
        <v>840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326">
        <v>217</v>
      </c>
      <c r="B295" s="330">
        <v>45504</v>
      </c>
      <c r="C295" s="327"/>
      <c r="D295" s="53" t="s">
        <v>898</v>
      </c>
      <c r="E295" s="175" t="s">
        <v>543</v>
      </c>
      <c r="F295" s="51" t="s">
        <v>899</v>
      </c>
      <c r="G295" s="51"/>
      <c r="H295" s="51"/>
      <c r="I295" s="51">
        <v>1765</v>
      </c>
      <c r="J295" s="51" t="s">
        <v>544</v>
      </c>
      <c r="K295" s="51"/>
      <c r="L295" s="51"/>
      <c r="M295" s="51"/>
      <c r="N295" s="53"/>
      <c r="O295" s="54"/>
      <c r="P295" s="54"/>
      <c r="R295" s="37" t="s">
        <v>841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326">
        <v>218</v>
      </c>
      <c r="B296" s="330">
        <v>45526</v>
      </c>
      <c r="C296" s="327"/>
      <c r="D296" s="53" t="s">
        <v>784</v>
      </c>
      <c r="E296" s="175" t="s">
        <v>543</v>
      </c>
      <c r="F296" s="51" t="s">
        <v>1014</v>
      </c>
      <c r="G296" s="51"/>
      <c r="H296" s="51"/>
      <c r="I296" s="51">
        <v>698</v>
      </c>
      <c r="J296" s="51" t="s">
        <v>544</v>
      </c>
      <c r="K296" s="51"/>
      <c r="L296" s="51"/>
      <c r="M296" s="51"/>
      <c r="N296" s="53"/>
      <c r="O296" s="54"/>
      <c r="P296" s="54"/>
      <c r="R296" s="37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329">
        <v>219</v>
      </c>
      <c r="B297" s="330">
        <v>45527</v>
      </c>
      <c r="C297" s="327"/>
      <c r="D297" s="53" t="s">
        <v>1010</v>
      </c>
      <c r="E297" s="175" t="s">
        <v>543</v>
      </c>
      <c r="F297" s="51" t="s">
        <v>1011</v>
      </c>
      <c r="G297" s="51"/>
      <c r="H297" s="51"/>
      <c r="I297" s="51">
        <v>2894</v>
      </c>
      <c r="J297" s="51" t="s">
        <v>544</v>
      </c>
      <c r="K297" s="51"/>
      <c r="L297" s="51"/>
      <c r="M297" s="51"/>
      <c r="N297" s="53"/>
      <c r="O297" s="54"/>
      <c r="P297" s="54"/>
      <c r="R297" s="37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329"/>
      <c r="B298" s="330"/>
      <c r="C298" s="327"/>
      <c r="D298" s="53"/>
      <c r="E298" s="175"/>
      <c r="F298" s="51"/>
      <c r="G298" s="51"/>
      <c r="H298" s="51"/>
      <c r="I298" s="51"/>
      <c r="J298" s="51"/>
      <c r="K298" s="51"/>
      <c r="L298" s="51"/>
      <c r="M298" s="51"/>
      <c r="N298" s="53"/>
      <c r="O298" s="54"/>
      <c r="P298" s="54"/>
      <c r="R298" s="37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5" customHeight="1">
      <c r="A299" s="329"/>
      <c r="B299" s="330"/>
      <c r="C299" s="327"/>
      <c r="D299" s="53"/>
      <c r="E299" s="175"/>
      <c r="F299" s="51"/>
      <c r="G299" s="51"/>
      <c r="H299" s="51"/>
      <c r="I299" s="51"/>
      <c r="J299" s="51"/>
      <c r="K299" s="51"/>
      <c r="L299" s="51"/>
      <c r="M299" s="51"/>
      <c r="N299" s="53"/>
      <c r="O299" s="54"/>
      <c r="P299" s="54"/>
      <c r="R299" s="37" t="s">
        <v>840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A300" s="322" t="s">
        <v>782</v>
      </c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37" t="s">
        <v>840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323" t="s">
        <v>884</v>
      </c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37" t="s">
        <v>841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325"/>
      <c r="B302" s="258"/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37" t="s">
        <v>842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A303" s="256"/>
      <c r="B303" s="258"/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37" t="s">
        <v>842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43" t="s">
        <v>841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43" t="s">
        <v>841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43" t="s">
        <v>841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43" t="s">
        <v>841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</row>
    <row r="353" spans="6:18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</row>
    <row r="354" spans="6:18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</row>
    <row r="355" spans="6:18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</row>
    <row r="356" spans="6:18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</row>
    <row r="357" spans="6:18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8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8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8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8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8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8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8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8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8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8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8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5" customHeight="1">
      <c r="F476" s="54"/>
      <c r="G476" s="54"/>
      <c r="H476" s="54"/>
      <c r="I476" s="54"/>
      <c r="J476" s="37"/>
      <c r="K476" s="54"/>
      <c r="L476" s="54"/>
      <c r="M476" s="54"/>
      <c r="O476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2"/>
  <sheetViews>
    <sheetView zoomScale="70" zoomScaleNormal="70" workbookViewId="0">
      <selection activeCell="F15" sqref="F15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34"/>
      <c r="B1" s="335"/>
      <c r="C1" s="335"/>
      <c r="D1" s="335"/>
      <c r="E1" s="335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43"/>
      <c r="B2" s="344"/>
      <c r="C2" s="344"/>
      <c r="D2" s="344"/>
      <c r="E2" s="344"/>
      <c r="F2" s="338"/>
      <c r="G2" s="338"/>
      <c r="H2" s="338"/>
      <c r="I2" s="338"/>
      <c r="J2" s="337"/>
      <c r="K2" s="338"/>
      <c r="L2" s="338"/>
      <c r="M2" s="338"/>
      <c r="N2" s="337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45"/>
    </row>
    <row r="3" spans="1:58" ht="12.75" customHeight="1">
      <c r="A3" s="336"/>
      <c r="B3" s="339"/>
      <c r="C3" s="339"/>
      <c r="D3" s="339"/>
      <c r="E3" s="339"/>
      <c r="F3" s="339"/>
      <c r="G3" s="339"/>
      <c r="H3" s="339"/>
      <c r="I3" s="339"/>
      <c r="J3" s="346"/>
      <c r="K3" s="347"/>
      <c r="L3" s="338"/>
      <c r="M3" s="338"/>
      <c r="N3" s="337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48"/>
    </row>
    <row r="4" spans="1:58" ht="12.75" customHeight="1">
      <c r="A4" s="336"/>
      <c r="B4" s="339"/>
      <c r="C4" s="339"/>
      <c r="D4" s="339"/>
      <c r="E4" s="339"/>
      <c r="F4" s="339"/>
      <c r="G4" s="339"/>
      <c r="H4" s="339"/>
      <c r="I4" s="351"/>
      <c r="J4" s="346"/>
      <c r="K4" s="347"/>
      <c r="L4" s="338"/>
      <c r="M4" s="338"/>
      <c r="N4" s="337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48"/>
    </row>
    <row r="5" spans="1:58" ht="25.5" customHeight="1">
      <c r="A5" s="341"/>
      <c r="B5" s="342"/>
      <c r="C5" s="342"/>
      <c r="D5" s="342"/>
      <c r="E5" s="342"/>
      <c r="F5" s="190"/>
      <c r="G5" s="190"/>
      <c r="H5" s="190"/>
      <c r="I5" s="190"/>
      <c r="J5" s="191"/>
      <c r="K5" s="190"/>
      <c r="L5" s="256"/>
      <c r="M5" s="353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50"/>
    </row>
    <row r="6" spans="1:58" ht="20.25" customHeight="1">
      <c r="A6" s="340" t="s">
        <v>964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31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41"/>
      <c r="B7" s="342"/>
      <c r="C7" s="342"/>
      <c r="D7" s="333"/>
      <c r="E7" s="335"/>
      <c r="F7" s="190"/>
      <c r="G7" s="190"/>
      <c r="H7" s="190"/>
      <c r="I7" s="190"/>
      <c r="J7" s="191"/>
      <c r="K7" s="190"/>
      <c r="L7" s="190"/>
      <c r="M7" s="331">
        <v>45532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556</v>
      </c>
      <c r="B8" s="114"/>
      <c r="C8" s="114"/>
      <c r="D8" s="114"/>
      <c r="E8" s="190"/>
      <c r="F8" s="352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301" t="s">
        <v>16</v>
      </c>
      <c r="B9" s="301" t="s">
        <v>520</v>
      </c>
      <c r="C9" s="301"/>
      <c r="D9" s="302" t="s">
        <v>530</v>
      </c>
      <c r="E9" s="301" t="s">
        <v>531</v>
      </c>
      <c r="F9" s="301" t="s">
        <v>532</v>
      </c>
      <c r="G9" s="301" t="s">
        <v>552</v>
      </c>
      <c r="H9" s="301" t="s">
        <v>534</v>
      </c>
      <c r="I9" s="186" t="s">
        <v>535</v>
      </c>
      <c r="J9" s="303" t="s">
        <v>536</v>
      </c>
      <c r="K9" s="187" t="s">
        <v>557</v>
      </c>
      <c r="L9" s="304" t="s">
        <v>538</v>
      </c>
      <c r="M9" s="305" t="s">
        <v>558</v>
      </c>
      <c r="N9" s="301" t="s">
        <v>559</v>
      </c>
      <c r="O9" s="186" t="s">
        <v>540</v>
      </c>
      <c r="P9" s="306" t="s">
        <v>541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80">
        <v>1</v>
      </c>
      <c r="B10" s="255">
        <v>45523</v>
      </c>
      <c r="C10" s="281"/>
      <c r="D10" s="282" t="s">
        <v>1040</v>
      </c>
      <c r="E10" s="283" t="s">
        <v>554</v>
      </c>
      <c r="F10" s="239">
        <v>1180</v>
      </c>
      <c r="G10" s="240">
        <v>1158</v>
      </c>
      <c r="H10" s="239">
        <v>1199</v>
      </c>
      <c r="I10" s="239">
        <v>1220</v>
      </c>
      <c r="J10" s="314" t="s">
        <v>1012</v>
      </c>
      <c r="K10" s="238">
        <f>H10-F10</f>
        <v>19</v>
      </c>
      <c r="L10" s="315">
        <v>50</v>
      </c>
      <c r="M10" s="316">
        <f t="shared" ref="M10:M13" si="0">(K10*N10)-L10</f>
        <v>13250</v>
      </c>
      <c r="N10" s="238">
        <v>700</v>
      </c>
      <c r="O10" s="314" t="s">
        <v>545</v>
      </c>
      <c r="P10" s="312">
        <v>45527</v>
      </c>
      <c r="Q10" s="219"/>
    </row>
    <row r="11" spans="1:58" ht="15" customHeight="1">
      <c r="A11" s="289">
        <v>2</v>
      </c>
      <c r="B11" s="290">
        <v>45524</v>
      </c>
      <c r="C11" s="291"/>
      <c r="D11" s="292" t="s">
        <v>957</v>
      </c>
      <c r="E11" s="293" t="s">
        <v>554</v>
      </c>
      <c r="F11" s="294">
        <v>50900</v>
      </c>
      <c r="G11" s="295">
        <v>50450</v>
      </c>
      <c r="H11" s="294">
        <v>50570</v>
      </c>
      <c r="I11" s="294" t="s">
        <v>959</v>
      </c>
      <c r="J11" s="307" t="s">
        <v>965</v>
      </c>
      <c r="K11" s="284">
        <f>H11-F11</f>
        <v>-330</v>
      </c>
      <c r="L11" s="308">
        <v>50</v>
      </c>
      <c r="M11" s="309">
        <f t="shared" si="0"/>
        <v>-5000</v>
      </c>
      <c r="N11" s="284">
        <v>15</v>
      </c>
      <c r="O11" s="307" t="s">
        <v>555</v>
      </c>
      <c r="P11" s="310">
        <v>45525</v>
      </c>
      <c r="Q11" s="219"/>
    </row>
    <row r="12" spans="1:58" ht="15" customHeight="1">
      <c r="A12" s="289">
        <v>3</v>
      </c>
      <c r="B12" s="290">
        <v>45526</v>
      </c>
      <c r="C12" s="291"/>
      <c r="D12" s="292" t="s">
        <v>1041</v>
      </c>
      <c r="E12" s="293" t="s">
        <v>554</v>
      </c>
      <c r="F12" s="294">
        <v>830</v>
      </c>
      <c r="G12" s="295">
        <v>814</v>
      </c>
      <c r="H12" s="294">
        <v>824</v>
      </c>
      <c r="I12" s="294">
        <v>880</v>
      </c>
      <c r="J12" s="307" t="s">
        <v>1013</v>
      </c>
      <c r="K12" s="284">
        <f>H12-F12</f>
        <v>-6</v>
      </c>
      <c r="L12" s="308">
        <v>50</v>
      </c>
      <c r="M12" s="309">
        <f t="shared" si="0"/>
        <v>-5150</v>
      </c>
      <c r="N12" s="284">
        <v>850</v>
      </c>
      <c r="O12" s="307" t="s">
        <v>555</v>
      </c>
      <c r="P12" s="310">
        <v>45527</v>
      </c>
      <c r="Q12" s="219"/>
    </row>
    <row r="13" spans="1:58" ht="14.4">
      <c r="A13" s="280">
        <v>4</v>
      </c>
      <c r="B13" s="255">
        <v>45530</v>
      </c>
      <c r="C13" s="281"/>
      <c r="D13" s="282" t="s">
        <v>1042</v>
      </c>
      <c r="E13" s="283" t="s">
        <v>554</v>
      </c>
      <c r="F13" s="239">
        <v>653.5</v>
      </c>
      <c r="G13" s="240">
        <v>643</v>
      </c>
      <c r="H13" s="239">
        <v>662.25</v>
      </c>
      <c r="I13" s="239">
        <v>690</v>
      </c>
      <c r="J13" s="314" t="s">
        <v>1098</v>
      </c>
      <c r="K13" s="238">
        <f>H13-F13</f>
        <v>8.75</v>
      </c>
      <c r="L13" s="315">
        <v>50</v>
      </c>
      <c r="M13" s="316">
        <f t="shared" si="0"/>
        <v>10887.5</v>
      </c>
      <c r="N13" s="238">
        <v>1250</v>
      </c>
      <c r="O13" s="314" t="s">
        <v>545</v>
      </c>
      <c r="P13" s="312">
        <v>45531</v>
      </c>
      <c r="Q13" s="219"/>
    </row>
    <row r="14" spans="1:58" ht="14.4">
      <c r="A14" s="354">
        <v>5</v>
      </c>
      <c r="B14" s="355">
        <v>45531</v>
      </c>
      <c r="C14" s="356"/>
      <c r="D14" s="357" t="s">
        <v>1099</v>
      </c>
      <c r="E14" s="358" t="s">
        <v>554</v>
      </c>
      <c r="F14" s="274">
        <v>236.75</v>
      </c>
      <c r="G14" s="277">
        <v>233.5</v>
      </c>
      <c r="I14" s="274">
        <v>245</v>
      </c>
      <c r="J14" s="277" t="s">
        <v>544</v>
      </c>
      <c r="K14" s="274"/>
      <c r="L14" s="278"/>
      <c r="M14" s="279"/>
      <c r="N14" s="274"/>
      <c r="O14" s="277"/>
      <c r="P14" s="275"/>
      <c r="Q14" s="219"/>
    </row>
    <row r="15" spans="1:58" ht="14.4">
      <c r="A15" s="180"/>
      <c r="B15" s="177"/>
      <c r="C15" s="181"/>
      <c r="D15" s="185"/>
      <c r="E15" s="182"/>
      <c r="F15" s="176"/>
      <c r="G15" s="178"/>
      <c r="H15" s="176"/>
      <c r="I15" s="176"/>
      <c r="J15" s="178"/>
      <c r="K15" s="178"/>
      <c r="L15" s="179"/>
      <c r="M15" s="183"/>
      <c r="N15" s="178"/>
      <c r="O15" s="184"/>
      <c r="P15" s="179"/>
      <c r="Q15" s="219"/>
    </row>
    <row r="16" spans="1:58" ht="14.4">
      <c r="A16" s="176"/>
      <c r="B16" s="223"/>
      <c r="C16" s="220"/>
      <c r="D16" s="220"/>
      <c r="E16" s="176"/>
      <c r="F16" s="176"/>
      <c r="G16" s="176"/>
      <c r="H16" s="176"/>
      <c r="I16" s="178"/>
      <c r="J16" s="178"/>
      <c r="K16" s="176"/>
      <c r="L16" s="179"/>
      <c r="M16" s="263"/>
      <c r="N16" s="176"/>
      <c r="O16" s="178"/>
      <c r="P16" s="223"/>
      <c r="Q16" s="219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ht="14.4">
      <c r="A17" s="257"/>
      <c r="B17" s="219"/>
      <c r="C17" s="259"/>
      <c r="D17" s="259"/>
      <c r="E17" s="257"/>
      <c r="F17" s="257"/>
      <c r="G17" s="257"/>
      <c r="H17" s="257"/>
      <c r="I17" s="260"/>
      <c r="J17" s="260"/>
      <c r="K17" s="257"/>
      <c r="L17" s="261"/>
      <c r="M17" s="262"/>
      <c r="N17" s="257"/>
      <c r="O17" s="260"/>
      <c r="P17" s="219"/>
      <c r="Q17" s="219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4.4">
      <c r="A18" s="116"/>
      <c r="B18" s="117"/>
      <c r="C18" s="115"/>
      <c r="D18" s="115"/>
      <c r="E18" s="116"/>
      <c r="F18" s="116"/>
      <c r="G18" s="116"/>
      <c r="H18" s="118"/>
      <c r="I18" s="118"/>
      <c r="J18" s="118"/>
      <c r="K18" s="115"/>
      <c r="L18" s="116"/>
      <c r="M18" s="116"/>
      <c r="N18" s="116"/>
      <c r="O18" s="118"/>
      <c r="P18" s="118"/>
      <c r="Q18" s="118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>
      <c r="A19" s="317" t="s">
        <v>560</v>
      </c>
      <c r="B19" s="317"/>
      <c r="C19" s="317"/>
      <c r="D19" s="317"/>
      <c r="E19" s="318"/>
      <c r="F19" s="319"/>
      <c r="G19" s="319"/>
      <c r="H19" s="319"/>
      <c r="I19" s="319"/>
      <c r="J19" s="191"/>
      <c r="K19" s="190"/>
      <c r="L19" s="190"/>
      <c r="M19" s="190"/>
      <c r="N19" s="191"/>
      <c r="O19" s="191"/>
      <c r="P19" s="37"/>
      <c r="Q19" s="37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37"/>
      <c r="AK19" s="37"/>
      <c r="AL19" s="37"/>
    </row>
    <row r="20" spans="1:38" ht="39.6">
      <c r="A20" s="301" t="s">
        <v>16</v>
      </c>
      <c r="B20" s="301" t="s">
        <v>520</v>
      </c>
      <c r="C20" s="301"/>
      <c r="D20" s="302" t="s">
        <v>530</v>
      </c>
      <c r="E20" s="301" t="s">
        <v>531</v>
      </c>
      <c r="F20" s="301" t="s">
        <v>532</v>
      </c>
      <c r="G20" s="301" t="s">
        <v>552</v>
      </c>
      <c r="H20" s="301" t="s">
        <v>534</v>
      </c>
      <c r="I20" s="301" t="s">
        <v>535</v>
      </c>
      <c r="J20" s="186" t="s">
        <v>536</v>
      </c>
      <c r="K20" s="186" t="s">
        <v>561</v>
      </c>
      <c r="L20" s="304" t="s">
        <v>538</v>
      </c>
      <c r="M20" s="305" t="s">
        <v>558</v>
      </c>
      <c r="N20" s="301" t="s">
        <v>559</v>
      </c>
      <c r="O20" s="301" t="s">
        <v>540</v>
      </c>
      <c r="P20" s="302" t="s">
        <v>541</v>
      </c>
      <c r="Q20" s="219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37"/>
      <c r="AK20" s="37"/>
      <c r="AL20" s="37"/>
    </row>
    <row r="21" spans="1:38" ht="14.4">
      <c r="A21" s="294">
        <v>1</v>
      </c>
      <c r="B21" s="310">
        <v>45513</v>
      </c>
      <c r="C21" s="311"/>
      <c r="D21" s="311" t="s">
        <v>920</v>
      </c>
      <c r="E21" s="294" t="s">
        <v>554</v>
      </c>
      <c r="F21" s="294">
        <v>285</v>
      </c>
      <c r="G21" s="294">
        <v>180</v>
      </c>
      <c r="H21" s="294">
        <v>202.5</v>
      </c>
      <c r="I21" s="295" t="s">
        <v>921</v>
      </c>
      <c r="J21" s="307" t="s">
        <v>922</v>
      </c>
      <c r="K21" s="284">
        <f>H21-F21</f>
        <v>-82.5</v>
      </c>
      <c r="L21" s="308">
        <v>50</v>
      </c>
      <c r="M21" s="309">
        <f t="shared" ref="M21:M23" si="1">(K21*N21)-L21</f>
        <v>-1287.5</v>
      </c>
      <c r="N21" s="284">
        <v>15</v>
      </c>
      <c r="O21" s="307" t="s">
        <v>555</v>
      </c>
      <c r="P21" s="310">
        <v>45513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116"/>
      <c r="AK21" s="116"/>
      <c r="AL21" s="116"/>
    </row>
    <row r="22" spans="1:38" ht="14.4">
      <c r="A22" s="239">
        <v>2</v>
      </c>
      <c r="B22" s="312">
        <v>45517</v>
      </c>
      <c r="C22" s="313"/>
      <c r="D22" s="313" t="s">
        <v>927</v>
      </c>
      <c r="E22" s="239" t="s">
        <v>554</v>
      </c>
      <c r="F22" s="239">
        <v>175</v>
      </c>
      <c r="G22" s="239">
        <v>100</v>
      </c>
      <c r="H22" s="239">
        <v>265</v>
      </c>
      <c r="I22" s="240">
        <v>280</v>
      </c>
      <c r="J22" s="314" t="s">
        <v>928</v>
      </c>
      <c r="K22" s="238">
        <f>H22-F22</f>
        <v>90</v>
      </c>
      <c r="L22" s="315">
        <v>50</v>
      </c>
      <c r="M22" s="316">
        <f t="shared" si="1"/>
        <v>1300</v>
      </c>
      <c r="N22" s="238">
        <v>15</v>
      </c>
      <c r="O22" s="314" t="s">
        <v>545</v>
      </c>
      <c r="P22" s="312">
        <v>45517</v>
      </c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116"/>
      <c r="AK22" s="116"/>
      <c r="AL22" s="116"/>
    </row>
    <row r="23" spans="1:38" ht="14.4">
      <c r="A23" s="294">
        <v>3</v>
      </c>
      <c r="B23" s="310">
        <v>45518</v>
      </c>
      <c r="C23" s="311"/>
      <c r="D23" s="311" t="s">
        <v>931</v>
      </c>
      <c r="E23" s="294" t="s">
        <v>554</v>
      </c>
      <c r="F23" s="294">
        <v>92.5</v>
      </c>
      <c r="G23" s="294">
        <v>45</v>
      </c>
      <c r="H23" s="294">
        <v>70</v>
      </c>
      <c r="I23" s="295">
        <v>265</v>
      </c>
      <c r="J23" s="307" t="s">
        <v>932</v>
      </c>
      <c r="K23" s="284">
        <f>H23-F23</f>
        <v>-22.5</v>
      </c>
      <c r="L23" s="308">
        <v>50</v>
      </c>
      <c r="M23" s="309">
        <f t="shared" si="1"/>
        <v>-387.5</v>
      </c>
      <c r="N23" s="284">
        <v>15</v>
      </c>
      <c r="O23" s="307" t="s">
        <v>555</v>
      </c>
      <c r="P23" s="310">
        <v>45518</v>
      </c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116"/>
      <c r="AK23" s="116"/>
      <c r="AL23" s="116"/>
    </row>
    <row r="24" spans="1:38" s="234" customFormat="1" ht="14.4">
      <c r="A24" s="377">
        <v>4</v>
      </c>
      <c r="B24" s="375">
        <v>45520</v>
      </c>
      <c r="C24" s="313"/>
      <c r="D24" s="313" t="s">
        <v>933</v>
      </c>
      <c r="E24" s="239" t="s">
        <v>554</v>
      </c>
      <c r="F24" s="239">
        <v>245</v>
      </c>
      <c r="G24" s="320"/>
      <c r="H24" s="239">
        <v>322.5</v>
      </c>
      <c r="I24" s="321"/>
      <c r="J24" s="373" t="s">
        <v>934</v>
      </c>
      <c r="K24" s="238">
        <f t="shared" ref="K24" si="2">H24-F24</f>
        <v>77.5</v>
      </c>
      <c r="L24" s="315">
        <v>50</v>
      </c>
      <c r="M24" s="379">
        <v>575</v>
      </c>
      <c r="N24" s="381">
        <v>15</v>
      </c>
      <c r="O24" s="373" t="s">
        <v>545</v>
      </c>
      <c r="P24" s="375">
        <v>45520</v>
      </c>
      <c r="Q24"/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233"/>
      <c r="AH24" s="231"/>
      <c r="AI24" s="231"/>
      <c r="AJ24" s="232"/>
      <c r="AK24" s="232"/>
      <c r="AL24" s="232"/>
    </row>
    <row r="25" spans="1:38" s="234" customFormat="1" ht="14.4">
      <c r="A25" s="378"/>
      <c r="B25" s="376"/>
      <c r="C25" s="313"/>
      <c r="D25" s="313" t="s">
        <v>935</v>
      </c>
      <c r="E25" s="239" t="s">
        <v>958</v>
      </c>
      <c r="F25" s="239">
        <v>120</v>
      </c>
      <c r="G25" s="320"/>
      <c r="H25" s="239">
        <v>152.5</v>
      </c>
      <c r="I25" s="321"/>
      <c r="J25" s="374"/>
      <c r="K25" s="238">
        <f>F25-H25</f>
        <v>-32.5</v>
      </c>
      <c r="L25" s="315">
        <v>50</v>
      </c>
      <c r="M25" s="380"/>
      <c r="N25" s="382"/>
      <c r="O25" s="374"/>
      <c r="P25" s="376"/>
      <c r="Q25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3"/>
      <c r="AH25" s="231"/>
      <c r="AI25" s="231"/>
      <c r="AJ25" s="232"/>
      <c r="AK25" s="232"/>
      <c r="AL25" s="232"/>
    </row>
    <row r="26" spans="1:38" s="234" customFormat="1" ht="14.4">
      <c r="A26" s="239">
        <v>5</v>
      </c>
      <c r="B26" s="312">
        <v>45524</v>
      </c>
      <c r="C26" s="313"/>
      <c r="D26" s="313" t="s">
        <v>960</v>
      </c>
      <c r="E26" s="239" t="s">
        <v>554</v>
      </c>
      <c r="F26" s="239">
        <v>42</v>
      </c>
      <c r="G26" s="239">
        <v>25</v>
      </c>
      <c r="H26" s="239">
        <v>62.5</v>
      </c>
      <c r="I26" s="240">
        <v>80</v>
      </c>
      <c r="J26" s="314" t="s">
        <v>961</v>
      </c>
      <c r="K26" s="238">
        <f>H26-F26</f>
        <v>20.5</v>
      </c>
      <c r="L26" s="315">
        <v>50</v>
      </c>
      <c r="M26" s="316">
        <f t="shared" ref="M26:M27" si="3">(K26*N26)-L26</f>
        <v>462.5</v>
      </c>
      <c r="N26" s="238">
        <v>25</v>
      </c>
      <c r="O26" s="314" t="s">
        <v>545</v>
      </c>
      <c r="P26" s="312">
        <v>45524</v>
      </c>
      <c r="Q26"/>
      <c r="R26" s="54"/>
      <c r="S26" s="54"/>
      <c r="T26" s="37"/>
      <c r="U26" s="54"/>
      <c r="V26" s="37"/>
      <c r="W26" s="54"/>
      <c r="X26" s="37"/>
      <c r="Y26" s="54"/>
      <c r="Z26" s="37"/>
      <c r="AA26" s="54"/>
      <c r="AB26" s="37"/>
      <c r="AC26" s="54"/>
      <c r="AD26" s="37"/>
      <c r="AE26" s="54"/>
      <c r="AF26" s="37"/>
      <c r="AG26" s="233"/>
      <c r="AH26" s="231"/>
      <c r="AI26" s="231"/>
      <c r="AJ26" s="232"/>
      <c r="AK26" s="232"/>
      <c r="AL26" s="232"/>
    </row>
    <row r="27" spans="1:38" ht="14.4">
      <c r="A27" s="294">
        <v>6</v>
      </c>
      <c r="B27" s="310">
        <v>45526</v>
      </c>
      <c r="C27" s="311"/>
      <c r="D27" s="311" t="s">
        <v>982</v>
      </c>
      <c r="E27" s="294" t="s">
        <v>554</v>
      </c>
      <c r="F27" s="294">
        <v>42.5</v>
      </c>
      <c r="G27" s="294">
        <v>15</v>
      </c>
      <c r="H27" s="294">
        <v>15</v>
      </c>
      <c r="I27" s="295">
        <v>80</v>
      </c>
      <c r="J27" s="307" t="s">
        <v>983</v>
      </c>
      <c r="K27" s="284">
        <f>H27-F27</f>
        <v>-27.5</v>
      </c>
      <c r="L27" s="308">
        <v>50</v>
      </c>
      <c r="M27" s="309">
        <f t="shared" si="3"/>
        <v>-737.5</v>
      </c>
      <c r="N27" s="284">
        <v>25</v>
      </c>
      <c r="O27" s="307" t="s">
        <v>555</v>
      </c>
      <c r="P27" s="310">
        <v>45526</v>
      </c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116"/>
      <c r="AK27" s="116"/>
      <c r="AL27" s="116"/>
    </row>
    <row r="28" spans="1:38" ht="14.4">
      <c r="A28" s="377">
        <v>7</v>
      </c>
      <c r="B28" s="375">
        <v>45526</v>
      </c>
      <c r="C28" s="313"/>
      <c r="D28" s="313" t="s">
        <v>984</v>
      </c>
      <c r="E28" s="239" t="s">
        <v>554</v>
      </c>
      <c r="F28" s="239">
        <v>232.5</v>
      </c>
      <c r="G28" s="320"/>
      <c r="H28" s="239">
        <v>242.5</v>
      </c>
      <c r="I28" s="321"/>
      <c r="J28" s="373" t="s">
        <v>710</v>
      </c>
      <c r="K28" s="238">
        <f>H28-F28</f>
        <v>10</v>
      </c>
      <c r="L28" s="315">
        <v>50</v>
      </c>
      <c r="M28" s="379">
        <v>275</v>
      </c>
      <c r="N28" s="381">
        <v>15</v>
      </c>
      <c r="O28" s="373" t="s">
        <v>545</v>
      </c>
      <c r="P28" s="375">
        <v>45530</v>
      </c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116"/>
      <c r="AK28" s="116"/>
      <c r="AL28" s="116"/>
    </row>
    <row r="29" spans="1:38" ht="14.4">
      <c r="A29" s="378"/>
      <c r="B29" s="376"/>
      <c r="C29" s="313"/>
      <c r="D29" s="313" t="s">
        <v>985</v>
      </c>
      <c r="E29" s="239" t="s">
        <v>958</v>
      </c>
      <c r="F29" s="239">
        <v>132.5</v>
      </c>
      <c r="G29" s="320"/>
      <c r="H29" s="239">
        <v>117.5</v>
      </c>
      <c r="I29" s="321"/>
      <c r="J29" s="374"/>
      <c r="K29" s="238">
        <f>F29-H29</f>
        <v>15</v>
      </c>
      <c r="L29" s="315">
        <v>50</v>
      </c>
      <c r="M29" s="380"/>
      <c r="N29" s="382"/>
      <c r="O29" s="374"/>
      <c r="P29" s="376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116"/>
      <c r="AK29" s="116"/>
      <c r="AL29" s="116"/>
    </row>
    <row r="30" spans="1:38" s="234" customFormat="1" ht="14.4">
      <c r="A30" s="359">
        <v>8</v>
      </c>
      <c r="B30" s="360">
        <v>45530</v>
      </c>
      <c r="C30" s="313"/>
      <c r="D30" s="313" t="s">
        <v>1043</v>
      </c>
      <c r="E30" s="239" t="s">
        <v>554</v>
      </c>
      <c r="F30" s="239">
        <v>107.5</v>
      </c>
      <c r="G30" s="239">
        <v>60</v>
      </c>
      <c r="H30" s="239">
        <v>150</v>
      </c>
      <c r="I30" s="240">
        <v>160</v>
      </c>
      <c r="J30" s="314" t="s">
        <v>1044</v>
      </c>
      <c r="K30" s="238">
        <f>H30-F30</f>
        <v>42.5</v>
      </c>
      <c r="L30" s="315">
        <v>50</v>
      </c>
      <c r="M30" s="316">
        <f t="shared" ref="M30:M31" si="4">(K30*N30)-L30</f>
        <v>1012.5</v>
      </c>
      <c r="N30" s="238">
        <v>25</v>
      </c>
      <c r="O30" s="314" t="s">
        <v>545</v>
      </c>
      <c r="P30" s="312">
        <v>45530</v>
      </c>
      <c r="Q30"/>
      <c r="R30" s="54"/>
      <c r="S30" s="54"/>
      <c r="T30" s="37"/>
      <c r="U30" s="54"/>
      <c r="V30" s="37"/>
      <c r="W30" s="54"/>
      <c r="X30" s="37"/>
      <c r="Y30" s="54"/>
      <c r="Z30" s="37"/>
      <c r="AA30" s="54"/>
      <c r="AB30" s="37"/>
      <c r="AC30" s="54"/>
      <c r="AD30" s="37"/>
      <c r="AE30" s="54"/>
      <c r="AF30" s="37"/>
      <c r="AG30" s="233"/>
      <c r="AH30" s="231"/>
      <c r="AI30" s="231"/>
      <c r="AJ30" s="232"/>
      <c r="AK30" s="232"/>
      <c r="AL30" s="232"/>
    </row>
    <row r="31" spans="1:38" s="234" customFormat="1" ht="14.4">
      <c r="A31" s="359">
        <v>9</v>
      </c>
      <c r="B31" s="360">
        <v>45531</v>
      </c>
      <c r="C31" s="313"/>
      <c r="D31" s="313" t="s">
        <v>1043</v>
      </c>
      <c r="E31" s="239" t="s">
        <v>554</v>
      </c>
      <c r="F31" s="239">
        <v>97.5</v>
      </c>
      <c r="G31" s="239">
        <v>70</v>
      </c>
      <c r="H31" s="239">
        <v>137.5</v>
      </c>
      <c r="I31" s="240">
        <v>150</v>
      </c>
      <c r="J31" s="314" t="s">
        <v>583</v>
      </c>
      <c r="K31" s="238">
        <f>H31-F31</f>
        <v>40</v>
      </c>
      <c r="L31" s="315">
        <v>50</v>
      </c>
      <c r="M31" s="316">
        <f t="shared" si="4"/>
        <v>950</v>
      </c>
      <c r="N31" s="238">
        <v>25</v>
      </c>
      <c r="O31" s="314" t="s">
        <v>545</v>
      </c>
      <c r="P31" s="312">
        <v>45531</v>
      </c>
      <c r="Q31"/>
      <c r="R31" s="54"/>
      <c r="S31" s="54"/>
      <c r="T31" s="37"/>
      <c r="U31" s="54"/>
      <c r="V31" s="37"/>
      <c r="W31" s="54"/>
      <c r="X31" s="37"/>
      <c r="Y31" s="54"/>
      <c r="Z31" s="37"/>
      <c r="AA31" s="54"/>
      <c r="AB31" s="37"/>
      <c r="AC31" s="54"/>
      <c r="AD31" s="37"/>
      <c r="AE31" s="54"/>
      <c r="AF31" s="37"/>
      <c r="AG31" s="233"/>
      <c r="AH31" s="231"/>
      <c r="AI31" s="231"/>
      <c r="AJ31" s="232"/>
      <c r="AK31" s="232"/>
      <c r="AL31" s="232"/>
    </row>
    <row r="32" spans="1:38" s="234" customFormat="1" ht="14.4">
      <c r="A32" s="274">
        <v>10</v>
      </c>
      <c r="B32" s="275">
        <v>45531</v>
      </c>
      <c r="C32" s="276"/>
      <c r="D32" s="276" t="s">
        <v>1100</v>
      </c>
      <c r="E32" s="274" t="s">
        <v>554</v>
      </c>
      <c r="F32" s="274">
        <v>67.5</v>
      </c>
      <c r="G32" s="274">
        <v>10</v>
      </c>
      <c r="H32" s="274"/>
      <c r="I32" s="277">
        <v>130</v>
      </c>
      <c r="J32" s="277" t="s">
        <v>544</v>
      </c>
      <c r="K32" s="274"/>
      <c r="L32" s="278"/>
      <c r="M32" s="279"/>
      <c r="N32" s="274"/>
      <c r="O32" s="277"/>
      <c r="P32" s="275"/>
      <c r="Q32"/>
      <c r="R32" s="54"/>
      <c r="S32" s="54"/>
      <c r="T32" s="37"/>
      <c r="U32" s="54"/>
      <c r="V32" s="37"/>
      <c r="W32" s="54"/>
      <c r="X32" s="37"/>
      <c r="Y32" s="54"/>
      <c r="Z32" s="37"/>
      <c r="AA32" s="54"/>
      <c r="AB32" s="37"/>
      <c r="AC32" s="54"/>
      <c r="AD32" s="37"/>
      <c r="AE32" s="54"/>
      <c r="AF32" s="37"/>
      <c r="AG32" s="233"/>
      <c r="AH32" s="231"/>
      <c r="AI32" s="231"/>
      <c r="AJ32" s="232"/>
      <c r="AK32" s="232"/>
      <c r="AL32" s="232"/>
    </row>
    <row r="33" spans="1:38" s="234" customFormat="1" ht="14.4">
      <c r="A33" s="274"/>
      <c r="B33" s="275"/>
      <c r="C33" s="276"/>
      <c r="D33" s="276"/>
      <c r="E33" s="274"/>
      <c r="F33" s="274"/>
      <c r="G33" s="274"/>
      <c r="H33" s="274"/>
      <c r="I33" s="277"/>
      <c r="J33" s="277"/>
      <c r="K33" s="274"/>
      <c r="L33" s="278"/>
      <c r="M33" s="279"/>
      <c r="N33" s="274"/>
      <c r="O33" s="277"/>
      <c r="P33" s="275"/>
      <c r="Q33"/>
      <c r="R33" s="54"/>
      <c r="S33" s="54"/>
      <c r="T33" s="37"/>
      <c r="U33" s="54"/>
      <c r="V33" s="37"/>
      <c r="W33" s="54"/>
      <c r="X33" s="37"/>
      <c r="Y33" s="54"/>
      <c r="Z33" s="37"/>
      <c r="AA33" s="54"/>
      <c r="AB33" s="37"/>
      <c r="AC33" s="54"/>
      <c r="AD33" s="37"/>
      <c r="AE33" s="54"/>
      <c r="AF33" s="37"/>
      <c r="AG33" s="233"/>
      <c r="AH33" s="231"/>
      <c r="AI33" s="231"/>
      <c r="AJ33" s="232"/>
      <c r="AK33" s="232"/>
      <c r="AL33" s="232"/>
    </row>
    <row r="42" spans="1:38">
      <c r="D42" s="332"/>
    </row>
  </sheetData>
  <mergeCells count="14">
    <mergeCell ref="A24:A25"/>
    <mergeCell ref="B24:B25"/>
    <mergeCell ref="J24:J25"/>
    <mergeCell ref="M24:M25"/>
    <mergeCell ref="N24:N25"/>
    <mergeCell ref="O24:O25"/>
    <mergeCell ref="P24:P25"/>
    <mergeCell ref="O28:O29"/>
    <mergeCell ref="P28:P29"/>
    <mergeCell ref="A28:A29"/>
    <mergeCell ref="B28:B29"/>
    <mergeCell ref="J28:J29"/>
    <mergeCell ref="M28:M29"/>
    <mergeCell ref="N28:N29"/>
  </mergeCells>
  <hyperlinks>
    <hyperlink ref="M5" location="Main!A1" display="Back To Main Page"/>
    <hyperlink ref="M16" location="Main!A1" display="Back To Main Page"/>
  </hyperlinks>
  <pageMargins left="0.7" right="0.7" top="0.75" bottom="0.75" header="0.3" footer="0.3"/>
  <ignoredErrors>
    <ignoredError sqref="K25:L3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2024-08-27T18:56:19Z</dcterms:modified>
</cp:coreProperties>
</file>