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F&amp;O)'!$R$1:$R$341</definedName>
  </definedNames>
  <calcPr calcId="152511"/>
</workbook>
</file>

<file path=xl/calcChain.xml><?xml version="1.0" encoding="utf-8"?>
<calcChain xmlns="http://schemas.openxmlformats.org/spreadsheetml/2006/main">
  <c r="L86" i="6" l="1"/>
  <c r="K86" i="6"/>
  <c r="M86" i="6" l="1"/>
  <c r="L15" i="6"/>
  <c r="K15" i="6"/>
  <c r="L132" i="6"/>
  <c r="K132" i="6"/>
  <c r="L85" i="6"/>
  <c r="K85" i="6"/>
  <c r="M85" i="6" s="1"/>
  <c r="L84" i="6"/>
  <c r="K84" i="6"/>
  <c r="L57" i="6"/>
  <c r="K57" i="6"/>
  <c r="M15" i="6" l="1"/>
  <c r="M132" i="6"/>
  <c r="M84" i="6"/>
  <c r="M57" i="6"/>
  <c r="K117" i="6"/>
  <c r="M117" i="6" s="1"/>
  <c r="L28" i="6"/>
  <c r="K28" i="6"/>
  <c r="M28" i="6" s="1"/>
  <c r="K124" i="6"/>
  <c r="M124" i="6" s="1"/>
  <c r="L83" i="6"/>
  <c r="K83" i="6"/>
  <c r="L54" i="6"/>
  <c r="M83" i="6" l="1"/>
  <c r="P32" i="6"/>
  <c r="P31" i="6"/>
  <c r="P25" i="6"/>
  <c r="P24" i="6"/>
  <c r="P23" i="6"/>
  <c r="P13" i="6"/>
  <c r="P19" i="6"/>
  <c r="P18" i="6"/>
  <c r="K326" i="6"/>
  <c r="L326" i="6" s="1"/>
  <c r="K54" i="6"/>
  <c r="M54" i="6" s="1"/>
  <c r="K123" i="6"/>
  <c r="M123" i="6" s="1"/>
  <c r="K122" i="6"/>
  <c r="M122" i="6" s="1"/>
  <c r="L30" i="6" l="1"/>
  <c r="K30" i="6"/>
  <c r="M30" i="6" l="1"/>
  <c r="K327" i="6"/>
  <c r="L327" i="6" s="1"/>
  <c r="K320" i="6"/>
  <c r="L320" i="6" s="1"/>
  <c r="K121" i="6"/>
  <c r="M121" i="6" s="1"/>
  <c r="K120" i="6"/>
  <c r="M120" i="6" s="1"/>
  <c r="K119" i="6"/>
  <c r="M119" i="6" s="1"/>
  <c r="K118" i="6"/>
  <c r="M118" i="6" s="1"/>
  <c r="K116" i="6"/>
  <c r="M116" i="6" s="1"/>
  <c r="K115" i="6"/>
  <c r="M115" i="6" s="1"/>
  <c r="L82" i="6"/>
  <c r="K82" i="6"/>
  <c r="K114" i="6"/>
  <c r="M114" i="6" s="1"/>
  <c r="L56" i="6"/>
  <c r="K56" i="6"/>
  <c r="M82" i="6" l="1"/>
  <c r="M56" i="6"/>
  <c r="K112" i="6"/>
  <c r="M112" i="6" s="1"/>
  <c r="K337" i="6"/>
  <c r="L337" i="6" s="1"/>
  <c r="K331" i="6"/>
  <c r="L331" i="6" s="1"/>
  <c r="K113" i="6" l="1"/>
  <c r="M113" i="6" s="1"/>
  <c r="L29" i="6"/>
  <c r="K29" i="6"/>
  <c r="L20" i="6"/>
  <c r="K20" i="6"/>
  <c r="L27" i="6"/>
  <c r="K27" i="6"/>
  <c r="K107" i="6"/>
  <c r="M107" i="6" s="1"/>
  <c r="K111" i="6"/>
  <c r="M111" i="6" s="1"/>
  <c r="L21" i="6"/>
  <c r="K21" i="6"/>
  <c r="K333" i="6"/>
  <c r="L333" i="6" s="1"/>
  <c r="K110" i="6"/>
  <c r="M110" i="6" s="1"/>
  <c r="K109" i="6"/>
  <c r="M109" i="6" s="1"/>
  <c r="K108" i="6"/>
  <c r="M108" i="6" s="1"/>
  <c r="L26" i="6"/>
  <c r="K26" i="6"/>
  <c r="L14" i="6"/>
  <c r="K14" i="6"/>
  <c r="M14" i="6" s="1"/>
  <c r="L81" i="6"/>
  <c r="K81" i="6"/>
  <c r="L55" i="6"/>
  <c r="K55" i="6"/>
  <c r="M55" i="6" s="1"/>
  <c r="M20" i="6" l="1"/>
  <c r="M27" i="6"/>
  <c r="M29" i="6"/>
  <c r="M26" i="6"/>
  <c r="M21" i="6"/>
  <c r="M81" i="6"/>
  <c r="L22" i="6"/>
  <c r="K22" i="6"/>
  <c r="K106" i="6"/>
  <c r="M106" i="6" s="1"/>
  <c r="L79" i="6"/>
  <c r="K79" i="6"/>
  <c r="K105" i="6"/>
  <c r="M105" i="6" s="1"/>
  <c r="L53" i="6"/>
  <c r="K53" i="6"/>
  <c r="L12" i="6"/>
  <c r="K12" i="6"/>
  <c r="L80" i="6"/>
  <c r="K80" i="6"/>
  <c r="L48" i="6"/>
  <c r="K48" i="6"/>
  <c r="M22" i="6" l="1"/>
  <c r="M48" i="6"/>
  <c r="M79" i="6"/>
  <c r="M53" i="6"/>
  <c r="M12" i="6"/>
  <c r="M80" i="6"/>
  <c r="L52" i="6"/>
  <c r="K52" i="6"/>
  <c r="K104" i="6"/>
  <c r="M104" i="6" s="1"/>
  <c r="K103" i="6"/>
  <c r="M103" i="6" s="1"/>
  <c r="L77" i="6"/>
  <c r="K77" i="6"/>
  <c r="L78" i="6"/>
  <c r="K78" i="6"/>
  <c r="L76" i="6"/>
  <c r="K76" i="6"/>
  <c r="K101" i="6"/>
  <c r="M101" i="6" s="1"/>
  <c r="M52" i="6" l="1"/>
  <c r="M77" i="6"/>
  <c r="M78" i="6"/>
  <c r="M76" i="6"/>
  <c r="K102" i="6"/>
  <c r="M102" i="6" s="1"/>
  <c r="L11" i="6"/>
  <c r="K11" i="6"/>
  <c r="L71" i="6"/>
  <c r="K71" i="6"/>
  <c r="L131" i="6"/>
  <c r="K131" i="6"/>
  <c r="L50" i="6"/>
  <c r="L51" i="6"/>
  <c r="M71" i="6" l="1"/>
  <c r="M131" i="6"/>
  <c r="M11" i="6"/>
  <c r="L6" i="2"/>
  <c r="K6" i="3"/>
  <c r="L75" i="6"/>
  <c r="K75" i="6"/>
  <c r="L74" i="6"/>
  <c r="K74" i="6"/>
  <c r="L73" i="6"/>
  <c r="K73" i="6"/>
  <c r="M73" i="6" l="1"/>
  <c r="M74" i="6"/>
  <c r="M75" i="6"/>
  <c r="L17" i="6"/>
  <c r="L16" i="6"/>
  <c r="L10" i="6"/>
  <c r="L49" i="6"/>
  <c r="L47" i="6"/>
  <c r="L72" i="6"/>
  <c r="L70" i="6"/>
  <c r="L69" i="6"/>
  <c r="L68" i="6"/>
  <c r="L67" i="6"/>
  <c r="K47" i="6" l="1"/>
  <c r="M47" i="6" s="1"/>
  <c r="K72" i="6"/>
  <c r="M72" i="6" l="1"/>
  <c r="K100" i="6"/>
  <c r="M100" i="6" s="1"/>
  <c r="K70" i="6"/>
  <c r="K51" i="6"/>
  <c r="K93" i="6"/>
  <c r="M93" i="6" s="1"/>
  <c r="K96" i="6"/>
  <c r="M96" i="6" s="1"/>
  <c r="K99" i="6"/>
  <c r="M99" i="6" s="1"/>
  <c r="K98" i="6"/>
  <c r="M98" i="6" s="1"/>
  <c r="M70" i="6" l="1"/>
  <c r="M51" i="6"/>
  <c r="K95" i="6"/>
  <c r="M95" i="6" s="1"/>
  <c r="K97" i="6"/>
  <c r="M97" i="6" s="1"/>
  <c r="K16" i="6"/>
  <c r="K69" i="6"/>
  <c r="K17" i="6"/>
  <c r="K67" i="6"/>
  <c r="K94" i="6"/>
  <c r="M94" i="6" s="1"/>
  <c r="M17" i="6" l="1"/>
  <c r="M16" i="6"/>
  <c r="M69" i="6"/>
  <c r="M67" i="6"/>
  <c r="K50" i="6"/>
  <c r="K10" i="6"/>
  <c r="M10" i="6" l="1"/>
  <c r="M50" i="6"/>
  <c r="K49" i="6"/>
  <c r="M49" i="6" s="1"/>
  <c r="K68" i="6"/>
  <c r="M68" i="6" l="1"/>
  <c r="D7" i="5"/>
  <c r="M7" i="6"/>
  <c r="K328" i="6" l="1"/>
  <c r="L328" i="6" s="1"/>
  <c r="K325" i="6" l="1"/>
  <c r="L325" i="6" s="1"/>
  <c r="K329" i="6" l="1"/>
  <c r="L329" i="6" s="1"/>
  <c r="K324" i="6"/>
  <c r="L324" i="6" s="1"/>
  <c r="K323" i="6"/>
  <c r="L323" i="6" s="1"/>
  <c r="K321" i="6"/>
  <c r="L321" i="6" s="1"/>
  <c r="H319" i="6"/>
  <c r="K319" i="6" s="1"/>
  <c r="L319" i="6" s="1"/>
  <c r="K318" i="6"/>
  <c r="L318" i="6" s="1"/>
  <c r="K315" i="6"/>
  <c r="L315" i="6" s="1"/>
  <c r="K314" i="6"/>
  <c r="L314" i="6" s="1"/>
  <c r="K313" i="6"/>
  <c r="L313" i="6" s="1"/>
  <c r="K312" i="6"/>
  <c r="L312" i="6" s="1"/>
  <c r="K311" i="6"/>
  <c r="L311" i="6" s="1"/>
  <c r="K310" i="6"/>
  <c r="L310" i="6" s="1"/>
  <c r="K309" i="6"/>
  <c r="L309" i="6" s="1"/>
  <c r="K308" i="6"/>
  <c r="L308" i="6" s="1"/>
  <c r="K307" i="6"/>
  <c r="L307" i="6" s="1"/>
  <c r="K306" i="6"/>
  <c r="L306" i="6" s="1"/>
  <c r="K305" i="6"/>
  <c r="L305" i="6" s="1"/>
  <c r="K304" i="6"/>
  <c r="L304" i="6" s="1"/>
  <c r="K303" i="6"/>
  <c r="L303" i="6" s="1"/>
  <c r="K302" i="6"/>
  <c r="L302" i="6" s="1"/>
  <c r="K301" i="6"/>
  <c r="L301" i="6" s="1"/>
  <c r="K300" i="6"/>
  <c r="L300" i="6" s="1"/>
  <c r="K299" i="6"/>
  <c r="L299" i="6" s="1"/>
  <c r="K298" i="6"/>
  <c r="L298" i="6" s="1"/>
  <c r="K297" i="6"/>
  <c r="L297" i="6" s="1"/>
  <c r="K296" i="6"/>
  <c r="L296" i="6" s="1"/>
  <c r="K295" i="6"/>
  <c r="L295" i="6" s="1"/>
  <c r="K294" i="6"/>
  <c r="L294" i="6" s="1"/>
  <c r="K293" i="6"/>
  <c r="L293" i="6" s="1"/>
  <c r="K292" i="6"/>
  <c r="L292" i="6" s="1"/>
  <c r="K291" i="6"/>
  <c r="L291" i="6" s="1"/>
  <c r="K290" i="6"/>
  <c r="L290" i="6" s="1"/>
  <c r="K289" i="6"/>
  <c r="L289" i="6" s="1"/>
  <c r="K288" i="6"/>
  <c r="L288" i="6" s="1"/>
  <c r="F287" i="6"/>
  <c r="K287" i="6" s="1"/>
  <c r="L287" i="6" s="1"/>
  <c r="K286" i="6"/>
  <c r="L286" i="6" s="1"/>
  <c r="K285" i="6"/>
  <c r="L285" i="6" s="1"/>
  <c r="K284" i="6"/>
  <c r="L284" i="6" s="1"/>
  <c r="K283" i="6"/>
  <c r="L283" i="6" s="1"/>
  <c r="K282" i="6"/>
  <c r="L282" i="6" s="1"/>
  <c r="F281" i="6"/>
  <c r="K281" i="6" s="1"/>
  <c r="L281" i="6" s="1"/>
  <c r="F280" i="6"/>
  <c r="K280" i="6" s="1"/>
  <c r="L280" i="6" s="1"/>
  <c r="K279" i="6"/>
  <c r="L279" i="6" s="1"/>
  <c r="F278" i="6"/>
  <c r="K278" i="6" s="1"/>
  <c r="L278" i="6" s="1"/>
  <c r="K277" i="6"/>
  <c r="L277" i="6" s="1"/>
  <c r="K276" i="6"/>
  <c r="L276" i="6" s="1"/>
  <c r="K275" i="6"/>
  <c r="L275" i="6" s="1"/>
  <c r="K274" i="6"/>
  <c r="L274" i="6" s="1"/>
  <c r="K273" i="6"/>
  <c r="L273" i="6" s="1"/>
  <c r="K272" i="6"/>
  <c r="L272" i="6" s="1"/>
  <c r="K271" i="6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K262" i="6"/>
  <c r="L262" i="6" s="1"/>
  <c r="K260" i="6"/>
  <c r="L260" i="6" s="1"/>
  <c r="K259" i="6"/>
  <c r="L259" i="6" s="1"/>
  <c r="F258" i="6"/>
  <c r="K258" i="6" s="1"/>
  <c r="L258" i="6" s="1"/>
  <c r="K257" i="6"/>
  <c r="L257" i="6" s="1"/>
  <c r="K254" i="6"/>
  <c r="L254" i="6" s="1"/>
  <c r="K253" i="6"/>
  <c r="L253" i="6" s="1"/>
  <c r="K252" i="6"/>
  <c r="L252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2" i="6"/>
  <c r="L232" i="6" s="1"/>
  <c r="K230" i="6"/>
  <c r="L230" i="6" s="1"/>
  <c r="K228" i="6"/>
  <c r="L228" i="6" s="1"/>
  <c r="K226" i="6"/>
  <c r="L226" i="6" s="1"/>
  <c r="K225" i="6"/>
  <c r="L225" i="6" s="1"/>
  <c r="K224" i="6"/>
  <c r="L224" i="6" s="1"/>
  <c r="K222" i="6"/>
  <c r="L222" i="6" s="1"/>
  <c r="K221" i="6"/>
  <c r="L221" i="6" s="1"/>
  <c r="K220" i="6"/>
  <c r="L220" i="6" s="1"/>
  <c r="K219" i="6"/>
  <c r="K218" i="6"/>
  <c r="L218" i="6" s="1"/>
  <c r="K217" i="6"/>
  <c r="L217" i="6" s="1"/>
  <c r="K215" i="6"/>
  <c r="L215" i="6" s="1"/>
  <c r="K214" i="6"/>
  <c r="L214" i="6" s="1"/>
  <c r="K213" i="6"/>
  <c r="L213" i="6" s="1"/>
  <c r="K212" i="6"/>
  <c r="L212" i="6" s="1"/>
  <c r="K211" i="6"/>
  <c r="L211" i="6" s="1"/>
  <c r="F210" i="6"/>
  <c r="K210" i="6" s="1"/>
  <c r="L210" i="6" s="1"/>
  <c r="H209" i="6"/>
  <c r="K209" i="6" s="1"/>
  <c r="L209" i="6" s="1"/>
  <c r="K206" i="6"/>
  <c r="L206" i="6" s="1"/>
  <c r="K205" i="6"/>
  <c r="L205" i="6" s="1"/>
  <c r="K204" i="6"/>
  <c r="L204" i="6" s="1"/>
  <c r="K203" i="6"/>
  <c r="L203" i="6" s="1"/>
  <c r="K202" i="6"/>
  <c r="L202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H175" i="6"/>
  <c r="K175" i="6" s="1"/>
  <c r="L175" i="6" s="1"/>
  <c r="F174" i="6"/>
  <c r="K174" i="6" s="1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6" i="4"/>
</calcChain>
</file>

<file path=xl/sharedStrings.xml><?xml version="1.0" encoding="utf-8"?>
<sst xmlns="http://schemas.openxmlformats.org/spreadsheetml/2006/main" count="3464" uniqueCount="1301">
  <si>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</si>
  <si>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</si>
  <si>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</si>
  <si>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</si>
  <si>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</si>
  <si>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</si>
  <si>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</si>
  <si>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</si>
  <si>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</si>
  <si>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</si>
  <si>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</si>
  <si>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</si>
  <si>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</si>
  <si>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</si>
  <si>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</si>
  <si>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</si>
  <si>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</si>
  <si>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</si>
  <si>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</si>
  <si>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</si>
  <si>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</si>
  <si>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</si>
  <si>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</si>
  <si>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</si>
  <si>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</si>
  <si>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</si>
  <si>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</si>
  <si>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</si>
  <si>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</si>
  <si>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</si>
  <si>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</si>
  <si>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</si>
  <si>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</si>
  <si>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</si>
  <si>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</si>
  <si>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</si>
  <si>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</si>
  <si>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</si>
  <si>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</si>
  <si>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</si>
  <si>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</si>
  <si>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</si>
  <si>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</si>
  <si>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</si>
  <si>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</si>
  <si>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</si>
  <si>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</si>
  <si>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</si>
  <si>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</si>
  <si>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</si>
  <si>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</si>
  <si>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</si>
  <si>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</si>
  <si>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</si>
  <si>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</si>
  <si>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</si>
  <si>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</si>
  <si>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</si>
  <si>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</si>
  <si>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</si>
  <si>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</si>
  <si>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</si>
  <si>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</si>
  <si>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</si>
  <si>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</si>
  <si>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</si>
  <si>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</si>
  <si>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</si>
  <si>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</si>
  <si>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</si>
  <si>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</si>
  <si>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</si>
  <si>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</si>
  <si>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</si>
  <si>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</si>
  <si>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</si>
  <si>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</si>
  <si>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</si>
  <si>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</si>
  <si>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</si>
  <si>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</si>
  <si>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</si>
  <si>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</si>
  <si>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</si>
  <si>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</si>
  <si>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</si>
  <si>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</si>
  <si>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</si>
  <si>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</si>
  <si>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</si>
  <si>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</si>
  <si>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</si>
  <si>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</si>
  <si>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</si>
  <si>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</si>
  <si>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</si>
  <si>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</si>
  <si>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</si>
  <si>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</si>
  <si>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</si>
  <si>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</si>
  <si>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</si>
  <si>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</si>
  <si>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</si>
  <si>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</si>
  <si>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</si>
  <si>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</si>
  <si>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</si>
  <si>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</si>
  <si>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</si>
  <si>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</si>
  <si>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</si>
  <si>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</si>
  <si>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</si>
  <si>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</si>
  <si>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</si>
  <si>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</si>
  <si>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</si>
  <si>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</si>
  <si>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</si>
  <si>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</si>
  <si>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</si>
  <si>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</si>
  <si>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</si>
  <si>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</si>
  <si>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</si>
  <si>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</si>
  <si>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</si>
  <si>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</si>
  <si>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</si>
  <si>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</si>
  <si>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</si>
  <si>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</si>
  <si>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</si>
  <si>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</si>
  <si>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</si>
  <si>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</si>
  <si>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</si>
  <si>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</si>
  <si>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</si>
  <si>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</si>
  <si>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</si>
  <si>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</si>
  <si>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</si>
  <si>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</si>
  <si>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</si>
  <si>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</si>
  <si>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</si>
  <si>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</si>
  <si>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</si>
  <si>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</si>
  <si>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</si>
  <si>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</si>
  <si>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</si>
  <si>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</si>
  <si>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</si>
  <si>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</si>
  <si>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</si>
  <si>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</si>
  <si>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</si>
  <si>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</si>
  <si>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</si>
  <si>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</si>
  <si>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</si>
  <si>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</si>
  <si>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</si>
  <si>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</si>
  <si>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</si>
  <si>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</si>
  <si>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</si>
  <si>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</si>
  <si>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</si>
  <si>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</si>
  <si>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</si>
  <si>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</si>
  <si>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</si>
  <si>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</si>
  <si>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</si>
  <si>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</si>
  <si>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</si>
  <si>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</si>
  <si>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</si>
  <si>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</si>
  <si>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</si>
  <si>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</si>
  <si>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</si>
  <si>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</si>
  <si>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</si>
  <si>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</si>
  <si>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</si>
  <si>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</si>
  <si>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</si>
  <si>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</si>
  <si>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</si>
  <si>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</si>
  <si>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</si>
  <si>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</si>
  <si>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</si>
  <si>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</si>
  <si>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</si>
  <si>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</si>
  <si>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</si>
  <si>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</si>
  <si>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</si>
  <si>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</si>
  <si>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</si>
  <si>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</si>
  <si>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</si>
  <si>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</si>
  <si>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</si>
  <si>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</si>
  <si>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</si>
  <si>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</si>
  <si>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</si>
  <si>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</si>
  <si>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</si>
  <si>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</si>
  <si>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</si>
  <si>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</si>
  <si>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</si>
  <si>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</si>
  <si>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</si>
  <si>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</si>
  <si>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</si>
  <si>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</si>
  <si>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</si>
  <si>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</si>
  <si>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</si>
  <si>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</si>
  <si>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</si>
  <si>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</si>
  <si>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</si>
  <si>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</si>
  <si>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</si>
  <si>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</si>
  <si>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</si>
  <si>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</si>
  <si>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</si>
  <si>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</si>
  <si>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</si>
  <si>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</si>
  <si>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</si>
  <si>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</si>
  <si>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</si>
  <si>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</si>
  <si>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</si>
  <si>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</si>
  <si>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</si>
  <si>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</si>
  <si>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</si>
  <si>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</si>
  <si>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</si>
  <si>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</si>
  <si>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</si>
  <si>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</si>
  <si>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</si>
  <si>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</si>
  <si>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</si>
  <si>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</si>
  <si>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</si>
  <si>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</si>
  <si>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</si>
  <si>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</si>
  <si>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</si>
  <si>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</si>
  <si>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</si>
  <si>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</si>
  <si>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</si>
  <si>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</si>
  <si>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</si>
  <si>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</si>
  <si>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</si>
  <si>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</si>
  <si>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</si>
  <si>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</si>
  <si>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</si>
  <si>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</si>
  <si>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</si>
  <si>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</si>
  <si>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</si>
  <si>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</si>
  <si>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</si>
  <si>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</si>
  <si>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</si>
  <si>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</si>
  <si>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</si>
  <si>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</si>
  <si>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</si>
  <si>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</si>
  <si>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</si>
  <si>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</si>
  <si>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</si>
  <si>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</si>
  <si>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</si>
  <si>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</si>
  <si>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</si>
  <si>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</si>
  <si>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</si>
  <si>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</si>
  <si>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</si>
  <si>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</si>
  <si>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</si>
  <si>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</si>
  <si>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</si>
  <si>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</si>
  <si>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</si>
  <si>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</si>
  <si>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</si>
  <si>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</si>
  <si>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</si>
  <si>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</si>
  <si>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</si>
  <si>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</si>
  <si>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</si>
  <si>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</si>
  <si>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</si>
  <si>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</si>
  <si>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</si>
  <si>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</si>
  <si>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</si>
  <si>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</si>
  <si>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</si>
  <si>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</si>
  <si>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</si>
  <si>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AMARAJABAT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</si>
  <si>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</si>
  <si>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</si>
  <si>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</si>
  <si>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</si>
  <si>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</si>
  <si>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</si>
  <si>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</si>
  <si>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</si>
  <si>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</si>
  <si>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</si>
  <si>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</si>
  <si>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</si>
  <si>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</si>
  <si>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</si>
  <si>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</si>
  <si>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</si>
  <si>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</si>
  <si>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</si>
  <si>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</si>
  <si>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</si>
  <si>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</si>
  <si>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</si>
  <si>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</si>
  <si>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</si>
  <si>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</si>
  <si>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</si>
  <si>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</si>
  <si>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</si>
  <si>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</si>
  <si>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</si>
  <si>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</si>
  <si>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</si>
  <si>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</si>
  <si>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</si>
  <si>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</si>
  <si>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</si>
  <si>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</si>
  <si>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</si>
  <si>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</si>
  <si>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</si>
  <si>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</si>
  <si>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</si>
  <si>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</si>
  <si>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</si>
  <si>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</si>
  <si>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</si>
  <si>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</si>
  <si>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</si>
  <si>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</si>
  <si>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</si>
  <si>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</si>
  <si>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</si>
  <si>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</si>
  <si>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</si>
  <si>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</si>
  <si>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</si>
  <si>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</si>
  <si>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</si>
  <si>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</si>
  <si>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</si>
  <si>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</si>
  <si>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</si>
  <si>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</si>
  <si>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</si>
  <si>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</si>
  <si>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</si>
  <si>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</si>
  <si>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</si>
  <si>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</si>
  <si>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</si>
  <si>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</si>
  <si>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</si>
  <si>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</si>
  <si>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</si>
  <si>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</si>
  <si>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</si>
  <si>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</si>
  <si>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</si>
  <si>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</si>
  <si>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</si>
  <si>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</si>
  <si>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</si>
  <si>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</si>
  <si>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</si>
  <si>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</si>
  <si>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</si>
  <si>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</si>
  <si>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</si>
  <si>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</si>
  <si>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</si>
  <si>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</si>
  <si>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</si>
  <si>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</si>
  <si>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</si>
  <si>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</si>
  <si>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</si>
  <si>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</si>
  <si>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</si>
  <si>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</si>
  <si>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</si>
  <si>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</si>
  <si>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</si>
  <si>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</si>
  <si>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</si>
  <si>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</si>
  <si>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</si>
  <si>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</si>
  <si>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</si>
  <si>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</si>
  <si>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</si>
  <si>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</si>
  <si>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</si>
  <si>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</si>
  <si>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</si>
  <si>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</si>
  <si>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</si>
  <si>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</si>
  <si>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</si>
  <si>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</si>
  <si>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</si>
  <si>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</si>
  <si>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</si>
  <si>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</si>
  <si>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</si>
  <si>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</si>
  <si>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</si>
  <si>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</si>
  <si>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</si>
  <si>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</si>
  <si>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</si>
  <si>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</si>
  <si>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</si>
  <si>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</si>
  <si>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</si>
  <si>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</si>
  <si>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</si>
  <si>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</si>
  <si>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</si>
  <si>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</si>
  <si>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</si>
  <si>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</si>
  <si>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</si>
  <si>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</si>
  <si>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</si>
  <si>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</si>
  <si>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</si>
  <si>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</si>
  <si>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</si>
  <si>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</si>
  <si>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</si>
  <si>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</si>
  <si>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</si>
  <si>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</si>
  <si>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</si>
  <si>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</si>
  <si>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</si>
  <si>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</si>
  <si>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</si>
  <si>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</si>
  <si>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</si>
  <si>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</si>
  <si>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</si>
  <si>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</si>
  <si>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</si>
  <si>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</si>
  <si>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</si>
  <si>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</si>
  <si>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</si>
  <si>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</si>
  <si>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</si>
  <si>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</si>
  <si>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</si>
  <si>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</si>
  <si>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</si>
  <si>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</si>
  <si>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</si>
  <si>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</si>
  <si>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</si>
  <si>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</si>
  <si>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</si>
  <si>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</si>
  <si>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</si>
  <si>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</si>
  <si>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</si>
  <si>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</si>
  <si>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</si>
  <si>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</si>
  <si>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</si>
  <si>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</si>
  <si>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</si>
  <si>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</si>
  <si>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</si>
  <si>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</si>
  <si>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</si>
  <si>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</si>
  <si>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</si>
  <si>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</si>
  <si>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</si>
  <si>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</si>
  <si>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</si>
  <si>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</si>
  <si>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</si>
  <si>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</si>
  <si>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</si>
  <si>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</si>
  <si>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</si>
  <si>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</si>
  <si>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</si>
  <si>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</si>
  <si>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</si>
  <si>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</si>
  <si>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</si>
  <si>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</si>
  <si>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</si>
  <si>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</si>
  <si>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</si>
  <si>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</si>
  <si>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</si>
  <si>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</si>
  <si>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</si>
  <si>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</si>
  <si>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</si>
  <si>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</si>
  <si>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</si>
  <si>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</si>
  <si>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</si>
  <si>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</si>
  <si>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</si>
  <si>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</si>
  <si>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</si>
  <si>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</si>
  <si>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</si>
  <si>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</si>
  <si>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</si>
  <si>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</si>
  <si>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</si>
  <si>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</si>
  <si>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</si>
  <si>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</si>
  <si>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</si>
  <si>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</si>
  <si>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</si>
  <si>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</si>
  <si>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</si>
  <si>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</si>
  <si>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</si>
  <si>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</si>
  <si>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</si>
  <si>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</si>
  <si>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</si>
  <si>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</si>
  <si>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</si>
  <si>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</si>
  <si>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</si>
  <si>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</si>
  <si>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</si>
  <si>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</si>
  <si>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</si>
  <si>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</si>
  <si>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</si>
  <si>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</si>
  <si>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</si>
  <si>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</si>
  <si>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</si>
  <si>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</si>
  <si>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</si>
  <si>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</si>
  <si>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</si>
  <si>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</si>
  <si>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</si>
  <si>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</si>
  <si>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</si>
  <si>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</si>
  <si>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</si>
  <si>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</si>
  <si>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</si>
  <si>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</si>
  <si>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Momentum Call</t>
  </si>
  <si>
    <t>Stop Loss</t>
  </si>
  <si>
    <t>Profit / Loss per Share/Lot</t>
  </si>
  <si>
    <t>Buy</t>
  </si>
  <si>
    <t>Unsuccessful</t>
  </si>
  <si>
    <t>N</t>
  </si>
  <si>
    <t>*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</si>
  <si>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</si>
  <si>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</si>
  <si>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</si>
  <si>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</si>
  <si>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</si>
  <si>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</si>
  <si>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</si>
  <si>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</si>
  <si>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</si>
  <si>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</si>
  <si>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</si>
  <si>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AMBIKCO</t>
  </si>
  <si>
    <t>1420-1620</t>
  </si>
  <si>
    <t>2000-2300</t>
  </si>
  <si>
    <t>95-100</t>
  </si>
  <si>
    <t>330-350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</si>
  <si>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</si>
  <si>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</si>
  <si>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</si>
  <si>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</si>
  <si>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</si>
  <si>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</si>
  <si>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</si>
  <si>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</si>
  <si>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</si>
  <si>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</si>
  <si>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</si>
  <si>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</si>
  <si>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</si>
  <si>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</si>
  <si>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</si>
  <si>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</si>
  <si>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</si>
  <si>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</si>
  <si>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</si>
  <si>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</si>
  <si>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</si>
  <si>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</si>
  <si>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</si>
  <si>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</si>
  <si>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</si>
  <si>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</si>
  <si>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</si>
  <si>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</si>
  <si>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</si>
  <si>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</si>
  <si>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</si>
  <si>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</si>
  <si>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</si>
  <si>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</si>
  <si>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</si>
  <si>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</si>
  <si>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</si>
  <si>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</si>
  <si>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</si>
  <si>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</si>
  <si>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</si>
  <si>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</si>
  <si>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</si>
  <si>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</si>
  <si>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</si>
  <si>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</si>
  <si>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</si>
  <si>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</si>
  <si>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</si>
  <si>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</si>
  <si>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</si>
  <si>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</si>
  <si>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</si>
  <si>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</si>
  <si>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</si>
  <si>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</si>
  <si>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</si>
  <si>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</si>
  <si>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</si>
  <si>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</si>
  <si>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</si>
  <si>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</si>
  <si>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</si>
  <si>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</si>
  <si>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</si>
  <si>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</si>
  <si>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</si>
  <si>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</si>
  <si>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</si>
  <si>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</si>
  <si>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</si>
  <si>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</si>
  <si>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</si>
  <si>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</si>
  <si>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</si>
  <si>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</si>
  <si>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</si>
  <si>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</si>
  <si>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</si>
  <si>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</si>
  <si>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</si>
  <si>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</si>
  <si>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</si>
  <si>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</si>
  <si>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</si>
  <si>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</si>
  <si>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</si>
  <si>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</si>
  <si>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</si>
  <si>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</si>
  <si>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</si>
  <si>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</si>
  <si>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</si>
  <si>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</si>
  <si>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</si>
  <si>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</si>
  <si>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</si>
  <si>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</si>
  <si>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</si>
  <si>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</si>
  <si>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</si>
  <si>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</si>
  <si>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</si>
  <si>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</si>
  <si>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</si>
  <si>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</si>
  <si>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</si>
  <si>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</si>
  <si>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</si>
  <si>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</si>
  <si>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</si>
  <si>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</si>
  <si>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</si>
  <si>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</si>
  <si>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</si>
  <si>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</si>
  <si>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</si>
  <si>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</si>
  <si>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</si>
  <si>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</si>
  <si>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</si>
  <si>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</si>
  <si>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</si>
  <si>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</si>
  <si>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</si>
  <si>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</si>
  <si>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</si>
  <si>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</si>
  <si>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</si>
  <si>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</si>
  <si>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</si>
  <si>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</si>
  <si>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</si>
  <si>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</si>
  <si>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</si>
  <si>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</si>
  <si>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</si>
  <si>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</si>
  <si>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</si>
  <si>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</si>
  <si>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</si>
  <si>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</si>
  <si>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</si>
  <si>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</si>
  <si>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</si>
  <si>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</si>
  <si>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</si>
  <si>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</si>
  <si>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</si>
  <si>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</si>
  <si>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</si>
  <si>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</si>
  <si>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</si>
  <si>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</si>
  <si>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</si>
  <si>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</si>
  <si>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</si>
  <si>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</si>
  <si>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</si>
  <si>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</si>
  <si>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</si>
  <si>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</si>
  <si>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</si>
  <si>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</si>
  <si>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</si>
  <si>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</si>
  <si>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</si>
  <si>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</si>
  <si>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</si>
  <si>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</si>
  <si>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</si>
  <si>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</si>
  <si>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</si>
  <si>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</si>
  <si>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</si>
  <si>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</si>
  <si>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</si>
  <si>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</si>
  <si>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</si>
  <si>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</si>
  <si>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</si>
  <si>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</si>
  <si>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</si>
  <si>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</si>
  <si>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</si>
  <si>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</si>
  <si>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</si>
  <si>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</si>
  <si>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</si>
  <si>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</si>
  <si>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</si>
  <si>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</si>
  <si>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</si>
  <si>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</si>
  <si>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</si>
  <si>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</si>
  <si>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</si>
  <si>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</si>
  <si>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</si>
  <si>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</si>
  <si>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</si>
  <si>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</si>
  <si>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</si>
  <si>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</si>
  <si>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</si>
  <si>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</si>
  <si>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</si>
  <si>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</si>
  <si>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</si>
  <si>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</si>
  <si>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</si>
  <si>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</si>
  <si>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</si>
  <si>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</si>
  <si>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Rs.210/-</t>
  </si>
  <si>
    <t>440-450</t>
  </si>
  <si>
    <t>ACE</t>
  </si>
  <si>
    <t>DHANUKA</t>
  </si>
  <si>
    <t>2750-2780</t>
  </si>
  <si>
    <t>GRSE</t>
  </si>
  <si>
    <t>3600-3660</t>
  </si>
  <si>
    <t>GRAVITA</t>
  </si>
  <si>
    <t>3290-3330</t>
  </si>
  <si>
    <t>Re-initiated $</t>
  </si>
  <si>
    <t>7400-7600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</si>
  <si>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</si>
  <si>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</si>
  <si>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</si>
  <si>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</si>
  <si>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</si>
  <si>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</si>
  <si>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</si>
  <si>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</si>
  <si>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</si>
  <si>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</si>
  <si>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</si>
  <si>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</si>
  <si>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</si>
  <si>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KENNAMET</t>
  </si>
  <si>
    <t>KFINTECH</t>
  </si>
  <si>
    <t>KSB</t>
  </si>
  <si>
    <t>MEDANTA</t>
  </si>
  <si>
    <t>MFL</t>
  </si>
  <si>
    <t>NSLNISP</t>
  </si>
  <si>
    <t>RUSTOMJEE</t>
  </si>
  <si>
    <t>TMB</t>
  </si>
  <si>
    <t>% Change in OI</t>
  </si>
  <si>
    <t>300-320</t>
  </si>
  <si>
    <t>80-100</t>
  </si>
  <si>
    <t>1580-1640</t>
  </si>
  <si>
    <t>30-35</t>
  </si>
  <si>
    <t>2400-2500</t>
  </si>
  <si>
    <t>1800-1900</t>
  </si>
  <si>
    <t>1595-1655</t>
  </si>
  <si>
    <t>2300-2325</t>
  </si>
  <si>
    <t>118-122</t>
  </si>
  <si>
    <t>MINDACORP</t>
  </si>
  <si>
    <t>MANKIND</t>
  </si>
  <si>
    <t>Profit of Rs.9.5/-</t>
  </si>
  <si>
    <t>29</t>
  </si>
  <si>
    <t>640-660</t>
  </si>
  <si>
    <t>195-205</t>
  </si>
  <si>
    <t>140-142</t>
  </si>
  <si>
    <t>Profit of Rs.75/-</t>
  </si>
  <si>
    <t>NSE</t>
  </si>
  <si>
    <t>350-370</t>
  </si>
  <si>
    <t>191-197</t>
  </si>
  <si>
    <t>215-225</t>
  </si>
  <si>
    <t>121-134</t>
  </si>
  <si>
    <t>145-150</t>
  </si>
  <si>
    <t>190-200</t>
  </si>
  <si>
    <t xml:space="preserve">MARUTI </t>
  </si>
  <si>
    <t>10100-10300</t>
  </si>
  <si>
    <t xml:space="preserve">VINATIORGA </t>
  </si>
  <si>
    <t>1880-1920</t>
  </si>
  <si>
    <t>TORNTPHARM AUG FUT</t>
  </si>
  <si>
    <t>2050-2070</t>
  </si>
  <si>
    <t>INDUSTOWER AUG FUT</t>
  </si>
  <si>
    <t>180-182</t>
  </si>
  <si>
    <t>RELIANCE AUG FUT</t>
  </si>
  <si>
    <t>2600-2640</t>
  </si>
  <si>
    <t>J</t>
  </si>
  <si>
    <t>HDFCBANK 1700 CE 31-AUG</t>
  </si>
  <si>
    <t>FINNIFTY 20400 CE 01-AUG</t>
  </si>
  <si>
    <t>60-80</t>
  </si>
  <si>
    <t>3400-3500</t>
  </si>
  <si>
    <t>475-485</t>
  </si>
  <si>
    <t>Profit of Rs.0.75/-</t>
  </si>
  <si>
    <t>SBIN 660 CE 31-AUG</t>
  </si>
  <si>
    <t>RELIANCE 2540 CE 31-AUG</t>
  </si>
  <si>
    <t>10-12</t>
  </si>
  <si>
    <t>Profit of Rs.350/-</t>
  </si>
  <si>
    <t>Loss of Rs.23/-</t>
  </si>
  <si>
    <t>Profit of Rs.19.5/-</t>
  </si>
  <si>
    <t>Loss of Rs.25.5/-</t>
  </si>
  <si>
    <t>Loss of Rs.50/-</t>
  </si>
  <si>
    <t>Loss of Rs.8/-</t>
  </si>
  <si>
    <t xml:space="preserve">NIFTY 19500 CE 3-AUG </t>
  </si>
  <si>
    <t>90-110</t>
  </si>
  <si>
    <t>50</t>
  </si>
  <si>
    <t>4.85</t>
  </si>
  <si>
    <t>Loss of Rs.2.05/-</t>
  </si>
  <si>
    <t>MULTIPLIER SHARE &amp; STOCK ADVISORS PRIVATE LIMITED</t>
  </si>
  <si>
    <t>Retail Research Technical Calls &amp; Fundamental Performance Report for the month of August-2023</t>
  </si>
  <si>
    <t>FINNIFTY 20050 CE 08-AUG</t>
  </si>
  <si>
    <t>170-200</t>
  </si>
  <si>
    <t>117.5</t>
  </si>
  <si>
    <t>Profit of Rs.20/-</t>
  </si>
  <si>
    <t>NIFTY 19450 CE 3-AUG</t>
  </si>
  <si>
    <t>GRANULES AUG FUT</t>
  </si>
  <si>
    <t>150-180</t>
  </si>
  <si>
    <t>70-100</t>
  </si>
  <si>
    <t>327-329</t>
  </si>
  <si>
    <t>102.5</t>
  </si>
  <si>
    <t>Loss of Rs.47.5/-</t>
  </si>
  <si>
    <t>48</t>
  </si>
  <si>
    <t>Loss of Rs.19/-</t>
  </si>
  <si>
    <t>17</t>
  </si>
  <si>
    <t>Loss of Rs.7/-</t>
  </si>
  <si>
    <t>Profit of Rs.1.5/-</t>
  </si>
  <si>
    <t>31</t>
  </si>
  <si>
    <t>Loss of Rs.31/-</t>
  </si>
  <si>
    <t>640-650</t>
  </si>
  <si>
    <t>Buy&lt;&gt;</t>
  </si>
  <si>
    <t>Loss of Rs.14/-</t>
  </si>
  <si>
    <t>COLPAL AUG FUT</t>
  </si>
  <si>
    <t>2095-2105</t>
  </si>
  <si>
    <t>AMBUJACEM AUG FUT</t>
  </si>
  <si>
    <t>480-485</t>
  </si>
  <si>
    <t>Profit of Rs.4.5/-</t>
  </si>
  <si>
    <t>327-330</t>
  </si>
  <si>
    <t>1805-1855</t>
  </si>
  <si>
    <t>2000-2050</t>
  </si>
  <si>
    <t>RKFORGE</t>
  </si>
  <si>
    <t>560-570</t>
  </si>
  <si>
    <t>381-399</t>
  </si>
  <si>
    <t>440-460</t>
  </si>
  <si>
    <t>Profit of Rs.3.75/-</t>
  </si>
  <si>
    <t>Profit of Rs.5.5/-</t>
  </si>
  <si>
    <t>CONCOR AUG FUT</t>
  </si>
  <si>
    <t>700-710</t>
  </si>
  <si>
    <t>Profit of Rs.8/-</t>
  </si>
  <si>
    <t>1000-1025</t>
  </si>
  <si>
    <t>1100-1150</t>
  </si>
  <si>
    <t>JUBLFOOD AUG FUT</t>
  </si>
  <si>
    <t>520-525</t>
  </si>
  <si>
    <t>DRREDDY 5750 CE AUG</t>
  </si>
  <si>
    <t>160-180</t>
  </si>
  <si>
    <t>FINNIFTY 20100 PE 08-AUG</t>
  </si>
  <si>
    <t>30-45</t>
  </si>
  <si>
    <t>12</t>
  </si>
  <si>
    <t>Profit of Rs.10.5/-</t>
  </si>
  <si>
    <t>LTTS AUG FUT</t>
  </si>
  <si>
    <t>4350-4400</t>
  </si>
  <si>
    <t>SBLI</t>
  </si>
  <si>
    <t>Loss of Rs.37.5/-</t>
  </si>
  <si>
    <t>106.5</t>
  </si>
  <si>
    <t>Profit of Rs.23.5/-</t>
  </si>
  <si>
    <t>507</t>
  </si>
  <si>
    <t>Loss of Rs.10/-</t>
  </si>
  <si>
    <t>900-950</t>
  </si>
  <si>
    <t>MARUTI 9600 CE AUG</t>
  </si>
  <si>
    <t>200-240</t>
  </si>
  <si>
    <t>ABB AUG FUT</t>
  </si>
  <si>
    <t>4600-4640</t>
  </si>
  <si>
    <t>RELIANCE 2520 CE AUG</t>
  </si>
  <si>
    <t>65-75</t>
  </si>
  <si>
    <t>Profit of Rs.37.5/-</t>
  </si>
  <si>
    <t>Profit of Rs.40.5/-</t>
  </si>
  <si>
    <t xml:space="preserve">MANAPPURAM </t>
  </si>
  <si>
    <t>152-158</t>
  </si>
  <si>
    <t>146</t>
  </si>
  <si>
    <t>44</t>
  </si>
  <si>
    <t>Profit of Rs.7/-</t>
  </si>
  <si>
    <t>ABBOTINDIA AUG FUT</t>
  </si>
  <si>
    <t>24500-24700</t>
  </si>
  <si>
    <t>4320-4350</t>
  </si>
  <si>
    <t>Profit of Rs.2.5/-</t>
  </si>
  <si>
    <t>Loss of Rs.28/-</t>
  </si>
  <si>
    <t>Profit of Rs.80/-</t>
  </si>
  <si>
    <t>Profit of Rs.5/-</t>
  </si>
  <si>
    <t>180-190</t>
  </si>
  <si>
    <t>PERSISTENT 5000 CE AUG</t>
  </si>
  <si>
    <t>140-160</t>
  </si>
  <si>
    <t>106</t>
  </si>
  <si>
    <t>Profit of Rs.19/-</t>
  </si>
  <si>
    <t>Profit of Rs.205/-</t>
  </si>
  <si>
    <t>FINNIFTY 19850 CE 14-AUG</t>
  </si>
  <si>
    <t>59</t>
  </si>
  <si>
    <t>120-150</t>
  </si>
  <si>
    <t>Loss of Rs.170/-</t>
  </si>
  <si>
    <t xml:space="preserve">SIEMENS </t>
  </si>
  <si>
    <t>3750-3800</t>
  </si>
  <si>
    <t>4250-4300</t>
  </si>
  <si>
    <t xml:space="preserve">TATAPOWER </t>
  </si>
  <si>
    <t>COFORGE 5350 CE 31-AUG</t>
  </si>
  <si>
    <t>FINNIFTY 19600 CE 14-AUG</t>
  </si>
  <si>
    <t>50-70</t>
  </si>
  <si>
    <t>22.5</t>
  </si>
  <si>
    <t>Profit of Rs.18.5/-</t>
  </si>
  <si>
    <t>FINNIFTY 19700 CE 14-AUG</t>
  </si>
  <si>
    <t>FINNIFTY 19650 PE 14-AUG</t>
  </si>
  <si>
    <t>6</t>
  </si>
  <si>
    <t>Loss of Rs.19.5/-</t>
  </si>
  <si>
    <t>BPCL 365 CE 31-AUG</t>
  </si>
  <si>
    <t>GUJGASLTD AUG FUT</t>
  </si>
  <si>
    <t>465-475</t>
  </si>
  <si>
    <t>Profit of Rs.48.75/-</t>
  </si>
  <si>
    <t>Accu&lt;&gt;</t>
  </si>
  <si>
    <t>Profit of Rs.7.1/-</t>
  </si>
  <si>
    <t>Loss of Rs.195/-</t>
  </si>
  <si>
    <t>Profit of Rs.109/-</t>
  </si>
  <si>
    <t>08-09</t>
  </si>
  <si>
    <t>4.75</t>
  </si>
  <si>
    <t>96.5</t>
  </si>
  <si>
    <t>Profit of Rs.17.5/-</t>
  </si>
  <si>
    <t>MPHASIS 2400 CE 31-AUG</t>
  </si>
  <si>
    <t>Loss of Rs.9.5/-</t>
  </si>
  <si>
    <t>1150-1200</t>
  </si>
  <si>
    <t>Profit of Rs.52/-</t>
  </si>
  <si>
    <t>DRREDDY 5900 CE 31-AUG</t>
  </si>
  <si>
    <t>95.5</t>
  </si>
  <si>
    <t>Profit of Rs.16.5/-</t>
  </si>
  <si>
    <t>260-280</t>
  </si>
  <si>
    <t>SKSE SECURITIES LIMITED CORP CM/TM PROP A/C</t>
  </si>
  <si>
    <t>VISAGAR</t>
  </si>
  <si>
    <t>BRITANNIA 4600 CE 31-AUG</t>
  </si>
  <si>
    <t>80-90</t>
  </si>
  <si>
    <t>1180-1220</t>
  </si>
  <si>
    <t>7-9</t>
  </si>
  <si>
    <t>LT 2680 CE 31-AUG</t>
  </si>
  <si>
    <t>55-65</t>
  </si>
  <si>
    <t>47</t>
  </si>
  <si>
    <t>Loss of Rs.17/-</t>
  </si>
  <si>
    <t>152-155</t>
  </si>
  <si>
    <t>160-190</t>
  </si>
  <si>
    <t>QE SECURITIES LLP</t>
  </si>
  <si>
    <t>MITTAL RIMPY</t>
  </si>
  <si>
    <t>GISOLUTION</t>
  </si>
  <si>
    <t>GI Engineering Solutions</t>
  </si>
  <si>
    <t>G G ENGINEERING LIMITED</t>
  </si>
  <si>
    <t>Profit of Rs.7.5/-</t>
  </si>
  <si>
    <t>35</t>
  </si>
  <si>
    <t>4.20</t>
  </si>
  <si>
    <t>Loss of Rs.2.2/-</t>
  </si>
  <si>
    <t>Loss of Rs.15/-</t>
  </si>
  <si>
    <t>HINDUNILVR 2560 CE 31-AUG</t>
  </si>
  <si>
    <t>45-55</t>
  </si>
  <si>
    <t>24</t>
  </si>
  <si>
    <t>Profit of Rs.6.5/-</t>
  </si>
  <si>
    <t>32</t>
  </si>
  <si>
    <t>60-70</t>
  </si>
  <si>
    <t>Profit of Rs.10/-</t>
  </si>
  <si>
    <t>BHARATFORG 990 CE 31-AUG</t>
  </si>
  <si>
    <t>BHARATFORG 1010 CE 31-AUG</t>
  </si>
  <si>
    <t>Sell</t>
  </si>
  <si>
    <t>14.50</t>
  </si>
  <si>
    <t>9</t>
  </si>
  <si>
    <t>Profit of Rs.3/-</t>
  </si>
  <si>
    <t>COFORGE 5050 CE 31-AUG</t>
  </si>
  <si>
    <t>LT 2660 CE 31-AUG</t>
  </si>
  <si>
    <t>110-130</t>
  </si>
  <si>
    <t>Profit of Rs.57.5/-</t>
  </si>
  <si>
    <t>Profiit of Rs.65/-</t>
  </si>
  <si>
    <t>Profiit of Rs.145/-</t>
  </si>
  <si>
    <t>76.5</t>
  </si>
  <si>
    <t>Profit of Rs.28.5/-</t>
  </si>
  <si>
    <t>7200-7400</t>
  </si>
  <si>
    <t>UBL AUG FUT</t>
  </si>
  <si>
    <t>1570-1600</t>
  </si>
  <si>
    <t>BAJAJFINSV 1500 CE 31-AUG</t>
  </si>
  <si>
    <t>25-32</t>
  </si>
  <si>
    <t>GRASIM AUG FUT</t>
  </si>
  <si>
    <t>1840-1860</t>
  </si>
  <si>
    <t>146.5-153.5</t>
  </si>
  <si>
    <t>170-175</t>
  </si>
  <si>
    <t>6480-6790</t>
  </si>
  <si>
    <t>Profiit of Rs.42.50/-</t>
  </si>
  <si>
    <t>AAKRAYA RESEARCH LLP</t>
  </si>
  <si>
    <t>HRTI PRIVATE LIMITED</t>
  </si>
  <si>
    <t>URBAN</t>
  </si>
  <si>
    <t>Urban Enviro Waste Mgmt L</t>
  </si>
  <si>
    <t>Profit of Rs.51/-</t>
  </si>
  <si>
    <t>16</t>
  </si>
  <si>
    <t>EXIDEIND AUG FUT</t>
  </si>
  <si>
    <t>275-278</t>
  </si>
  <si>
    <t>111.5</t>
  </si>
  <si>
    <t>Profit of Rs.8.5/-</t>
  </si>
  <si>
    <t>ACCELERATE</t>
  </si>
  <si>
    <t>SUMICKSHA</t>
  </si>
  <si>
    <t>BNL</t>
  </si>
  <si>
    <t>HANSRAJ COMMOSALES LLP</t>
  </si>
  <si>
    <t>NARMADABEN VAGHELA</t>
  </si>
  <si>
    <t>ATULAUTO</t>
  </si>
  <si>
    <t>Atul Auto Limited</t>
  </si>
  <si>
    <t>PARAS</t>
  </si>
  <si>
    <t>Paras Def and Spce Tech L</t>
  </si>
  <si>
    <t>OFSS AUG FUT</t>
  </si>
  <si>
    <t>4060-4110</t>
  </si>
  <si>
    <t>Loss of Rs.23.5/-</t>
  </si>
  <si>
    <t>Loss of Rs.3.5/-</t>
  </si>
  <si>
    <t>EARUM</t>
  </si>
  <si>
    <t>DHWANIL SAUMILBHAI BHAVNAGARI</t>
  </si>
  <si>
    <t>SOMESHWARA TRADELINK PRIVATE LIMITED</t>
  </si>
  <si>
    <t>SYLPH</t>
  </si>
  <si>
    <t>BAPNA TRUST</t>
  </si>
  <si>
    <t>Amber Enterprises (I) Ltd</t>
  </si>
  <si>
    <t>GOVERNMENT OF SINGAPORE</t>
  </si>
  <si>
    <t>ARIES</t>
  </si>
  <si>
    <t>Aries Agro Limited</t>
  </si>
  <si>
    <t>BAHETI</t>
  </si>
  <si>
    <t>Baheti Recycling Ind Ltd</t>
  </si>
  <si>
    <t>BAJAJHIND</t>
  </si>
  <si>
    <t>Bajaj Hindustan Sugar Ltd</t>
  </si>
  <si>
    <t>MORGAN STANLEY ASIA SINGAPORE PTE</t>
  </si>
  <si>
    <t>DIL</t>
  </si>
  <si>
    <t>Debock Industries Limited</t>
  </si>
  <si>
    <t>MANSI SHARE AND STOCK ADVISORS PVT LTD</t>
  </si>
  <si>
    <t>GLOBALPET</t>
  </si>
  <si>
    <t>Global Pet Industries Ltd</t>
  </si>
  <si>
    <t>YUGA STOCKS AND COMMODITIES PRIVATE LIMITED  .</t>
  </si>
  <si>
    <t>HARDIKKUMAR MAIYAJIBHAI DESAI</t>
  </si>
  <si>
    <t>KOPRAN</t>
  </si>
  <si>
    <t>Kopran Ltd.</t>
  </si>
  <si>
    <t>MADHAV</t>
  </si>
  <si>
    <t>Madhav Marbles and Granit</t>
  </si>
  <si>
    <t>SAHANA</t>
  </si>
  <si>
    <t>Sahana System Limited</t>
  </si>
  <si>
    <t>SCHAND</t>
  </si>
  <si>
    <t>S Chand And Company Ltd</t>
  </si>
  <si>
    <t>BHAVESHKUMAR NATVARLAL SHETH</t>
  </si>
  <si>
    <t>VETO</t>
  </si>
  <si>
    <t>Veto Switchgear Cable Ltd</t>
  </si>
  <si>
    <t>VIVIDHA</t>
  </si>
  <si>
    <t>Visagar Polytex Ltd</t>
  </si>
  <si>
    <t>VIBRANT SECURITIES PVT. LTD</t>
  </si>
  <si>
    <t>VINOD SOMANI</t>
  </si>
  <si>
    <t>Profit of Rs.2/-</t>
  </si>
  <si>
    <t>137.5-141.5</t>
  </si>
  <si>
    <t>149-155</t>
  </si>
  <si>
    <t>AAPLUSTRAD</t>
  </si>
  <si>
    <t>AJAY SALVI</t>
  </si>
  <si>
    <t>MALTI SALVI</t>
  </si>
  <si>
    <t>ANDAZ JAIN</t>
  </si>
  <si>
    <t>MATALIA STOCK BROKING PRIVATE LIMITED</t>
  </si>
  <si>
    <t>MAHADEV MANUBHAI MAKVANA</t>
  </si>
  <si>
    <t>VAISHALI K SONEKAR</t>
  </si>
  <si>
    <t>ADESHWAR</t>
  </si>
  <si>
    <t>SPARK FINANCE</t>
  </si>
  <si>
    <t>ALAN SCOTT</t>
  </si>
  <si>
    <t>VINOD KUMAR MADHOK</t>
  </si>
  <si>
    <t>GUPTA</t>
  </si>
  <si>
    <t>VISHAL PRAFULCHANDRA SHAH</t>
  </si>
  <si>
    <t>KANTIKUMAR SIRSALEWALA</t>
  </si>
  <si>
    <t>ASHNI</t>
  </si>
  <si>
    <t>VIMLABEN VISHNUBHAI CHAUHAN</t>
  </si>
  <si>
    <t>KOKILABEN BABUBHAI VANKAR</t>
  </si>
  <si>
    <t>SANJAY VINODBHAI CHAUHAN</t>
  </si>
  <si>
    <t>SANDHYA DIVYESHBHAI DANGI</t>
  </si>
  <si>
    <t>CGFL</t>
  </si>
  <si>
    <t>SHERWOOD SECURITIES PVT LTD</t>
  </si>
  <si>
    <t>CRESSAN</t>
  </si>
  <si>
    <t>MAYANK SECURITIES PVT. LTD</t>
  </si>
  <si>
    <t>DHYAANI</t>
  </si>
  <si>
    <t>GKPR TRADEX PRIVATE LIMITED</t>
  </si>
  <si>
    <t>ETT</t>
  </si>
  <si>
    <t>SACHINKUMAR BHAGVANDAS SAHU</t>
  </si>
  <si>
    <t>FONE4</t>
  </si>
  <si>
    <t>VIRAL PRAFUL JHAVERI</t>
  </si>
  <si>
    <t>GAYATRI</t>
  </si>
  <si>
    <t>RUPAL LAXMIKANT RANA</t>
  </si>
  <si>
    <t>GCMCAPI</t>
  </si>
  <si>
    <t>MOHAMMAD SAALIM</t>
  </si>
  <si>
    <t>GCMSECU</t>
  </si>
  <si>
    <t>GGENG</t>
  </si>
  <si>
    <t>HEERAISP</t>
  </si>
  <si>
    <t>DILIPKUMAR VADILAL SHAH</t>
  </si>
  <si>
    <t>KENVI</t>
  </si>
  <si>
    <t>COMMENDAM INVESTMENTS PVT LTD</t>
  </si>
  <si>
    <t>ANTFIN (NETHERLANDS) HOLDING B.V.</t>
  </si>
  <si>
    <t>SOCIETE GENERALE</t>
  </si>
  <si>
    <t>RAFL</t>
  </si>
  <si>
    <t>REGENCY</t>
  </si>
  <si>
    <t>TRANS MEDIA PVT LTD</t>
  </si>
  <si>
    <t>RGRL</t>
  </si>
  <si>
    <t>SHAILESHKUMAR ISHWARLAL PATEL</t>
  </si>
  <si>
    <t>ASHISH PANCHAL</t>
  </si>
  <si>
    <t>PRAGNYABEN MAHENDRASINH CHAUHAN</t>
  </si>
  <si>
    <t>HIRAL VAGHELA</t>
  </si>
  <si>
    <t>SHEETAL</t>
  </si>
  <si>
    <t>NAV CAPITAL VCC - NAV CAPITAL EMERGING STAR FUND</t>
  </si>
  <si>
    <t>SIMPLXPAP</t>
  </si>
  <si>
    <t>ASHISH CHANDRAKANT SAVLA</t>
  </si>
  <si>
    <t>SOFCOM</t>
  </si>
  <si>
    <t>MANMOHAN GEMS PRIVATE LIMITED</t>
  </si>
  <si>
    <t>BHUMIL RAVINDRABHAI GOHIL</t>
  </si>
  <si>
    <t>SUMUKA</t>
  </si>
  <si>
    <t>ROHAN VINAY PAI HUF</t>
  </si>
  <si>
    <t>YOGIN KOTHARI</t>
  </si>
  <si>
    <t>SRESTHA FINVEST LIMITED</t>
  </si>
  <si>
    <t>THINKINK</t>
  </si>
  <si>
    <t>RASHI AGRAWAL</t>
  </si>
  <si>
    <t>SHISHIR KUMAR</t>
  </si>
  <si>
    <t>RAJIV KUMAR</t>
  </si>
  <si>
    <t>VICKY RAJESH JHAVERI</t>
  </si>
  <si>
    <t>ALPA</t>
  </si>
  <si>
    <t>Alpa Laboratories Limited</t>
  </si>
  <si>
    <t>ASTRAMICRO</t>
  </si>
  <si>
    <t>Astra Microwave Products</t>
  </si>
  <si>
    <t>KEDIA SECURITIES PVT LTD</t>
  </si>
  <si>
    <t>DBSTOCKBRO</t>
  </si>
  <si>
    <t>DB (Int) Stock Brokers</t>
  </si>
  <si>
    <t>SHANKER CREDITS PRIVATE LIMITED</t>
  </si>
  <si>
    <t>A S CONFIN PRIVATE LIMITED</t>
  </si>
  <si>
    <t>DYNPRO</t>
  </si>
  <si>
    <t>Dynemic Products Limited</t>
  </si>
  <si>
    <t>Gabriel India Ltd</t>
  </si>
  <si>
    <t>Indiabulls Hsg Fin Ltd</t>
  </si>
  <si>
    <t>JIOFIN</t>
  </si>
  <si>
    <t>Jio Fin Services Ltd</t>
  </si>
  <si>
    <t>MOTILAL OSWAL MUTUAL FUND</t>
  </si>
  <si>
    <t>JPASSOCIAT</t>
  </si>
  <si>
    <t>Jaiprakash Associates Lim</t>
  </si>
  <si>
    <t>HI GROWTH CORPORATE SERVICES PVT LTD</t>
  </si>
  <si>
    <t>KDL</t>
  </si>
  <si>
    <t>Kore Digital Limited</t>
  </si>
  <si>
    <t>KIFS  ENTERPRISE</t>
  </si>
  <si>
    <t>Kfin Technologies Limited</t>
  </si>
  <si>
    <t>ORIENTLTD</t>
  </si>
  <si>
    <t>Orient Press Limited</t>
  </si>
  <si>
    <t>PARAGMILK</t>
  </si>
  <si>
    <t>Parag Milk Foods Ltd.</t>
  </si>
  <si>
    <t>PRAKASH</t>
  </si>
  <si>
    <t>Prakash Industries Ltd.</t>
  </si>
  <si>
    <t>RPOWER</t>
  </si>
  <si>
    <t>Reliance Power Limited</t>
  </si>
  <si>
    <t>MALTI  SALVI</t>
  </si>
  <si>
    <t>NIKHIL RAJESH SINGH</t>
  </si>
  <si>
    <t>CHAUDHARY JAGDISH MADHAVLAL</t>
  </si>
  <si>
    <t>SONAHISONA</t>
  </si>
  <si>
    <t>Sona Hi Sona Jewell G Ltd</t>
  </si>
  <si>
    <t>JIKESH NAGINDAS SHAH</t>
  </si>
  <si>
    <t>SONUINFRA</t>
  </si>
  <si>
    <t>Sonu Infratech Limited</t>
  </si>
  <si>
    <t>SAMBHAVNATH INVESTMENTS AND FINANCES PRIVATE LIMITED</t>
  </si>
  <si>
    <t>TIL</t>
  </si>
  <si>
    <t>TIL Ltd</t>
  </si>
  <si>
    <t>GUTTIKONDA RAJASEKHAR</t>
  </si>
  <si>
    <t>VEENA RAJESH SHAH</t>
  </si>
  <si>
    <t>VIRESCENT</t>
  </si>
  <si>
    <t>Virescent Renewable Energ</t>
  </si>
  <si>
    <t>INDIA GRID TRUST</t>
  </si>
  <si>
    <t>VANRAJ DADBHAI KAHOR</t>
  </si>
  <si>
    <t>VSTTILLERS</t>
  </si>
  <si>
    <t>VST Tillers Tractors Ltd</t>
  </si>
  <si>
    <t>ASCENT INVESTMENT HOLDINGS PTE.LIMITED.</t>
  </si>
  <si>
    <t>PRAFULLABEN JAYANTIBHAI CHANDRA</t>
  </si>
  <si>
    <t>GODHA</t>
  </si>
  <si>
    <t>Godha Cabcon Insulat Ltd</t>
  </si>
  <si>
    <t>VICTUS ENTERPRISE LLP</t>
  </si>
  <si>
    <t>RENUKA PRAVINCHANDRA SHAH</t>
  </si>
  <si>
    <t>DIVYA  BHANDARI</t>
  </si>
  <si>
    <t>UNO Minda Limited</t>
  </si>
  <si>
    <t>NIRMAL KUMAR MINDA</t>
  </si>
  <si>
    <t>UTILICO EMERGING MARKETS TRUST PLC</t>
  </si>
  <si>
    <t>TRUST ASSET MANAGEMENT PRIVATE LIMITED</t>
  </si>
  <si>
    <t>UNIFI AIF</t>
  </si>
  <si>
    <t>TERRA ASIA HOLDINGS II PTE. LIMITED.</t>
  </si>
  <si>
    <t>PIP7 MAHSEER SARL</t>
  </si>
  <si>
    <t>LARSEN &amp; TOUBRO LIMITED</t>
  </si>
  <si>
    <t>L &amp; T WELFARE COMPANY LIMITED</t>
  </si>
  <si>
    <t>L AND T EMPLOYEES WELFARE FOUNDATION PRIVATE LIMITED</t>
  </si>
  <si>
    <t>DIKSHA GUPTA</t>
  </si>
  <si>
    <t>VMARCIND</t>
  </si>
  <si>
    <t>V Marc India Limited</t>
  </si>
  <si>
    <t>MADHUKAR SHETH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</si>
</sst>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1">
    <font>
      <sz val="10"/>
      <color rgb="FF000000"/>
      <name val="Calibri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1"/>
      <name val="Arial"/>
      <family val="2"/>
    </font>
    <font>
      <sz val="10"/>
      <color rgb="FF00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5" tint="0.59999389629810485"/>
        <bgColor rgb="FF92D050"/>
      </patternFill>
    </fill>
    <fill>
      <patternFill patternType="solid">
        <fgColor rgb="FF92D050"/>
        <bgColor rgb="FFE5B8B7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4">
    <xf numFmtId="0" fontId="0" fillId="0" borderId="0"/>
    <xf numFmtId="9" fontId="40" fillId="0" borderId="0" applyFont="0" applyFill="0" applyBorder="0" applyAlignment="0" applyProtection="0"/>
    <xf numFmtId="0" fontId="1" fillId="0" borderId="24"/>
    <xf numFmtId="0" fontId="1" fillId="0" borderId="24"/>
  </cellStyleXfs>
  <cellXfs count="386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1" fillId="2" borderId="1" xfId="0" applyFont="1" applyFill="1" applyBorder="1" applyAlignment="1">
      <alignment horizontal="center"/>
    </xf>
    <xf numFmtId="15" fontId="4" fillId="2" borderId="1" xfId="0" applyNumberFormat="1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7" fillId="0" borderId="2" xfId="0" applyFont="1" applyBorder="1"/>
    <xf numFmtId="0" fontId="1" fillId="2" borderId="5" xfId="0" applyFont="1" applyFill="1" applyBorder="1"/>
    <xf numFmtId="0" fontId="1" fillId="2" borderId="6" xfId="0" applyFont="1" applyFill="1" applyBorder="1" applyAlignment="1">
      <alignment horizontal="center"/>
    </xf>
    <xf numFmtId="0" fontId="8" fillId="0" borderId="7" xfId="0" applyFont="1" applyBorder="1"/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2" xfId="0" applyFont="1" applyFill="1" applyBorder="1"/>
    <xf numFmtId="10" fontId="1" fillId="2" borderId="1" xfId="0" applyNumberFormat="1" applyFont="1" applyFill="1" applyBorder="1"/>
    <xf numFmtId="0" fontId="1" fillId="3" borderId="1" xfId="0" applyFont="1" applyFill="1" applyBorder="1"/>
    <xf numFmtId="0" fontId="9" fillId="5" borderId="1" xfId="0" applyFont="1" applyFill="1" applyBorder="1" applyAlignment="1">
      <alignment wrapText="1"/>
    </xf>
    <xf numFmtId="0" fontId="4" fillId="2" borderId="1" xfId="0" applyFont="1" applyFill="1" applyBorder="1"/>
    <xf numFmtId="0" fontId="10" fillId="2" borderId="1" xfId="0" applyFont="1" applyFill="1" applyBorder="1"/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 wrapText="1"/>
    </xf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1" fillId="0" borderId="20" xfId="0" applyFont="1" applyBorder="1"/>
    <xf numFmtId="15" fontId="1" fillId="0" borderId="2" xfId="0" applyNumberFormat="1" applyFont="1" applyBorder="1"/>
    <xf numFmtId="2" fontId="4" fillId="0" borderId="2" xfId="0" applyNumberFormat="1" applyFont="1" applyBorder="1"/>
    <xf numFmtId="2" fontId="4" fillId="0" borderId="2" xfId="0" applyNumberFormat="1" applyFont="1" applyBorder="1" applyAlignment="1">
      <alignment horizontal="right"/>
    </xf>
    <xf numFmtId="0" fontId="4" fillId="0" borderId="2" xfId="0" applyFont="1" applyBorder="1"/>
    <xf numFmtId="2" fontId="1" fillId="0" borderId="2" xfId="0" applyNumberFormat="1" applyFont="1" applyBorder="1"/>
    <xf numFmtId="2" fontId="1" fillId="0" borderId="2" xfId="0" applyNumberFormat="1" applyFont="1" applyBorder="1" applyAlignment="1">
      <alignment horizontal="right"/>
    </xf>
    <xf numFmtId="0" fontId="1" fillId="0" borderId="21" xfId="0" applyFont="1" applyBorder="1" applyAlignment="1">
      <alignment horizontal="left"/>
    </xf>
    <xf numFmtId="0" fontId="1" fillId="0" borderId="0" xfId="0" applyFont="1"/>
    <xf numFmtId="0" fontId="14" fillId="0" borderId="20" xfId="0" applyFont="1" applyBorder="1"/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3" fillId="0" borderId="0" xfId="0" applyFont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5" fillId="2" borderId="1" xfId="0" applyFont="1" applyFill="1" applyBorder="1" applyAlignment="1">
      <alignment horizontal="left"/>
    </xf>
    <xf numFmtId="0" fontId="16" fillId="2" borderId="1" xfId="0" applyFont="1" applyFill="1" applyBorder="1"/>
    <xf numFmtId="2" fontId="1" fillId="2" borderId="1" xfId="0" applyNumberFormat="1" applyFont="1" applyFill="1" applyBorder="1"/>
    <xf numFmtId="2" fontId="1" fillId="3" borderId="1" xfId="0" applyNumberFormat="1" applyFont="1" applyFill="1" applyBorder="1"/>
    <xf numFmtId="2" fontId="4" fillId="4" borderId="15" xfId="0" applyNumberFormat="1" applyFont="1" applyFill="1" applyBorder="1" applyAlignment="1">
      <alignment horizontal="center" vertical="center" wrapText="1"/>
    </xf>
    <xf numFmtId="2" fontId="4" fillId="4" borderId="19" xfId="0" applyNumberFormat="1" applyFont="1" applyFill="1" applyBorder="1" applyAlignment="1">
      <alignment horizontal="center"/>
    </xf>
    <xf numFmtId="2" fontId="4" fillId="4" borderId="19" xfId="0" applyNumberFormat="1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14" fillId="0" borderId="2" xfId="0" applyFont="1" applyBorder="1"/>
    <xf numFmtId="0" fontId="1" fillId="0" borderId="1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7" fillId="2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right"/>
    </xf>
    <xf numFmtId="2" fontId="17" fillId="2" borderId="1" xfId="0" applyNumberFormat="1" applyFont="1" applyFill="1" applyBorder="1" applyAlignment="1">
      <alignment horizontal="right"/>
    </xf>
    <xf numFmtId="0" fontId="18" fillId="2" borderId="1" xfId="0" applyFont="1" applyFill="1" applyBorder="1"/>
    <xf numFmtId="0" fontId="19" fillId="2" borderId="1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4" fontId="17" fillId="2" borderId="1" xfId="0" applyNumberFormat="1" applyFont="1" applyFill="1" applyBorder="1" applyAlignment="1">
      <alignment horizontal="right"/>
    </xf>
    <xf numFmtId="0" fontId="22" fillId="2" borderId="1" xfId="0" applyFont="1" applyFill="1" applyBorder="1"/>
    <xf numFmtId="0" fontId="23" fillId="2" borderId="1" xfId="0" applyFont="1" applyFill="1" applyBorder="1"/>
    <xf numFmtId="0" fontId="24" fillId="2" borderId="1" xfId="0" applyFont="1" applyFill="1" applyBorder="1"/>
    <xf numFmtId="0" fontId="26" fillId="2" borderId="1" xfId="0" applyFont="1" applyFill="1" applyBorder="1"/>
    <xf numFmtId="0" fontId="4" fillId="0" borderId="0" xfId="0" applyFont="1"/>
    <xf numFmtId="15" fontId="23" fillId="2" borderId="1" xfId="0" applyNumberFormat="1" applyFont="1" applyFill="1" applyBorder="1"/>
    <xf numFmtId="164" fontId="27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 wrapText="1"/>
    </xf>
    <xf numFmtId="2" fontId="28" fillId="2" borderId="1" xfId="0" applyNumberFormat="1" applyFont="1" applyFill="1" applyBorder="1" applyAlignment="1">
      <alignment wrapText="1"/>
    </xf>
    <xf numFmtId="0" fontId="28" fillId="2" borderId="1" xfId="0" applyFont="1" applyFill="1" applyBorder="1" applyAlignment="1">
      <alignment horizontal="left" wrapText="1"/>
    </xf>
    <xf numFmtId="0" fontId="28" fillId="2" borderId="1" xfId="0" applyFont="1" applyFill="1" applyBorder="1"/>
    <xf numFmtId="164" fontId="27" fillId="3" borderId="1" xfId="0" applyNumberFormat="1" applyFont="1" applyFill="1" applyBorder="1" applyAlignment="1">
      <alignment horizontal="left" wrapText="1"/>
    </xf>
    <xf numFmtId="0" fontId="28" fillId="3" borderId="1" xfId="0" applyFont="1" applyFill="1" applyBorder="1" applyAlignment="1">
      <alignment horizontal="center" wrapText="1"/>
    </xf>
    <xf numFmtId="2" fontId="28" fillId="3" borderId="1" xfId="0" applyNumberFormat="1" applyFont="1" applyFill="1" applyBorder="1" applyAlignment="1">
      <alignment wrapText="1"/>
    </xf>
    <xf numFmtId="0" fontId="28" fillId="3" borderId="1" xfId="0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164" fontId="30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/>
    </xf>
    <xf numFmtId="0" fontId="31" fillId="2" borderId="1" xfId="0" applyFont="1" applyFill="1" applyBorder="1" applyAlignment="1">
      <alignment horizontal="center" wrapText="1"/>
    </xf>
    <xf numFmtId="164" fontId="4" fillId="4" borderId="2" xfId="0" applyNumberFormat="1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/>
    </xf>
    <xf numFmtId="3" fontId="1" fillId="0" borderId="2" xfId="0" applyNumberFormat="1" applyFont="1" applyBorder="1" applyAlignment="1">
      <alignment horizontal="left"/>
    </xf>
    <xf numFmtId="3" fontId="28" fillId="2" borderId="1" xfId="0" applyNumberFormat="1" applyFont="1" applyFill="1" applyBorder="1"/>
    <xf numFmtId="0" fontId="32" fillId="2" borderId="2" xfId="0" applyFont="1" applyFill="1" applyBorder="1"/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4" fillId="2" borderId="1" xfId="0" applyNumberFormat="1" applyFont="1" applyFill="1" applyBorder="1" applyAlignment="1">
      <alignment horizontal="center"/>
    </xf>
    <xf numFmtId="0" fontId="30" fillId="2" borderId="26" xfId="0" applyFont="1" applyFill="1" applyBorder="1"/>
    <xf numFmtId="0" fontId="4" fillId="4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10" fontId="37" fillId="0" borderId="2" xfId="0" applyNumberFormat="1" applyFont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5" fontId="36" fillId="6" borderId="2" xfId="0" applyNumberFormat="1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10" fontId="37" fillId="6" borderId="2" xfId="0" applyNumberFormat="1" applyFont="1" applyFill="1" applyBorder="1" applyAlignment="1">
      <alignment horizontal="center" vertical="center" wrapText="1"/>
    </xf>
    <xf numFmtId="2" fontId="37" fillId="0" borderId="17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14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16" fontId="1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1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2" fontId="28" fillId="0" borderId="0" xfId="0" applyNumberFormat="1" applyFont="1" applyAlignment="1">
      <alignment horizontal="center"/>
    </xf>
    <xf numFmtId="2" fontId="1" fillId="2" borderId="1" xfId="0" applyNumberFormat="1" applyFont="1" applyFill="1" applyBorder="1" applyAlignment="1">
      <alignment horizontal="right" vertical="center" wrapText="1"/>
    </xf>
    <xf numFmtId="2" fontId="28" fillId="2" borderId="1" xfId="0" applyNumberFormat="1" applyFont="1" applyFill="1" applyBorder="1" applyAlignment="1">
      <alignment horizontal="center" vertical="center" wrapText="1"/>
    </xf>
    <xf numFmtId="10" fontId="28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top"/>
    </xf>
    <xf numFmtId="164" fontId="28" fillId="2" borderId="1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/>
    </xf>
    <xf numFmtId="1" fontId="28" fillId="2" borderId="1" xfId="0" applyNumberFormat="1" applyFont="1" applyFill="1" applyBorder="1" applyAlignment="1">
      <alignment horizontal="center"/>
    </xf>
    <xf numFmtId="9" fontId="28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15" fontId="28" fillId="2" borderId="1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2" fontId="4" fillId="4" borderId="8" xfId="0" applyNumberFormat="1" applyFont="1" applyFill="1" applyBorder="1" applyAlignment="1">
      <alignment horizontal="center" vertical="center" wrapText="1"/>
    </xf>
    <xf numFmtId="16" fontId="1" fillId="2" borderId="1" xfId="0" applyNumberFormat="1" applyFont="1" applyFill="1" applyBorder="1" applyAlignment="1">
      <alignment horizontal="center" vertical="center"/>
    </xf>
    <xf numFmtId="10" fontId="14" fillId="2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right"/>
    </xf>
    <xf numFmtId="0" fontId="30" fillId="0" borderId="28" xfId="0" applyFont="1" applyBorder="1"/>
    <xf numFmtId="0" fontId="4" fillId="4" borderId="3" xfId="0" applyFont="1" applyFill="1" applyBorder="1" applyAlignment="1">
      <alignment horizontal="center" wrapText="1"/>
    </xf>
    <xf numFmtId="166" fontId="36" fillId="6" borderId="2" xfId="0" applyNumberFormat="1" applyFont="1" applyFill="1" applyBorder="1" applyAlignment="1">
      <alignment horizontal="center" vertical="center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0" borderId="2" xfId="0" applyNumberFormat="1" applyFont="1" applyBorder="1" applyAlignment="1">
      <alignment horizontal="center" vertical="center"/>
    </xf>
    <xf numFmtId="0" fontId="36" fillId="0" borderId="2" xfId="0" applyFont="1" applyBorder="1"/>
    <xf numFmtId="166" fontId="36" fillId="0" borderId="2" xfId="0" applyNumberFormat="1" applyFont="1" applyBorder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0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top"/>
    </xf>
    <xf numFmtId="15" fontId="28" fillId="2" borderId="1" xfId="0" applyNumberFormat="1" applyFont="1" applyFill="1" applyBorder="1" applyAlignment="1">
      <alignment horizontal="center" vertical="center" wrapText="1"/>
    </xf>
    <xf numFmtId="15" fontId="28" fillId="2" borderId="1" xfId="0" applyNumberFormat="1" applyFont="1" applyFill="1" applyBorder="1" applyAlignment="1">
      <alignment horizontal="left"/>
    </xf>
    <xf numFmtId="2" fontId="28" fillId="2" borderId="1" xfId="0" applyNumberFormat="1" applyFont="1" applyFill="1" applyBorder="1" applyAlignment="1">
      <alignment horizontal="center"/>
    </xf>
    <xf numFmtId="166" fontId="37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0" fillId="2" borderId="26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center" vertical="center" wrapText="1"/>
    </xf>
    <xf numFmtId="1" fontId="1" fillId="9" borderId="2" xfId="0" applyNumberFormat="1" applyFont="1" applyFill="1" applyBorder="1" applyAlignment="1">
      <alignment horizontal="center" vertical="center"/>
    </xf>
    <xf numFmtId="167" fontId="1" fillId="9" borderId="2" xfId="0" applyNumberFormat="1" applyFont="1" applyFill="1" applyBorder="1" applyAlignment="1">
      <alignment horizontal="center" vertical="center"/>
    </xf>
    <xf numFmtId="167" fontId="1" fillId="9" borderId="2" xfId="0" applyNumberFormat="1" applyFont="1" applyFill="1" applyBorder="1" applyAlignment="1">
      <alignment horizontal="left"/>
    </xf>
    <xf numFmtId="0" fontId="1" fillId="9" borderId="2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/>
    </xf>
    <xf numFmtId="2" fontId="1" fillId="9" borderId="2" xfId="0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 wrapText="1"/>
    </xf>
    <xf numFmtId="10" fontId="1" fillId="9" borderId="2" xfId="0" applyNumberFormat="1" applyFont="1" applyFill="1" applyBorder="1" applyAlignment="1">
      <alignment horizontal="center" vertical="center" wrapText="1"/>
    </xf>
    <xf numFmtId="167" fontId="1" fillId="9" borderId="2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left"/>
    </xf>
    <xf numFmtId="1" fontId="1" fillId="10" borderId="2" xfId="0" applyNumberFormat="1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 vertical="center" wrapText="1"/>
    </xf>
    <xf numFmtId="10" fontId="1" fillId="10" borderId="2" xfId="0" applyNumberFormat="1" applyFont="1" applyFill="1" applyBorder="1" applyAlignment="1">
      <alignment horizontal="center" vertical="center" wrapText="1"/>
    </xf>
    <xf numFmtId="0" fontId="1" fillId="10" borderId="2" xfId="0" applyFont="1" applyFill="1" applyBorder="1"/>
    <xf numFmtId="9" fontId="1" fillId="10" borderId="2" xfId="0" applyNumberFormat="1" applyFont="1" applyFill="1" applyBorder="1" applyAlignment="1">
      <alignment horizontal="center"/>
    </xf>
    <xf numFmtId="168" fontId="1" fillId="10" borderId="2" xfId="0" applyNumberFormat="1" applyFont="1" applyFill="1" applyBorder="1" applyAlignment="1">
      <alignment horizontal="center" vertical="center" wrapText="1"/>
    </xf>
    <xf numFmtId="15" fontId="1" fillId="10" borderId="2" xfId="0" applyNumberFormat="1" applyFont="1" applyFill="1" applyBorder="1"/>
    <xf numFmtId="1" fontId="1" fillId="8" borderId="2" xfId="0" applyNumberFormat="1" applyFont="1" applyFill="1" applyBorder="1" applyAlignment="1">
      <alignment horizontal="center" vertical="center" wrapText="1"/>
    </xf>
    <xf numFmtId="167" fontId="1" fillId="8" borderId="2" xfId="0" applyNumberFormat="1" applyFont="1" applyFill="1" applyBorder="1" applyAlignment="1">
      <alignment horizontal="center" vertical="center" wrapText="1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 vertical="center" wrapText="1"/>
    </xf>
    <xf numFmtId="9" fontId="1" fillId="8" borderId="2" xfId="0" applyNumberFormat="1" applyFont="1" applyFill="1" applyBorder="1" applyAlignment="1">
      <alignment horizontal="center"/>
    </xf>
    <xf numFmtId="1" fontId="1" fillId="9" borderId="3" xfId="0" applyNumberFormat="1" applyFont="1" applyFill="1" applyBorder="1" applyAlignment="1">
      <alignment horizontal="center" vertical="center"/>
    </xf>
    <xf numFmtId="167" fontId="1" fillId="9" borderId="3" xfId="0" applyNumberFormat="1" applyFont="1" applyFill="1" applyBorder="1" applyAlignment="1">
      <alignment horizontal="center" vertical="center"/>
    </xf>
    <xf numFmtId="167" fontId="1" fillId="9" borderId="3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2" fontId="1" fillId="9" borderId="3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/>
    </xf>
    <xf numFmtId="0" fontId="1" fillId="9" borderId="6" xfId="0" applyFont="1" applyFill="1" applyBorder="1" applyAlignment="1">
      <alignment horizontal="center"/>
    </xf>
    <xf numFmtId="10" fontId="1" fillId="9" borderId="3" xfId="0" applyNumberFormat="1" applyFont="1" applyFill="1" applyBorder="1" applyAlignment="1">
      <alignment horizontal="center" vertical="center" wrapText="1"/>
    </xf>
    <xf numFmtId="167" fontId="1" fillId="9" borderId="3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/>
    </xf>
    <xf numFmtId="167" fontId="1" fillId="10" borderId="2" xfId="0" applyNumberFormat="1" applyFont="1" applyFill="1" applyBorder="1" applyAlignment="1">
      <alignment horizontal="center" vertical="center"/>
    </xf>
    <xf numFmtId="2" fontId="1" fillId="10" borderId="2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 vertical="center" wrapText="1"/>
    </xf>
    <xf numFmtId="1" fontId="1" fillId="10" borderId="3" xfId="0" applyNumberFormat="1" applyFont="1" applyFill="1" applyBorder="1" applyAlignment="1">
      <alignment horizontal="center" vertical="center"/>
    </xf>
    <xf numFmtId="167" fontId="1" fillId="10" borderId="3" xfId="0" applyNumberFormat="1" applyFont="1" applyFill="1" applyBorder="1" applyAlignment="1">
      <alignment horizontal="center" vertical="center"/>
    </xf>
    <xf numFmtId="0" fontId="1" fillId="10" borderId="3" xfId="0" applyFont="1" applyFill="1" applyBorder="1"/>
    <xf numFmtId="0" fontId="1" fillId="10" borderId="3" xfId="0" applyFont="1" applyFill="1" applyBorder="1" applyAlignment="1">
      <alignment horizontal="center"/>
    </xf>
    <xf numFmtId="2" fontId="1" fillId="10" borderId="3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 vertical="center" wrapText="1"/>
    </xf>
    <xf numFmtId="167" fontId="1" fillId="2" borderId="3" xfId="0" applyNumberFormat="1" applyFont="1" applyFill="1" applyBorder="1" applyAlignment="1">
      <alignment horizontal="center" vertical="center"/>
    </xf>
    <xf numFmtId="167" fontId="1" fillId="2" borderId="3" xfId="0" applyNumberFormat="1" applyFont="1" applyFill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2" fontId="1" fillId="0" borderId="29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2" fontId="1" fillId="2" borderId="30" xfId="0" applyNumberFormat="1" applyFont="1" applyFill="1" applyBorder="1" applyAlignment="1">
      <alignment horizontal="center" vertical="center"/>
    </xf>
    <xf numFmtId="167" fontId="1" fillId="0" borderId="2" xfId="0" applyNumberFormat="1" applyFont="1" applyBorder="1" applyAlignment="1">
      <alignment horizontal="center" vertical="center"/>
    </xf>
    <xf numFmtId="0" fontId="37" fillId="11" borderId="31" xfId="0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36" fillId="11" borderId="2" xfId="0" applyFont="1" applyFill="1" applyBorder="1"/>
    <xf numFmtId="0" fontId="37" fillId="11" borderId="2" xfId="0" applyFont="1" applyFill="1" applyBorder="1" applyAlignment="1">
      <alignment horizontal="center" vertical="center"/>
    </xf>
    <xf numFmtId="0" fontId="37" fillId="0" borderId="27" xfId="0" applyFont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165" fontId="36" fillId="0" borderId="31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5" fontId="1" fillId="0" borderId="2" xfId="0" applyNumberFormat="1" applyFont="1" applyBorder="1" applyAlignment="1">
      <alignment horizontal="center" vertical="center"/>
    </xf>
    <xf numFmtId="16" fontId="37" fillId="0" borderId="27" xfId="0" applyNumberFormat="1" applyFont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165" fontId="36" fillId="11" borderId="31" xfId="0" applyNumberFormat="1" applyFont="1" applyFill="1" applyBorder="1" applyAlignment="1">
      <alignment horizontal="center" vertical="center"/>
    </xf>
    <xf numFmtId="0" fontId="12" fillId="0" borderId="20" xfId="0" applyFont="1" applyBorder="1"/>
    <xf numFmtId="0" fontId="13" fillId="0" borderId="20" xfId="0" applyFont="1" applyBorder="1"/>
    <xf numFmtId="9" fontId="0" fillId="0" borderId="31" xfId="1" applyFont="1" applyBorder="1"/>
    <xf numFmtId="9" fontId="40" fillId="0" borderId="31" xfId="1" applyFont="1" applyBorder="1"/>
    <xf numFmtId="0" fontId="14" fillId="0" borderId="0" xfId="0" applyFont="1"/>
    <xf numFmtId="2" fontId="37" fillId="0" borderId="31" xfId="0" applyNumberFormat="1" applyFont="1" applyBorder="1" applyAlignment="1">
      <alignment horizontal="center" vertical="center"/>
    </xf>
    <xf numFmtId="0" fontId="37" fillId="6" borderId="20" xfId="0" applyFont="1" applyFill="1" applyBorder="1" applyAlignment="1">
      <alignment horizontal="center" vertical="center"/>
    </xf>
    <xf numFmtId="0" fontId="37" fillId="6" borderId="5" xfId="0" applyFont="1" applyFill="1" applyBorder="1" applyAlignment="1">
      <alignment horizontal="center" vertical="center"/>
    </xf>
    <xf numFmtId="16" fontId="37" fillId="6" borderId="31" xfId="0" applyNumberFormat="1" applyFont="1" applyFill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15" fontId="1" fillId="0" borderId="31" xfId="0" applyNumberFormat="1" applyFont="1" applyBorder="1" applyAlignment="1">
      <alignment horizontal="center" vertical="center"/>
    </xf>
    <xf numFmtId="0" fontId="39" fillId="0" borderId="31" xfId="0" applyFont="1" applyBorder="1" applyAlignment="1">
      <alignment horizontal="left"/>
    </xf>
    <xf numFmtId="43" fontId="36" fillId="0" borderId="31" xfId="0" applyNumberFormat="1" applyFont="1" applyBorder="1" applyAlignment="1">
      <alignment horizontal="center" vertical="top"/>
    </xf>
    <xf numFmtId="10" fontId="37" fillId="0" borderId="31" xfId="0" applyNumberFormat="1" applyFont="1" applyBorder="1" applyAlignment="1">
      <alignment horizontal="center" vertical="center" wrapText="1"/>
    </xf>
    <xf numFmtId="16" fontId="37" fillId="0" borderId="31" xfId="0" applyNumberFormat="1" applyFont="1" applyBorder="1" applyAlignment="1">
      <alignment horizontal="center" vertical="center"/>
    </xf>
    <xf numFmtId="0" fontId="1" fillId="0" borderId="24" xfId="0" applyFont="1" applyBorder="1"/>
    <xf numFmtId="0" fontId="36" fillId="0" borderId="31" xfId="0" applyFont="1" applyBorder="1" applyAlignment="1">
      <alignment horizontal="left"/>
    </xf>
    <xf numFmtId="0" fontId="36" fillId="0" borderId="2" xfId="0" applyFont="1" applyBorder="1" applyAlignment="1">
      <alignment horizontal="left"/>
    </xf>
    <xf numFmtId="0" fontId="37" fillId="0" borderId="31" xfId="0" applyFont="1" applyBorder="1" applyAlignment="1">
      <alignment horizontal="left" vertical="center"/>
    </xf>
    <xf numFmtId="49" fontId="37" fillId="0" borderId="31" xfId="0" applyNumberFormat="1" applyFont="1" applyBorder="1" applyAlignment="1">
      <alignment horizontal="center" vertical="center"/>
    </xf>
    <xf numFmtId="2" fontId="36" fillId="0" borderId="31" xfId="0" applyNumberFormat="1" applyFont="1" applyBorder="1" applyAlignment="1">
      <alignment horizontal="center" vertical="center"/>
    </xf>
    <xf numFmtId="166" fontId="36" fillId="0" borderId="31" xfId="0" applyNumberFormat="1" applyFont="1" applyBorder="1" applyAlignment="1">
      <alignment horizontal="center" vertical="center"/>
    </xf>
    <xf numFmtId="0" fontId="1" fillId="11" borderId="31" xfId="0" applyFont="1" applyFill="1" applyBorder="1" applyAlignment="1">
      <alignment horizontal="center" vertical="center"/>
    </xf>
    <xf numFmtId="15" fontId="1" fillId="11" borderId="31" xfId="0" applyNumberFormat="1" applyFont="1" applyFill="1" applyBorder="1" applyAlignment="1">
      <alignment horizontal="center" vertical="center"/>
    </xf>
    <xf numFmtId="0" fontId="39" fillId="11" borderId="31" xfId="0" applyFont="1" applyFill="1" applyBorder="1" applyAlignment="1">
      <alignment horizontal="left"/>
    </xf>
    <xf numFmtId="43" fontId="36" fillId="11" borderId="31" xfId="0" applyNumberFormat="1" applyFont="1" applyFill="1" applyBorder="1" applyAlignment="1">
      <alignment horizontal="center" vertical="top"/>
    </xf>
    <xf numFmtId="0" fontId="1" fillId="12" borderId="2" xfId="0" applyFont="1" applyFill="1" applyBorder="1" applyAlignment="1">
      <alignment horizontal="center" vertical="center"/>
    </xf>
    <xf numFmtId="165" fontId="36" fillId="12" borderId="2" xfId="0" applyNumberFormat="1" applyFont="1" applyFill="1" applyBorder="1" applyAlignment="1">
      <alignment horizontal="center" vertical="center"/>
    </xf>
    <xf numFmtId="15" fontId="1" fillId="12" borderId="2" xfId="0" applyNumberFormat="1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left"/>
    </xf>
    <xf numFmtId="43" fontId="39" fillId="12" borderId="2" xfId="0" applyNumberFormat="1" applyFont="1" applyFill="1" applyBorder="1" applyAlignment="1">
      <alignment horizontal="center" vertical="top"/>
    </xf>
    <xf numFmtId="0" fontId="39" fillId="12" borderId="2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wrapText="1"/>
    </xf>
    <xf numFmtId="0" fontId="37" fillId="6" borderId="27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 wrapText="1"/>
    </xf>
    <xf numFmtId="0" fontId="36" fillId="13" borderId="31" xfId="0" applyFont="1" applyFill="1" applyBorder="1" applyAlignment="1">
      <alignment horizontal="center" vertical="center"/>
    </xf>
    <xf numFmtId="165" fontId="36" fillId="13" borderId="31" xfId="0" applyNumberFormat="1" applyFont="1" applyFill="1" applyBorder="1" applyAlignment="1">
      <alignment horizontal="center" vertical="center"/>
    </xf>
    <xf numFmtId="0" fontId="37" fillId="13" borderId="31" xfId="0" applyFont="1" applyFill="1" applyBorder="1" applyAlignment="1">
      <alignment horizontal="center" vertical="center"/>
    </xf>
    <xf numFmtId="0" fontId="37" fillId="13" borderId="31" xfId="0" applyFont="1" applyFill="1" applyBorder="1" applyAlignment="1">
      <alignment horizontal="left" vertical="center"/>
    </xf>
    <xf numFmtId="49" fontId="37" fillId="13" borderId="31" xfId="0" applyNumberFormat="1" applyFont="1" applyFill="1" applyBorder="1" applyAlignment="1">
      <alignment horizontal="center" vertical="center"/>
    </xf>
    <xf numFmtId="0" fontId="37" fillId="13" borderId="7" xfId="0" applyFont="1" applyFill="1" applyBorder="1" applyAlignment="1">
      <alignment horizontal="center" vertical="center"/>
    </xf>
    <xf numFmtId="0" fontId="36" fillId="13" borderId="2" xfId="0" applyFont="1" applyFill="1" applyBorder="1" applyAlignment="1">
      <alignment horizontal="center" vertical="center"/>
    </xf>
    <xf numFmtId="2" fontId="36" fillId="13" borderId="2" xfId="0" applyNumberFormat="1" applyFont="1" applyFill="1" applyBorder="1" applyAlignment="1">
      <alignment horizontal="center" vertical="center"/>
    </xf>
    <xf numFmtId="166" fontId="36" fillId="13" borderId="2" xfId="0" applyNumberFormat="1" applyFont="1" applyFill="1" applyBorder="1" applyAlignment="1">
      <alignment horizontal="center" vertical="center"/>
    </xf>
    <xf numFmtId="0" fontId="37" fillId="14" borderId="7" xfId="0" applyFont="1" applyFill="1" applyBorder="1" applyAlignment="1">
      <alignment horizontal="center" vertical="center"/>
    </xf>
    <xf numFmtId="165" fontId="36" fillId="13" borderId="7" xfId="0" applyNumberFormat="1" applyFont="1" applyFill="1" applyBorder="1" applyAlignment="1">
      <alignment horizontal="center" vertical="center"/>
    </xf>
    <xf numFmtId="16" fontId="36" fillId="13" borderId="2" xfId="0" applyNumberFormat="1" applyFont="1" applyFill="1" applyBorder="1" applyAlignment="1">
      <alignment horizontal="center" vertical="center"/>
    </xf>
    <xf numFmtId="0" fontId="36" fillId="13" borderId="2" xfId="0" applyFont="1" applyFill="1" applyBorder="1"/>
    <xf numFmtId="0" fontId="37" fillId="13" borderId="2" xfId="0" applyFont="1" applyFill="1" applyBorder="1" applyAlignment="1">
      <alignment horizontal="center" vertical="center"/>
    </xf>
    <xf numFmtId="0" fontId="37" fillId="13" borderId="20" xfId="0" applyFont="1" applyFill="1" applyBorder="1" applyAlignment="1">
      <alignment horizontal="center" vertical="center"/>
    </xf>
    <xf numFmtId="0" fontId="37" fillId="13" borderId="27" xfId="0" applyFont="1" applyFill="1" applyBorder="1" applyAlignment="1">
      <alignment horizontal="center" vertical="center"/>
    </xf>
    <xf numFmtId="2" fontId="37" fillId="13" borderId="2" xfId="0" applyNumberFormat="1" applyFont="1" applyFill="1" applyBorder="1" applyAlignment="1">
      <alignment horizontal="center" vertical="center"/>
    </xf>
    <xf numFmtId="165" fontId="36" fillId="13" borderId="2" xfId="0" applyNumberFormat="1" applyFont="1" applyFill="1" applyBorder="1" applyAlignment="1">
      <alignment horizontal="center" vertical="center"/>
    </xf>
    <xf numFmtId="0" fontId="1" fillId="13" borderId="31" xfId="0" applyFont="1" applyFill="1" applyBorder="1" applyAlignment="1">
      <alignment horizontal="center" vertical="center"/>
    </xf>
    <xf numFmtId="15" fontId="1" fillId="13" borderId="31" xfId="0" applyNumberFormat="1" applyFont="1" applyFill="1" applyBorder="1" applyAlignment="1">
      <alignment horizontal="center" vertical="center"/>
    </xf>
    <xf numFmtId="0" fontId="36" fillId="13" borderId="31" xfId="0" applyFont="1" applyFill="1" applyBorder="1" applyAlignment="1">
      <alignment horizontal="left"/>
    </xf>
    <xf numFmtId="43" fontId="36" fillId="13" borderId="31" xfId="0" applyNumberFormat="1" applyFont="1" applyFill="1" applyBorder="1" applyAlignment="1">
      <alignment horizontal="center" vertical="top"/>
    </xf>
    <xf numFmtId="0" fontId="37" fillId="15" borderId="2" xfId="0" applyFont="1" applyFill="1" applyBorder="1" applyAlignment="1">
      <alignment horizontal="center" vertical="center"/>
    </xf>
    <xf numFmtId="2" fontId="37" fillId="15" borderId="2" xfId="0" applyNumberFormat="1" applyFont="1" applyFill="1" applyBorder="1" applyAlignment="1">
      <alignment horizontal="center" vertical="center"/>
    </xf>
    <xf numFmtId="10" fontId="37" fillId="15" borderId="2" xfId="0" applyNumberFormat="1" applyFont="1" applyFill="1" applyBorder="1" applyAlignment="1">
      <alignment horizontal="center" vertical="center" wrapText="1"/>
    </xf>
    <xf numFmtId="0" fontId="37" fillId="15" borderId="20" xfId="0" applyFont="1" applyFill="1" applyBorder="1" applyAlignment="1">
      <alignment horizontal="center" vertical="center"/>
    </xf>
    <xf numFmtId="16" fontId="37" fillId="15" borderId="31" xfId="0" applyNumberFormat="1" applyFont="1" applyFill="1" applyBorder="1" applyAlignment="1">
      <alignment horizontal="center" vertical="center"/>
    </xf>
    <xf numFmtId="2" fontId="37" fillId="13" borderId="17" xfId="0" applyNumberFormat="1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left" vertical="center"/>
    </xf>
    <xf numFmtId="49" fontId="37" fillId="11" borderId="31" xfId="0" applyNumberFormat="1" applyFont="1" applyFill="1" applyBorder="1" applyAlignment="1">
      <alignment horizontal="center" vertical="center"/>
    </xf>
    <xf numFmtId="0" fontId="37" fillId="11" borderId="7" xfId="0" applyFont="1" applyFill="1" applyBorder="1" applyAlignment="1">
      <alignment horizontal="center" vertical="center"/>
    </xf>
    <xf numFmtId="166" fontId="36" fillId="11" borderId="2" xfId="0" applyNumberFormat="1" applyFont="1" applyFill="1" applyBorder="1" applyAlignment="1">
      <alignment horizontal="center" vertical="center"/>
    </xf>
    <xf numFmtId="0" fontId="37" fillId="16" borderId="7" xfId="0" applyFont="1" applyFill="1" applyBorder="1" applyAlignment="1">
      <alignment horizontal="center" vertical="center"/>
    </xf>
    <xf numFmtId="165" fontId="36" fillId="11" borderId="7" xfId="0" applyNumberFormat="1" applyFont="1" applyFill="1" applyBorder="1" applyAlignment="1">
      <alignment horizontal="center" vertical="center"/>
    </xf>
    <xf numFmtId="0" fontId="36" fillId="17" borderId="2" xfId="0" applyFont="1" applyFill="1" applyBorder="1" applyAlignment="1">
      <alignment horizontal="center" vertical="center"/>
    </xf>
    <xf numFmtId="0" fontId="1" fillId="17" borderId="2" xfId="0" applyFont="1" applyFill="1" applyBorder="1" applyAlignment="1">
      <alignment horizontal="center" vertical="center"/>
    </xf>
    <xf numFmtId="165" fontId="36" fillId="17" borderId="2" xfId="0" applyNumberFormat="1" applyFont="1" applyFill="1" applyBorder="1" applyAlignment="1">
      <alignment horizontal="center" vertical="center"/>
    </xf>
    <xf numFmtId="15" fontId="1" fillId="17" borderId="2" xfId="0" applyNumberFormat="1" applyFont="1" applyFill="1" applyBorder="1" applyAlignment="1">
      <alignment horizontal="center" vertical="center"/>
    </xf>
    <xf numFmtId="0" fontId="39" fillId="17" borderId="2" xfId="0" applyFont="1" applyFill="1" applyBorder="1" applyAlignment="1">
      <alignment horizontal="left"/>
    </xf>
    <xf numFmtId="43" fontId="36" fillId="17" borderId="2" xfId="0" applyNumberFormat="1" applyFont="1" applyFill="1" applyBorder="1" applyAlignment="1">
      <alignment horizontal="center" vertical="top"/>
    </xf>
    <xf numFmtId="0" fontId="37" fillId="17" borderId="2" xfId="0" applyFont="1" applyFill="1" applyBorder="1" applyAlignment="1">
      <alignment horizontal="center" vertical="center"/>
    </xf>
    <xf numFmtId="0" fontId="37" fillId="18" borderId="2" xfId="0" applyFont="1" applyFill="1" applyBorder="1" applyAlignment="1">
      <alignment horizontal="center" vertical="center"/>
    </xf>
    <xf numFmtId="2" fontId="37" fillId="18" borderId="2" xfId="0" applyNumberFormat="1" applyFont="1" applyFill="1" applyBorder="1" applyAlignment="1">
      <alignment horizontal="center" vertical="center"/>
    </xf>
    <xf numFmtId="10" fontId="37" fillId="18" borderId="2" xfId="0" applyNumberFormat="1" applyFont="1" applyFill="1" applyBorder="1" applyAlignment="1">
      <alignment horizontal="center" vertical="center" wrapText="1"/>
    </xf>
    <xf numFmtId="0" fontId="37" fillId="18" borderId="20" xfId="0" applyFont="1" applyFill="1" applyBorder="1" applyAlignment="1">
      <alignment horizontal="center" vertical="center"/>
    </xf>
    <xf numFmtId="16" fontId="37" fillId="18" borderId="31" xfId="0" applyNumberFormat="1" applyFont="1" applyFill="1" applyBorder="1" applyAlignment="1">
      <alignment horizontal="center" vertical="center"/>
    </xf>
    <xf numFmtId="0" fontId="39" fillId="13" borderId="31" xfId="0" applyFont="1" applyFill="1" applyBorder="1" applyAlignment="1">
      <alignment horizontal="left"/>
    </xf>
    <xf numFmtId="2" fontId="37" fillId="11" borderId="17" xfId="0" applyNumberFormat="1" applyFont="1" applyFill="1" applyBorder="1" applyAlignment="1">
      <alignment horizontal="center" vertical="center"/>
    </xf>
    <xf numFmtId="166" fontId="36" fillId="13" borderId="31" xfId="0" applyNumberFormat="1" applyFont="1" applyFill="1" applyBorder="1" applyAlignment="1">
      <alignment horizontal="center" vertical="center"/>
    </xf>
    <xf numFmtId="43" fontId="36" fillId="12" borderId="2" xfId="0" applyNumberFormat="1" applyFont="1" applyFill="1" applyBorder="1" applyAlignment="1">
      <alignment horizontal="center" vertical="top"/>
    </xf>
    <xf numFmtId="49" fontId="36" fillId="11" borderId="2" xfId="0" applyNumberFormat="1" applyFont="1" applyFill="1" applyBorder="1" applyAlignment="1">
      <alignment horizontal="center" vertical="center"/>
    </xf>
    <xf numFmtId="165" fontId="36" fillId="11" borderId="2" xfId="0" applyNumberFormat="1" applyFont="1" applyFill="1" applyBorder="1" applyAlignment="1">
      <alignment horizontal="center" vertical="center"/>
    </xf>
    <xf numFmtId="0" fontId="1" fillId="17" borderId="31" xfId="0" applyFont="1" applyFill="1" applyBorder="1" applyAlignment="1">
      <alignment horizontal="center" vertical="center"/>
    </xf>
    <xf numFmtId="165" fontId="36" fillId="17" borderId="31" xfId="0" applyNumberFormat="1" applyFont="1" applyFill="1" applyBorder="1" applyAlignment="1">
      <alignment horizontal="center" vertical="center"/>
    </xf>
    <xf numFmtId="15" fontId="1" fillId="17" borderId="31" xfId="0" applyNumberFormat="1" applyFont="1" applyFill="1" applyBorder="1" applyAlignment="1">
      <alignment horizontal="center" vertical="center"/>
    </xf>
    <xf numFmtId="0" fontId="36" fillId="17" borderId="31" xfId="0" applyFont="1" applyFill="1" applyBorder="1" applyAlignment="1">
      <alignment horizontal="left"/>
    </xf>
    <xf numFmtId="43" fontId="36" fillId="17" borderId="31" xfId="0" applyNumberFormat="1" applyFont="1" applyFill="1" applyBorder="1" applyAlignment="1">
      <alignment horizontal="center" vertical="top"/>
    </xf>
    <xf numFmtId="0" fontId="36" fillId="17" borderId="31" xfId="0" applyFont="1" applyFill="1" applyBorder="1" applyAlignment="1">
      <alignment horizontal="center" vertical="center"/>
    </xf>
    <xf numFmtId="0" fontId="37" fillId="17" borderId="31" xfId="0" applyFont="1" applyFill="1" applyBorder="1" applyAlignment="1">
      <alignment horizontal="center" vertical="center"/>
    </xf>
    <xf numFmtId="0" fontId="37" fillId="18" borderId="5" xfId="0" applyFont="1" applyFill="1" applyBorder="1" applyAlignment="1">
      <alignment horizontal="center" vertical="center"/>
    </xf>
    <xf numFmtId="16" fontId="36" fillId="17" borderId="2" xfId="0" applyNumberFormat="1" applyFont="1" applyFill="1" applyBorder="1" applyAlignment="1">
      <alignment horizontal="center" vertical="center"/>
    </xf>
    <xf numFmtId="0" fontId="36" fillId="17" borderId="2" xfId="0" applyFont="1" applyFill="1" applyBorder="1"/>
    <xf numFmtId="0" fontId="37" fillId="18" borderId="27" xfId="0" applyFont="1" applyFill="1" applyBorder="1" applyAlignment="1">
      <alignment horizontal="center" vertical="center"/>
    </xf>
    <xf numFmtId="0" fontId="36" fillId="18" borderId="2" xfId="0" applyFont="1" applyFill="1" applyBorder="1" applyAlignment="1">
      <alignment horizontal="center" vertical="center"/>
    </xf>
    <xf numFmtId="166" fontId="36" fillId="18" borderId="2" xfId="0" applyNumberFormat="1" applyFont="1" applyFill="1" applyBorder="1" applyAlignment="1">
      <alignment horizontal="center" vertical="center"/>
    </xf>
    <xf numFmtId="165" fontId="36" fillId="18" borderId="2" xfId="0" applyNumberFormat="1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0" fontId="11" fillId="0" borderId="13" xfId="0" applyFont="1" applyBorder="1"/>
    <xf numFmtId="0" fontId="11" fillId="0" borderId="14" xfId="0" applyFont="1" applyBorder="1"/>
    <xf numFmtId="0" fontId="4" fillId="4" borderId="9" xfId="0" applyFont="1" applyFill="1" applyBorder="1" applyAlignment="1">
      <alignment horizontal="center" vertical="center" wrapText="1"/>
    </xf>
    <xf numFmtId="0" fontId="11" fillId="0" borderId="16" xfId="0" applyFont="1" applyBorder="1"/>
    <xf numFmtId="0" fontId="4" fillId="4" borderId="10" xfId="0" applyFont="1" applyFill="1" applyBorder="1" applyAlignment="1">
      <alignment horizontal="left" vertical="center" wrapText="1"/>
    </xf>
    <xf numFmtId="0" fontId="11" fillId="0" borderId="17" xfId="0" applyFont="1" applyBorder="1"/>
    <xf numFmtId="0" fontId="11" fillId="0" borderId="22" xfId="0" applyFont="1" applyBorder="1"/>
    <xf numFmtId="0" fontId="11" fillId="0" borderId="21" xfId="0" applyFont="1" applyBorder="1"/>
    <xf numFmtId="0" fontId="4" fillId="4" borderId="10" xfId="0" applyFont="1" applyFill="1" applyBorder="1" applyAlignment="1">
      <alignment horizontal="center" vertical="center" wrapText="1"/>
    </xf>
    <xf numFmtId="0" fontId="25" fillId="2" borderId="23" xfId="0" applyFont="1" applyFill="1" applyBorder="1"/>
    <xf numFmtId="0" fontId="11" fillId="0" borderId="24" xfId="0" applyFont="1" applyBorder="1"/>
    <xf numFmtId="2" fontId="30" fillId="2" borderId="23" xfId="0" applyNumberFormat="1" applyFont="1" applyFill="1" applyBorder="1" applyAlignment="1">
      <alignment horizontal="left" wrapText="1"/>
    </xf>
    <xf numFmtId="0" fontId="36" fillId="13" borderId="32" xfId="0" applyFont="1" applyFill="1" applyBorder="1" applyAlignment="1">
      <alignment horizontal="center" vertical="center"/>
    </xf>
    <xf numFmtId="0" fontId="36" fillId="13" borderId="33" xfId="0" applyFont="1" applyFill="1" applyBorder="1" applyAlignment="1">
      <alignment horizontal="center" vertical="center"/>
    </xf>
    <xf numFmtId="0" fontId="37" fillId="13" borderId="32" xfId="0" applyFont="1" applyFill="1" applyBorder="1" applyAlignment="1">
      <alignment horizontal="center" vertical="center"/>
    </xf>
    <xf numFmtId="0" fontId="37" fillId="13" borderId="33" xfId="0" applyFont="1" applyFill="1" applyBorder="1" applyAlignment="1">
      <alignment horizontal="center" vertical="center"/>
    </xf>
    <xf numFmtId="0" fontId="36" fillId="11" borderId="32" xfId="0" applyFont="1" applyFill="1" applyBorder="1" applyAlignment="1">
      <alignment horizontal="center" vertical="center"/>
    </xf>
    <xf numFmtId="0" fontId="36" fillId="11" borderId="33" xfId="0" applyFont="1" applyFill="1" applyBorder="1" applyAlignment="1">
      <alignment horizontal="center" vertical="center"/>
    </xf>
    <xf numFmtId="165" fontId="36" fillId="11" borderId="32" xfId="0" applyNumberFormat="1" applyFont="1" applyFill="1" applyBorder="1" applyAlignment="1">
      <alignment horizontal="center" vertical="center"/>
    </xf>
    <xf numFmtId="165" fontId="36" fillId="11" borderId="33" xfId="0" applyNumberFormat="1" applyFont="1" applyFill="1" applyBorder="1" applyAlignment="1">
      <alignment horizontal="center" vertical="center"/>
    </xf>
    <xf numFmtId="0" fontId="37" fillId="11" borderId="34" xfId="0" applyFont="1" applyFill="1" applyBorder="1" applyAlignment="1">
      <alignment horizontal="center" vertical="center"/>
    </xf>
    <xf numFmtId="0" fontId="37" fillId="11" borderId="35" xfId="0" applyFont="1" applyFill="1" applyBorder="1" applyAlignment="1">
      <alignment horizontal="center" vertical="center"/>
    </xf>
    <xf numFmtId="0" fontId="37" fillId="16" borderId="7" xfId="0" applyFont="1" applyFill="1" applyBorder="1" applyAlignment="1">
      <alignment horizontal="center" vertical="center"/>
    </xf>
    <xf numFmtId="0" fontId="37" fillId="16" borderId="36" xfId="0" applyFont="1" applyFill="1" applyBorder="1" applyAlignment="1">
      <alignment horizontal="center" vertical="center"/>
    </xf>
    <xf numFmtId="165" fontId="36" fillId="11" borderId="7" xfId="0" applyNumberFormat="1" applyFont="1" applyFill="1" applyBorder="1" applyAlignment="1">
      <alignment horizontal="center" vertical="center"/>
    </xf>
    <xf numFmtId="165" fontId="36" fillId="11" borderId="36" xfId="0" applyNumberFormat="1" applyFont="1" applyFill="1" applyBorder="1" applyAlignment="1">
      <alignment horizontal="center" vertical="center"/>
    </xf>
    <xf numFmtId="0" fontId="36" fillId="11" borderId="7" xfId="0" applyFont="1" applyFill="1" applyBorder="1" applyAlignment="1">
      <alignment horizontal="center" vertical="center"/>
    </xf>
    <xf numFmtId="0" fontId="36" fillId="11" borderId="36" xfId="0" applyFont="1" applyFill="1" applyBorder="1" applyAlignment="1">
      <alignment horizontal="center" vertical="center"/>
    </xf>
    <xf numFmtId="165" fontId="36" fillId="13" borderId="32" xfId="0" applyNumberFormat="1" applyFont="1" applyFill="1" applyBorder="1" applyAlignment="1">
      <alignment horizontal="center" vertical="center"/>
    </xf>
    <xf numFmtId="165" fontId="36" fillId="13" borderId="33" xfId="0" applyNumberFormat="1" applyFont="1" applyFill="1" applyBorder="1" applyAlignment="1">
      <alignment horizontal="center" vertical="center"/>
    </xf>
  </cellXfs>
  <cellStyles count="4">
    <cellStyle name="Normal" xfId="0" builtinId="0"/>
    <cellStyle name="Normal 7" xfId="2"/>
    <cellStyle name="Normal 7 2" xfId="3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214</xdr:row>
      <xdr:rowOff>85725</xdr:rowOff>
    </xdr:from>
    <xdr:ext cx="3590925" cy="800100"/>
    <xdr:pic>
      <xdr:nvPicPr>
        <xdr:cNvPr id="3" name="image3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219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171450</xdr:colOff>
      <xdr:row>218</xdr:row>
      <xdr:rowOff>76200</xdr:rowOff>
    </xdr:from>
    <xdr:ext cx="3590925" cy="800100"/>
    <xdr:pic>
      <xdr:nvPicPr>
        <xdr:cNvPr id="3" name="image5.pn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510</xdr:row>
      <xdr:rowOff>95250</xdr:rowOff>
    </xdr:from>
    <xdr:ext cx="3962400" cy="657225"/>
    <xdr:pic>
      <xdr:nvPicPr>
        <xdr:cNvPr id="3" name="image7.pn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D29" sqref="D29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45166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45166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58" t="s">
        <v>16</v>
      </c>
      <c r="B9" s="360" t="s">
        <v>17</v>
      </c>
      <c r="C9" s="360" t="s">
        <v>18</v>
      </c>
      <c r="D9" s="360" t="s">
        <v>19</v>
      </c>
      <c r="E9" s="26" t="s">
        <v>20</v>
      </c>
      <c r="F9" s="26" t="s">
        <v>21</v>
      </c>
      <c r="G9" s="355" t="s">
        <v>22</v>
      </c>
      <c r="H9" s="356"/>
      <c r="I9" s="357"/>
      <c r="J9" s="355" t="s">
        <v>23</v>
      </c>
      <c r="K9" s="356"/>
      <c r="L9" s="357"/>
      <c r="M9" s="26"/>
      <c r="N9" s="27"/>
      <c r="O9" s="27"/>
      <c r="P9" s="27"/>
    </row>
    <row r="10" spans="1:16" ht="38.25">
      <c r="A10" s="359"/>
      <c r="B10" s="361"/>
      <c r="C10" s="361"/>
      <c r="D10" s="361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871</v>
      </c>
    </row>
    <row r="11" spans="1:16" ht="12.75" customHeight="1">
      <c r="A11" s="31">
        <v>1</v>
      </c>
      <c r="B11" s="32" t="s">
        <v>34</v>
      </c>
      <c r="C11" s="33" t="s">
        <v>35</v>
      </c>
      <c r="D11" s="34">
        <v>45169</v>
      </c>
      <c r="E11" s="35">
        <v>19250.3</v>
      </c>
      <c r="F11" s="35">
        <v>19269.433333333334</v>
      </c>
      <c r="G11" s="36">
        <v>19198.866666666669</v>
      </c>
      <c r="H11" s="36">
        <v>19147.433333333334</v>
      </c>
      <c r="I11" s="36">
        <v>19076.866666666669</v>
      </c>
      <c r="J11" s="36">
        <v>19320.866666666669</v>
      </c>
      <c r="K11" s="36">
        <v>19391.433333333334</v>
      </c>
      <c r="L11" s="36">
        <v>19442.866666666669</v>
      </c>
      <c r="M11" s="37">
        <v>19340</v>
      </c>
      <c r="N11" s="37">
        <v>19218</v>
      </c>
      <c r="O11" s="253">
        <v>13427550</v>
      </c>
      <c r="P11" s="255">
        <v>5.3599802266869105E-2</v>
      </c>
    </row>
    <row r="12" spans="1:16" ht="12.75" customHeight="1">
      <c r="A12" s="31">
        <v>2</v>
      </c>
      <c r="B12" s="32" t="s">
        <v>34</v>
      </c>
      <c r="C12" s="33" t="s">
        <v>36</v>
      </c>
      <c r="D12" s="34">
        <v>45169</v>
      </c>
      <c r="E12" s="38">
        <v>44222.85</v>
      </c>
      <c r="F12" s="38">
        <v>44203.416666666664</v>
      </c>
      <c r="G12" s="39">
        <v>44007.133333333331</v>
      </c>
      <c r="H12" s="39">
        <v>43791.416666666664</v>
      </c>
      <c r="I12" s="39">
        <v>43595.133333333331</v>
      </c>
      <c r="J12" s="39">
        <v>44419.133333333331</v>
      </c>
      <c r="K12" s="39">
        <v>44615.416666666672</v>
      </c>
      <c r="L12" s="39">
        <v>44831.133333333331</v>
      </c>
      <c r="M12" s="31">
        <v>44399.7</v>
      </c>
      <c r="N12" s="31">
        <v>43987.7</v>
      </c>
      <c r="O12" s="254">
        <v>2198160</v>
      </c>
      <c r="P12" s="255">
        <v>1.1073624076335562E-2</v>
      </c>
    </row>
    <row r="13" spans="1:16" ht="12.75" customHeight="1">
      <c r="A13" s="31">
        <v>3</v>
      </c>
      <c r="B13" s="32" t="s">
        <v>34</v>
      </c>
      <c r="C13" s="33" t="s">
        <v>37</v>
      </c>
      <c r="D13" s="34">
        <v>45167</v>
      </c>
      <c r="E13" s="38">
        <v>19644.900000000001</v>
      </c>
      <c r="F13" s="38">
        <v>19630.466666666667</v>
      </c>
      <c r="G13" s="39">
        <v>19560.933333333334</v>
      </c>
      <c r="H13" s="39">
        <v>19476.966666666667</v>
      </c>
      <c r="I13" s="39">
        <v>19407.433333333334</v>
      </c>
      <c r="J13" s="39">
        <v>19714.433333333334</v>
      </c>
      <c r="K13" s="39">
        <v>19783.966666666667</v>
      </c>
      <c r="L13" s="39">
        <v>19867.933333333334</v>
      </c>
      <c r="M13" s="31">
        <v>19700</v>
      </c>
      <c r="N13" s="31">
        <v>19546.5</v>
      </c>
      <c r="O13" s="254">
        <v>86960</v>
      </c>
      <c r="P13" s="256">
        <v>-9.6425602660016624E-2</v>
      </c>
    </row>
    <row r="14" spans="1:16" ht="12.75" customHeight="1">
      <c r="A14" s="31">
        <v>4</v>
      </c>
      <c r="B14" s="32" t="s">
        <v>34</v>
      </c>
      <c r="C14" s="33" t="s">
        <v>38</v>
      </c>
      <c r="D14" s="34">
        <v>45166</v>
      </c>
      <c r="E14" s="38">
        <v>8714.7000000000007</v>
      </c>
      <c r="F14" s="38">
        <v>8739.6</v>
      </c>
      <c r="G14" s="39">
        <v>8682.85</v>
      </c>
      <c r="H14" s="39">
        <v>8651</v>
      </c>
      <c r="I14" s="39">
        <v>8594.25</v>
      </c>
      <c r="J14" s="39">
        <v>8771.4500000000007</v>
      </c>
      <c r="K14" s="39">
        <v>8828.2000000000007</v>
      </c>
      <c r="L14" s="39">
        <v>8860.0500000000011</v>
      </c>
      <c r="M14" s="31">
        <v>8796.35</v>
      </c>
      <c r="N14" s="31">
        <v>8707.75</v>
      </c>
      <c r="O14" s="254">
        <v>87525</v>
      </c>
      <c r="P14" s="256">
        <v>5.8023572076155938E-2</v>
      </c>
    </row>
    <row r="15" spans="1:16" ht="12.75" customHeight="1">
      <c r="A15" s="31">
        <v>5</v>
      </c>
      <c r="B15" s="32" t="s">
        <v>39</v>
      </c>
      <c r="C15" s="33" t="s">
        <v>40</v>
      </c>
      <c r="D15" s="34">
        <v>45169</v>
      </c>
      <c r="E15" s="38">
        <v>458.6</v>
      </c>
      <c r="F15" s="38">
        <v>458.73333333333335</v>
      </c>
      <c r="G15" s="39">
        <v>455.11666666666667</v>
      </c>
      <c r="H15" s="39">
        <v>451.63333333333333</v>
      </c>
      <c r="I15" s="39">
        <v>448.01666666666665</v>
      </c>
      <c r="J15" s="39">
        <v>462.2166666666667</v>
      </c>
      <c r="K15" s="39">
        <v>465.83333333333337</v>
      </c>
      <c r="L15" s="39">
        <v>469.31666666666672</v>
      </c>
      <c r="M15" s="31">
        <v>462.35</v>
      </c>
      <c r="N15" s="31">
        <v>455.25</v>
      </c>
      <c r="O15" s="254">
        <v>12600000</v>
      </c>
      <c r="P15" s="255">
        <v>1.2454801124949779E-2</v>
      </c>
    </row>
    <row r="16" spans="1:16" ht="12.75" customHeight="1">
      <c r="A16" s="31">
        <v>6</v>
      </c>
      <c r="B16" s="32" t="s">
        <v>41</v>
      </c>
      <c r="C16" s="33" t="s">
        <v>42</v>
      </c>
      <c r="D16" s="34">
        <v>45169</v>
      </c>
      <c r="E16" s="38">
        <v>4244.5</v>
      </c>
      <c r="F16" s="38">
        <v>4269.4666666666672</v>
      </c>
      <c r="G16" s="39">
        <v>4193.7333333333345</v>
      </c>
      <c r="H16" s="39">
        <v>4142.9666666666672</v>
      </c>
      <c r="I16" s="39">
        <v>4067.2333333333345</v>
      </c>
      <c r="J16" s="39">
        <v>4320.2333333333345</v>
      </c>
      <c r="K16" s="39">
        <v>4395.9666666666681</v>
      </c>
      <c r="L16" s="39">
        <v>4446.7333333333345</v>
      </c>
      <c r="M16" s="31">
        <v>4345.2</v>
      </c>
      <c r="N16" s="31">
        <v>4218.7</v>
      </c>
      <c r="O16" s="254">
        <v>1584250</v>
      </c>
      <c r="P16" s="255">
        <v>7.7926208651399494E-3</v>
      </c>
    </row>
    <row r="17" spans="1:16" ht="12.75" customHeight="1">
      <c r="A17" s="31">
        <v>7</v>
      </c>
      <c r="B17" s="32" t="s">
        <v>43</v>
      </c>
      <c r="C17" s="33" t="s">
        <v>44</v>
      </c>
      <c r="D17" s="34">
        <v>45169</v>
      </c>
      <c r="E17" s="38">
        <v>23162.75</v>
      </c>
      <c r="F17" s="38">
        <v>23125.349999999995</v>
      </c>
      <c r="G17" s="39">
        <v>23021.249999999989</v>
      </c>
      <c r="H17" s="39">
        <v>22879.749999999993</v>
      </c>
      <c r="I17" s="39">
        <v>22775.649999999987</v>
      </c>
      <c r="J17" s="39">
        <v>23266.849999999991</v>
      </c>
      <c r="K17" s="39">
        <v>23370.949999999997</v>
      </c>
      <c r="L17" s="39">
        <v>23512.449999999993</v>
      </c>
      <c r="M17" s="31">
        <v>23229.45</v>
      </c>
      <c r="N17" s="31">
        <v>22983.85</v>
      </c>
      <c r="O17" s="254">
        <v>75520</v>
      </c>
      <c r="P17" s="255">
        <v>-2.2268254790264112E-2</v>
      </c>
    </row>
    <row r="18" spans="1:16" ht="12.75" customHeight="1">
      <c r="A18" s="31">
        <v>8</v>
      </c>
      <c r="B18" s="32" t="s">
        <v>45</v>
      </c>
      <c r="C18" s="33" t="s">
        <v>46</v>
      </c>
      <c r="D18" s="34">
        <v>45169</v>
      </c>
      <c r="E18" s="38">
        <v>180</v>
      </c>
      <c r="F18" s="38">
        <v>181.16666666666666</v>
      </c>
      <c r="G18" s="39">
        <v>178.18333333333331</v>
      </c>
      <c r="H18" s="39">
        <v>176.36666666666665</v>
      </c>
      <c r="I18" s="39">
        <v>173.3833333333333</v>
      </c>
      <c r="J18" s="39">
        <v>182.98333333333332</v>
      </c>
      <c r="K18" s="39">
        <v>185.96666666666667</v>
      </c>
      <c r="L18" s="39">
        <v>187.78333333333333</v>
      </c>
      <c r="M18" s="31">
        <v>184.15</v>
      </c>
      <c r="N18" s="31">
        <v>179.35</v>
      </c>
      <c r="O18" s="254">
        <v>29818800</v>
      </c>
      <c r="P18" s="255">
        <v>8.3169870537465676E-2</v>
      </c>
    </row>
    <row r="19" spans="1:16" ht="12.75" customHeight="1">
      <c r="A19" s="31">
        <v>9</v>
      </c>
      <c r="B19" s="32" t="s">
        <v>47</v>
      </c>
      <c r="C19" s="33" t="s">
        <v>48</v>
      </c>
      <c r="D19" s="34">
        <v>45169</v>
      </c>
      <c r="E19" s="38">
        <v>213.1</v>
      </c>
      <c r="F19" s="38">
        <v>214.73333333333335</v>
      </c>
      <c r="G19" s="39">
        <v>210.81666666666669</v>
      </c>
      <c r="H19" s="39">
        <v>208.53333333333333</v>
      </c>
      <c r="I19" s="39">
        <v>204.61666666666667</v>
      </c>
      <c r="J19" s="39">
        <v>217.01666666666671</v>
      </c>
      <c r="K19" s="39">
        <v>220.93333333333334</v>
      </c>
      <c r="L19" s="39">
        <v>223.21666666666673</v>
      </c>
      <c r="M19" s="31">
        <v>218.65</v>
      </c>
      <c r="N19" s="31">
        <v>212.45</v>
      </c>
      <c r="O19" s="254">
        <v>25178400</v>
      </c>
      <c r="P19" s="255">
        <v>3.2629558541266791E-2</v>
      </c>
    </row>
    <row r="20" spans="1:16" ht="12.75" customHeight="1">
      <c r="A20" s="31">
        <v>10</v>
      </c>
      <c r="B20" s="32" t="s">
        <v>49</v>
      </c>
      <c r="C20" s="33" t="s">
        <v>50</v>
      </c>
      <c r="D20" s="34">
        <v>45169</v>
      </c>
      <c r="E20" s="38">
        <v>1964.9</v>
      </c>
      <c r="F20" s="38">
        <v>1964.1166666666668</v>
      </c>
      <c r="G20" s="39">
        <v>1944.3833333333337</v>
      </c>
      <c r="H20" s="39">
        <v>1923.8666666666668</v>
      </c>
      <c r="I20" s="39">
        <v>1904.1333333333337</v>
      </c>
      <c r="J20" s="39">
        <v>1984.6333333333337</v>
      </c>
      <c r="K20" s="39">
        <v>2004.3666666666668</v>
      </c>
      <c r="L20" s="39">
        <v>2024.8833333333337</v>
      </c>
      <c r="M20" s="31">
        <v>1983.85</v>
      </c>
      <c r="N20" s="31">
        <v>1943.6</v>
      </c>
      <c r="O20" s="254">
        <v>6356700</v>
      </c>
      <c r="P20" s="255">
        <v>-1.70254221562442E-2</v>
      </c>
    </row>
    <row r="21" spans="1:16" ht="12.75" customHeight="1">
      <c r="A21" s="31">
        <v>11</v>
      </c>
      <c r="B21" s="32" t="s">
        <v>45</v>
      </c>
      <c r="C21" s="33" t="s">
        <v>51</v>
      </c>
      <c r="D21" s="34">
        <v>45169</v>
      </c>
      <c r="E21" s="38">
        <v>2491.75</v>
      </c>
      <c r="F21" s="38">
        <v>2507.2166666666667</v>
      </c>
      <c r="G21" s="39">
        <v>2464.5333333333333</v>
      </c>
      <c r="H21" s="39">
        <v>2437.3166666666666</v>
      </c>
      <c r="I21" s="39">
        <v>2394.6333333333332</v>
      </c>
      <c r="J21" s="39">
        <v>2534.4333333333334</v>
      </c>
      <c r="K21" s="39">
        <v>2577.1166666666668</v>
      </c>
      <c r="L21" s="39">
        <v>2604.3333333333335</v>
      </c>
      <c r="M21" s="31">
        <v>2549.9</v>
      </c>
      <c r="N21" s="31">
        <v>2480</v>
      </c>
      <c r="O21" s="254">
        <v>11353800</v>
      </c>
      <c r="P21" s="255">
        <v>-2.7969693078207267E-2</v>
      </c>
    </row>
    <row r="22" spans="1:16" ht="12.75" customHeight="1">
      <c r="A22" s="31">
        <v>12</v>
      </c>
      <c r="B22" s="32" t="s">
        <v>45</v>
      </c>
      <c r="C22" s="33" t="s">
        <v>52</v>
      </c>
      <c r="D22" s="34">
        <v>45169</v>
      </c>
      <c r="E22" s="38">
        <v>805.65</v>
      </c>
      <c r="F22" s="38">
        <v>813.0333333333333</v>
      </c>
      <c r="G22" s="39">
        <v>795.26666666666665</v>
      </c>
      <c r="H22" s="39">
        <v>784.88333333333333</v>
      </c>
      <c r="I22" s="39">
        <v>767.11666666666667</v>
      </c>
      <c r="J22" s="39">
        <v>823.41666666666663</v>
      </c>
      <c r="K22" s="39">
        <v>841.18333333333328</v>
      </c>
      <c r="L22" s="39">
        <v>851.56666666666661</v>
      </c>
      <c r="M22" s="31">
        <v>830.8</v>
      </c>
      <c r="N22" s="31">
        <v>802.65</v>
      </c>
      <c r="O22" s="254">
        <v>42764000</v>
      </c>
      <c r="P22" s="255">
        <v>-3.5752295398380145E-2</v>
      </c>
    </row>
    <row r="23" spans="1:16" ht="12.75" customHeight="1">
      <c r="A23" s="31">
        <v>13</v>
      </c>
      <c r="B23" s="32" t="s">
        <v>43</v>
      </c>
      <c r="C23" s="33" t="s">
        <v>53</v>
      </c>
      <c r="D23" s="34">
        <v>45169</v>
      </c>
      <c r="E23" s="38">
        <v>3683.7</v>
      </c>
      <c r="F23" s="38">
        <v>3698.1666666666665</v>
      </c>
      <c r="G23" s="39">
        <v>3662.4333333333329</v>
      </c>
      <c r="H23" s="39">
        <v>3641.1666666666665</v>
      </c>
      <c r="I23" s="39">
        <v>3605.4333333333329</v>
      </c>
      <c r="J23" s="39">
        <v>3719.4333333333329</v>
      </c>
      <c r="K23" s="39">
        <v>3755.1666666666665</v>
      </c>
      <c r="L23" s="39">
        <v>3776.4333333333329</v>
      </c>
      <c r="M23" s="31">
        <v>3733.9</v>
      </c>
      <c r="N23" s="31">
        <v>3676.9</v>
      </c>
      <c r="O23" s="254">
        <v>712400</v>
      </c>
      <c r="P23" s="255">
        <v>-3.1802120141342753E-2</v>
      </c>
    </row>
    <row r="24" spans="1:16" ht="12.75" customHeight="1">
      <c r="A24" s="31">
        <v>14</v>
      </c>
      <c r="B24" s="32" t="s">
        <v>49</v>
      </c>
      <c r="C24" s="33" t="s">
        <v>54</v>
      </c>
      <c r="D24" s="34">
        <v>45169</v>
      </c>
      <c r="E24" s="38">
        <v>435.15</v>
      </c>
      <c r="F24" s="38">
        <v>438.23333333333329</v>
      </c>
      <c r="G24" s="39">
        <v>429.51666666666659</v>
      </c>
      <c r="H24" s="39">
        <v>423.88333333333333</v>
      </c>
      <c r="I24" s="39">
        <v>415.16666666666663</v>
      </c>
      <c r="J24" s="39">
        <v>443.86666666666656</v>
      </c>
      <c r="K24" s="39">
        <v>452.58333333333326</v>
      </c>
      <c r="L24" s="39">
        <v>458.21666666666653</v>
      </c>
      <c r="M24" s="31">
        <v>446.95</v>
      </c>
      <c r="N24" s="31">
        <v>432.6</v>
      </c>
      <c r="O24" s="254">
        <v>69332400</v>
      </c>
      <c r="P24" s="255">
        <v>1.8806041209299865E-2</v>
      </c>
    </row>
    <row r="25" spans="1:16" ht="12.75" customHeight="1">
      <c r="A25" s="31">
        <v>15</v>
      </c>
      <c r="B25" s="40" t="s">
        <v>45</v>
      </c>
      <c r="C25" s="33" t="s">
        <v>55</v>
      </c>
      <c r="D25" s="34">
        <v>45169</v>
      </c>
      <c r="E25" s="38">
        <v>4856.7</v>
      </c>
      <c r="F25" s="38">
        <v>4868.7333333333336</v>
      </c>
      <c r="G25" s="39">
        <v>4829.5166666666673</v>
      </c>
      <c r="H25" s="39">
        <v>4802.3333333333339</v>
      </c>
      <c r="I25" s="39">
        <v>4763.1166666666677</v>
      </c>
      <c r="J25" s="39">
        <v>4895.916666666667</v>
      </c>
      <c r="K25" s="39">
        <v>4935.1333333333341</v>
      </c>
      <c r="L25" s="39">
        <v>4962.3166666666666</v>
      </c>
      <c r="M25" s="31">
        <v>4907.95</v>
      </c>
      <c r="N25" s="31">
        <v>4841.55</v>
      </c>
      <c r="O25" s="254">
        <v>2452000</v>
      </c>
      <c r="P25" s="255">
        <v>1.3272077590607452E-3</v>
      </c>
    </row>
    <row r="26" spans="1:16" ht="12.75" customHeight="1">
      <c r="A26" s="31">
        <v>16</v>
      </c>
      <c r="B26" s="32" t="s">
        <v>56</v>
      </c>
      <c r="C26" s="33" t="s">
        <v>57</v>
      </c>
      <c r="D26" s="34">
        <v>45169</v>
      </c>
      <c r="E26" s="38">
        <v>388.3</v>
      </c>
      <c r="F26" s="38">
        <v>390.43333333333334</v>
      </c>
      <c r="G26" s="39">
        <v>385.36666666666667</v>
      </c>
      <c r="H26" s="39">
        <v>382.43333333333334</v>
      </c>
      <c r="I26" s="39">
        <v>377.36666666666667</v>
      </c>
      <c r="J26" s="39">
        <v>393.36666666666667</v>
      </c>
      <c r="K26" s="39">
        <v>398.43333333333339</v>
      </c>
      <c r="L26" s="39">
        <v>401.36666666666667</v>
      </c>
      <c r="M26" s="31">
        <v>395.5</v>
      </c>
      <c r="N26" s="31">
        <v>387.5</v>
      </c>
      <c r="O26" s="254">
        <v>13067900</v>
      </c>
      <c r="P26" s="255">
        <v>3.262855651265988E-3</v>
      </c>
    </row>
    <row r="27" spans="1:16" ht="12.75" customHeight="1">
      <c r="A27" s="31">
        <v>17</v>
      </c>
      <c r="B27" s="32" t="s">
        <v>56</v>
      </c>
      <c r="C27" s="33" t="s">
        <v>58</v>
      </c>
      <c r="D27" s="34">
        <v>45169</v>
      </c>
      <c r="E27" s="38">
        <v>184.65</v>
      </c>
      <c r="F27" s="38">
        <v>184.79999999999998</v>
      </c>
      <c r="G27" s="39">
        <v>183.34999999999997</v>
      </c>
      <c r="H27" s="39">
        <v>182.04999999999998</v>
      </c>
      <c r="I27" s="39">
        <v>180.59999999999997</v>
      </c>
      <c r="J27" s="39">
        <v>186.09999999999997</v>
      </c>
      <c r="K27" s="39">
        <v>187.54999999999995</v>
      </c>
      <c r="L27" s="39">
        <v>188.84999999999997</v>
      </c>
      <c r="M27" s="31">
        <v>186.25</v>
      </c>
      <c r="N27" s="31">
        <v>183.5</v>
      </c>
      <c r="O27" s="254">
        <v>82105000</v>
      </c>
      <c r="P27" s="255">
        <v>-1.5586595527846052E-2</v>
      </c>
    </row>
    <row r="28" spans="1:16" ht="12.75" customHeight="1">
      <c r="A28" s="31">
        <v>18</v>
      </c>
      <c r="B28" s="32" t="s">
        <v>59</v>
      </c>
      <c r="C28" s="33" t="s">
        <v>60</v>
      </c>
      <c r="D28" s="34">
        <v>45169</v>
      </c>
      <c r="E28" s="38">
        <v>3253.65</v>
      </c>
      <c r="F28" s="38">
        <v>3241.9</v>
      </c>
      <c r="G28" s="39">
        <v>3224.3</v>
      </c>
      <c r="H28" s="39">
        <v>3194.9500000000003</v>
      </c>
      <c r="I28" s="39">
        <v>3177.3500000000004</v>
      </c>
      <c r="J28" s="39">
        <v>3271.25</v>
      </c>
      <c r="K28" s="39">
        <v>3288.8499999999995</v>
      </c>
      <c r="L28" s="39">
        <v>3318.2</v>
      </c>
      <c r="M28" s="31">
        <v>3259.5</v>
      </c>
      <c r="N28" s="31">
        <v>3212.55</v>
      </c>
      <c r="O28" s="254">
        <v>4798600</v>
      </c>
      <c r="P28" s="255">
        <v>-3.885750911348796E-2</v>
      </c>
    </row>
    <row r="29" spans="1:16" ht="12.75" customHeight="1">
      <c r="A29" s="31">
        <v>19</v>
      </c>
      <c r="B29" s="32" t="s">
        <v>45</v>
      </c>
      <c r="C29" s="33" t="s">
        <v>61</v>
      </c>
      <c r="D29" s="34">
        <v>45169</v>
      </c>
      <c r="E29" s="38">
        <v>1963.25</v>
      </c>
      <c r="F29" s="38">
        <v>1968.6166666666668</v>
      </c>
      <c r="G29" s="39">
        <v>1939.2333333333336</v>
      </c>
      <c r="H29" s="39">
        <v>1915.2166666666667</v>
      </c>
      <c r="I29" s="39">
        <v>1885.8333333333335</v>
      </c>
      <c r="J29" s="39">
        <v>1992.6333333333337</v>
      </c>
      <c r="K29" s="39">
        <v>2022.0166666666669</v>
      </c>
      <c r="L29" s="39">
        <v>2046.0333333333338</v>
      </c>
      <c r="M29" s="31">
        <v>1998</v>
      </c>
      <c r="N29" s="31">
        <v>1944.6</v>
      </c>
      <c r="O29" s="254">
        <v>3367592</v>
      </c>
      <c r="P29" s="255">
        <v>-5.3923084854108669E-2</v>
      </c>
    </row>
    <row r="30" spans="1:16" ht="12.75" customHeight="1">
      <c r="A30" s="31">
        <v>20</v>
      </c>
      <c r="B30" s="32" t="s">
        <v>45</v>
      </c>
      <c r="C30" s="33" t="s">
        <v>62</v>
      </c>
      <c r="D30" s="34">
        <v>45169</v>
      </c>
      <c r="E30" s="38">
        <v>6892.65</v>
      </c>
      <c r="F30" s="38">
        <v>6871.8833333333341</v>
      </c>
      <c r="G30" s="39">
        <v>6823.7666666666682</v>
      </c>
      <c r="H30" s="39">
        <v>6754.8833333333341</v>
      </c>
      <c r="I30" s="39">
        <v>6706.7666666666682</v>
      </c>
      <c r="J30" s="39">
        <v>6940.7666666666682</v>
      </c>
      <c r="K30" s="39">
        <v>6988.883333333335</v>
      </c>
      <c r="L30" s="39">
        <v>7057.7666666666682</v>
      </c>
      <c r="M30" s="31">
        <v>6920</v>
      </c>
      <c r="N30" s="31">
        <v>6803</v>
      </c>
      <c r="O30" s="254">
        <v>432825</v>
      </c>
      <c r="P30" s="255">
        <v>1.4770529277299103E-2</v>
      </c>
    </row>
    <row r="31" spans="1:16" ht="12.75" customHeight="1">
      <c r="A31" s="31">
        <v>21</v>
      </c>
      <c r="B31" s="32" t="s">
        <v>63</v>
      </c>
      <c r="C31" s="33" t="s">
        <v>64</v>
      </c>
      <c r="D31" s="34">
        <v>45169</v>
      </c>
      <c r="E31" s="38">
        <v>733.95</v>
      </c>
      <c r="F31" s="38">
        <v>737.75</v>
      </c>
      <c r="G31" s="39">
        <v>728</v>
      </c>
      <c r="H31" s="39">
        <v>722.05</v>
      </c>
      <c r="I31" s="39">
        <v>712.3</v>
      </c>
      <c r="J31" s="39">
        <v>743.7</v>
      </c>
      <c r="K31" s="39">
        <v>753.45</v>
      </c>
      <c r="L31" s="39">
        <v>759.40000000000009</v>
      </c>
      <c r="M31" s="31">
        <v>747.5</v>
      </c>
      <c r="N31" s="31">
        <v>731.8</v>
      </c>
      <c r="O31" s="254">
        <v>15906000</v>
      </c>
      <c r="P31" s="255">
        <v>5.0733254062623863E-2</v>
      </c>
    </row>
    <row r="32" spans="1:16" ht="12.75" customHeight="1">
      <c r="A32" s="31">
        <v>22</v>
      </c>
      <c r="B32" s="32" t="s">
        <v>43</v>
      </c>
      <c r="C32" s="33" t="s">
        <v>65</v>
      </c>
      <c r="D32" s="34">
        <v>45169</v>
      </c>
      <c r="E32" s="38">
        <v>827.25</v>
      </c>
      <c r="F32" s="38">
        <v>830.88333333333321</v>
      </c>
      <c r="G32" s="39">
        <v>821.1666666666664</v>
      </c>
      <c r="H32" s="39">
        <v>815.08333333333314</v>
      </c>
      <c r="I32" s="39">
        <v>805.36666666666633</v>
      </c>
      <c r="J32" s="39">
        <v>836.96666666666647</v>
      </c>
      <c r="K32" s="39">
        <v>846.68333333333317</v>
      </c>
      <c r="L32" s="39">
        <v>852.76666666666654</v>
      </c>
      <c r="M32" s="31">
        <v>840.6</v>
      </c>
      <c r="N32" s="31">
        <v>824.8</v>
      </c>
      <c r="O32" s="254">
        <v>15346100</v>
      </c>
      <c r="P32" s="255">
        <v>-1.0146161487157655E-2</v>
      </c>
    </row>
    <row r="33" spans="1:16" ht="12.75" customHeight="1">
      <c r="A33" s="31">
        <v>23</v>
      </c>
      <c r="B33" s="32" t="s">
        <v>63</v>
      </c>
      <c r="C33" s="33" t="s">
        <v>66</v>
      </c>
      <c r="D33" s="34">
        <v>45169</v>
      </c>
      <c r="E33" s="38">
        <v>982.05</v>
      </c>
      <c r="F33" s="38">
        <v>980.06666666666661</v>
      </c>
      <c r="G33" s="39">
        <v>973.53333333333319</v>
      </c>
      <c r="H33" s="39">
        <v>965.01666666666654</v>
      </c>
      <c r="I33" s="39">
        <v>958.48333333333312</v>
      </c>
      <c r="J33" s="39">
        <v>988.58333333333326</v>
      </c>
      <c r="K33" s="39">
        <v>995.11666666666656</v>
      </c>
      <c r="L33" s="39">
        <v>1003.6333333333333</v>
      </c>
      <c r="M33" s="31">
        <v>986.6</v>
      </c>
      <c r="N33" s="31">
        <v>971.55</v>
      </c>
      <c r="O33" s="254">
        <v>41950625</v>
      </c>
      <c r="P33" s="255">
        <v>-6.409687065162685E-3</v>
      </c>
    </row>
    <row r="34" spans="1:16" ht="12.75" customHeight="1">
      <c r="A34" s="31">
        <v>24</v>
      </c>
      <c r="B34" s="32" t="s">
        <v>56</v>
      </c>
      <c r="C34" s="33" t="s">
        <v>67</v>
      </c>
      <c r="D34" s="34">
        <v>45169</v>
      </c>
      <c r="E34" s="38">
        <v>4578.5</v>
      </c>
      <c r="F34" s="38">
        <v>4596.95</v>
      </c>
      <c r="G34" s="39">
        <v>4549.5499999999993</v>
      </c>
      <c r="H34" s="39">
        <v>4520.5999999999995</v>
      </c>
      <c r="I34" s="39">
        <v>4473.1999999999989</v>
      </c>
      <c r="J34" s="39">
        <v>4625.8999999999996</v>
      </c>
      <c r="K34" s="39">
        <v>4673.2999999999993</v>
      </c>
      <c r="L34" s="39">
        <v>4702.25</v>
      </c>
      <c r="M34" s="31">
        <v>4644.3500000000004</v>
      </c>
      <c r="N34" s="31">
        <v>4568</v>
      </c>
      <c r="O34" s="254">
        <v>2524000</v>
      </c>
      <c r="P34" s="255">
        <v>3.8778959928408075E-3</v>
      </c>
    </row>
    <row r="35" spans="1:16" ht="12.75" customHeight="1">
      <c r="A35" s="31">
        <v>25</v>
      </c>
      <c r="B35" s="32" t="s">
        <v>68</v>
      </c>
      <c r="C35" s="33" t="s">
        <v>69</v>
      </c>
      <c r="D35" s="34">
        <v>45169</v>
      </c>
      <c r="E35" s="38">
        <v>1503</v>
      </c>
      <c r="F35" s="38">
        <v>1491.9166666666667</v>
      </c>
      <c r="G35" s="39">
        <v>1473.4833333333336</v>
      </c>
      <c r="H35" s="39">
        <v>1443.9666666666669</v>
      </c>
      <c r="I35" s="39">
        <v>1425.5333333333338</v>
      </c>
      <c r="J35" s="39">
        <v>1521.4333333333334</v>
      </c>
      <c r="K35" s="39">
        <v>1539.8666666666663</v>
      </c>
      <c r="L35" s="39">
        <v>1569.3833333333332</v>
      </c>
      <c r="M35" s="31">
        <v>1510.35</v>
      </c>
      <c r="N35" s="31">
        <v>1462.4</v>
      </c>
      <c r="O35" s="254">
        <v>11030000</v>
      </c>
      <c r="P35" s="255">
        <v>7.3059360730593605E-3</v>
      </c>
    </row>
    <row r="36" spans="1:16" ht="12.75" customHeight="1">
      <c r="A36" s="31">
        <v>26</v>
      </c>
      <c r="B36" s="32" t="s">
        <v>68</v>
      </c>
      <c r="C36" s="33" t="s">
        <v>70</v>
      </c>
      <c r="D36" s="34">
        <v>45169</v>
      </c>
      <c r="E36" s="38">
        <v>7200.65</v>
      </c>
      <c r="F36" s="38">
        <v>7183.2666666666664</v>
      </c>
      <c r="G36" s="39">
        <v>7100.5333333333328</v>
      </c>
      <c r="H36" s="39">
        <v>7000.4166666666661</v>
      </c>
      <c r="I36" s="39">
        <v>6917.6833333333325</v>
      </c>
      <c r="J36" s="39">
        <v>7283.3833333333332</v>
      </c>
      <c r="K36" s="39">
        <v>7366.1166666666668</v>
      </c>
      <c r="L36" s="39">
        <v>7466.2333333333336</v>
      </c>
      <c r="M36" s="31">
        <v>7266</v>
      </c>
      <c r="N36" s="31">
        <v>7083.15</v>
      </c>
      <c r="O36" s="254">
        <v>4856750</v>
      </c>
      <c r="P36" s="255">
        <v>9.1161727657585127E-3</v>
      </c>
    </row>
    <row r="37" spans="1:16" ht="12.75" customHeight="1">
      <c r="A37" s="31">
        <v>27</v>
      </c>
      <c r="B37" s="32" t="s">
        <v>56</v>
      </c>
      <c r="C37" s="33" t="s">
        <v>71</v>
      </c>
      <c r="D37" s="34">
        <v>45169</v>
      </c>
      <c r="E37" s="38">
        <v>2371.6999999999998</v>
      </c>
      <c r="F37" s="38">
        <v>2366.5333333333333</v>
      </c>
      <c r="G37" s="39">
        <v>2346.5666666666666</v>
      </c>
      <c r="H37" s="39">
        <v>2321.4333333333334</v>
      </c>
      <c r="I37" s="39">
        <v>2301.4666666666667</v>
      </c>
      <c r="J37" s="39">
        <v>2391.6666666666665</v>
      </c>
      <c r="K37" s="39">
        <v>2411.6333333333328</v>
      </c>
      <c r="L37" s="39">
        <v>2436.7666666666664</v>
      </c>
      <c r="M37" s="31">
        <v>2386.5</v>
      </c>
      <c r="N37" s="31">
        <v>2341.4</v>
      </c>
      <c r="O37" s="254">
        <v>1860900</v>
      </c>
      <c r="P37" s="255">
        <v>-1.6957210776545165E-2</v>
      </c>
    </row>
    <row r="38" spans="1:16" ht="12.75" customHeight="1">
      <c r="A38" s="31">
        <v>28</v>
      </c>
      <c r="B38" s="32" t="s">
        <v>45</v>
      </c>
      <c r="C38" s="33" t="s">
        <v>72</v>
      </c>
      <c r="D38" s="34">
        <v>45169</v>
      </c>
      <c r="E38" s="38">
        <v>384.5</v>
      </c>
      <c r="F38" s="38">
        <v>387.26666666666665</v>
      </c>
      <c r="G38" s="39">
        <v>380.0333333333333</v>
      </c>
      <c r="H38" s="39">
        <v>375.56666666666666</v>
      </c>
      <c r="I38" s="39">
        <v>368.33333333333331</v>
      </c>
      <c r="J38" s="39">
        <v>391.73333333333329</v>
      </c>
      <c r="K38" s="39">
        <v>398.96666666666664</v>
      </c>
      <c r="L38" s="39">
        <v>403.43333333333328</v>
      </c>
      <c r="M38" s="31">
        <v>394.5</v>
      </c>
      <c r="N38" s="31">
        <v>382.8</v>
      </c>
      <c r="O38" s="254">
        <v>11230400</v>
      </c>
      <c r="P38" s="255">
        <v>-2.1059972105997211E-2</v>
      </c>
    </row>
    <row r="39" spans="1:16" ht="12.75" customHeight="1">
      <c r="A39" s="31">
        <v>29</v>
      </c>
      <c r="B39" s="32" t="s">
        <v>63</v>
      </c>
      <c r="C39" s="33" t="s">
        <v>73</v>
      </c>
      <c r="D39" s="34">
        <v>45169</v>
      </c>
      <c r="E39" s="38">
        <v>236.2</v>
      </c>
      <c r="F39" s="38">
        <v>235.88333333333333</v>
      </c>
      <c r="G39" s="39">
        <v>233.31666666666666</v>
      </c>
      <c r="H39" s="39">
        <v>230.43333333333334</v>
      </c>
      <c r="I39" s="39">
        <v>227.86666666666667</v>
      </c>
      <c r="J39" s="39">
        <v>238.76666666666665</v>
      </c>
      <c r="K39" s="39">
        <v>241.33333333333331</v>
      </c>
      <c r="L39" s="39">
        <v>244.21666666666664</v>
      </c>
      <c r="M39" s="31">
        <v>238.45</v>
      </c>
      <c r="N39" s="31">
        <v>233</v>
      </c>
      <c r="O39" s="254">
        <v>84567500</v>
      </c>
      <c r="P39" s="255">
        <v>-2.5607788915773706E-2</v>
      </c>
    </row>
    <row r="40" spans="1:16" ht="12.75" customHeight="1">
      <c r="A40" s="31">
        <v>30</v>
      </c>
      <c r="B40" s="32" t="s">
        <v>63</v>
      </c>
      <c r="C40" s="33" t="s">
        <v>74</v>
      </c>
      <c r="D40" s="34">
        <v>45169</v>
      </c>
      <c r="E40" s="38">
        <v>189.5</v>
      </c>
      <c r="F40" s="38">
        <v>190</v>
      </c>
      <c r="G40" s="39">
        <v>188.05</v>
      </c>
      <c r="H40" s="39">
        <v>186.60000000000002</v>
      </c>
      <c r="I40" s="39">
        <v>184.65000000000003</v>
      </c>
      <c r="J40" s="39">
        <v>191.45</v>
      </c>
      <c r="K40" s="39">
        <v>193.39999999999998</v>
      </c>
      <c r="L40" s="39">
        <v>194.84999999999997</v>
      </c>
      <c r="M40" s="31">
        <v>191.95</v>
      </c>
      <c r="N40" s="31">
        <v>188.55</v>
      </c>
      <c r="O40" s="254">
        <v>116777700</v>
      </c>
      <c r="P40" s="255">
        <v>-2.7429963459196103E-2</v>
      </c>
    </row>
    <row r="41" spans="1:16" ht="12.75" customHeight="1">
      <c r="A41" s="31">
        <v>31</v>
      </c>
      <c r="B41" s="32" t="s">
        <v>59</v>
      </c>
      <c r="C41" s="33" t="s">
        <v>75</v>
      </c>
      <c r="D41" s="34">
        <v>45169</v>
      </c>
      <c r="E41" s="38">
        <v>1698.15</v>
      </c>
      <c r="F41" s="38">
        <v>1702.3833333333332</v>
      </c>
      <c r="G41" s="39">
        <v>1685.8666666666663</v>
      </c>
      <c r="H41" s="39">
        <v>1673.583333333333</v>
      </c>
      <c r="I41" s="39">
        <v>1657.0666666666662</v>
      </c>
      <c r="J41" s="39">
        <v>1714.6666666666665</v>
      </c>
      <c r="K41" s="39">
        <v>1731.1833333333334</v>
      </c>
      <c r="L41" s="39">
        <v>1743.4666666666667</v>
      </c>
      <c r="M41" s="31">
        <v>1718.9</v>
      </c>
      <c r="N41" s="31">
        <v>1690.1</v>
      </c>
      <c r="O41" s="254">
        <v>2027625</v>
      </c>
      <c r="P41" s="255">
        <v>-1.2239678480087687E-2</v>
      </c>
    </row>
    <row r="42" spans="1:16" ht="12.75" customHeight="1">
      <c r="A42" s="31">
        <v>32</v>
      </c>
      <c r="B42" s="32" t="s">
        <v>41</v>
      </c>
      <c r="C42" s="33" t="s">
        <v>76</v>
      </c>
      <c r="D42" s="34">
        <v>45169</v>
      </c>
      <c r="E42" s="38">
        <v>133.19999999999999</v>
      </c>
      <c r="F42" s="38">
        <v>134.66666666666666</v>
      </c>
      <c r="G42" s="39">
        <v>131.43333333333331</v>
      </c>
      <c r="H42" s="39">
        <v>129.66666666666666</v>
      </c>
      <c r="I42" s="39">
        <v>126.43333333333331</v>
      </c>
      <c r="J42" s="39">
        <v>136.43333333333331</v>
      </c>
      <c r="K42" s="39">
        <v>139.66666666666666</v>
      </c>
      <c r="L42" s="39">
        <v>141.43333333333331</v>
      </c>
      <c r="M42" s="31">
        <v>137.9</v>
      </c>
      <c r="N42" s="31">
        <v>132.9</v>
      </c>
      <c r="O42" s="254">
        <v>81162300</v>
      </c>
      <c r="P42" s="255">
        <v>-2.144182530410281E-2</v>
      </c>
    </row>
    <row r="43" spans="1:16" ht="12.75" customHeight="1">
      <c r="A43" s="31">
        <v>33</v>
      </c>
      <c r="B43" s="32" t="s">
        <v>59</v>
      </c>
      <c r="C43" s="33" t="s">
        <v>77</v>
      </c>
      <c r="D43" s="34">
        <v>45169</v>
      </c>
      <c r="E43" s="38">
        <v>701.7</v>
      </c>
      <c r="F43" s="38">
        <v>703.5</v>
      </c>
      <c r="G43" s="39">
        <v>697.5</v>
      </c>
      <c r="H43" s="39">
        <v>693.3</v>
      </c>
      <c r="I43" s="39">
        <v>687.3</v>
      </c>
      <c r="J43" s="39">
        <v>707.7</v>
      </c>
      <c r="K43" s="39">
        <v>713.7</v>
      </c>
      <c r="L43" s="39">
        <v>717.90000000000009</v>
      </c>
      <c r="M43" s="31">
        <v>709.5</v>
      </c>
      <c r="N43" s="31">
        <v>699.3</v>
      </c>
      <c r="O43" s="254">
        <v>8264300</v>
      </c>
      <c r="P43" s="255">
        <v>-2.5803941908713691E-2</v>
      </c>
    </row>
    <row r="44" spans="1:16" ht="12.75" customHeight="1">
      <c r="A44" s="31">
        <v>34</v>
      </c>
      <c r="B44" s="32" t="s">
        <v>56</v>
      </c>
      <c r="C44" s="33" t="s">
        <v>78</v>
      </c>
      <c r="D44" s="34">
        <v>45169</v>
      </c>
      <c r="E44" s="38">
        <v>1023.75</v>
      </c>
      <c r="F44" s="38">
        <v>1031.4333333333334</v>
      </c>
      <c r="G44" s="39">
        <v>1013.8666666666668</v>
      </c>
      <c r="H44" s="39">
        <v>1003.9833333333333</v>
      </c>
      <c r="I44" s="39">
        <v>986.41666666666674</v>
      </c>
      <c r="J44" s="39">
        <v>1041.3166666666668</v>
      </c>
      <c r="K44" s="39">
        <v>1058.8833333333334</v>
      </c>
      <c r="L44" s="39">
        <v>1068.7666666666669</v>
      </c>
      <c r="M44" s="31">
        <v>1049</v>
      </c>
      <c r="N44" s="31">
        <v>1021.55</v>
      </c>
      <c r="O44" s="254">
        <v>9542000</v>
      </c>
      <c r="P44" s="255">
        <v>-2.0127336208667076E-2</v>
      </c>
    </row>
    <row r="45" spans="1:16" ht="12.75" customHeight="1">
      <c r="A45" s="31">
        <v>35</v>
      </c>
      <c r="B45" s="32" t="s">
        <v>79</v>
      </c>
      <c r="C45" s="33" t="s">
        <v>80</v>
      </c>
      <c r="D45" s="34">
        <v>45169</v>
      </c>
      <c r="E45" s="38">
        <v>871.75</v>
      </c>
      <c r="F45" s="38">
        <v>868.94999999999993</v>
      </c>
      <c r="G45" s="39">
        <v>863.89999999999986</v>
      </c>
      <c r="H45" s="39">
        <v>856.05</v>
      </c>
      <c r="I45" s="39">
        <v>850.99999999999989</v>
      </c>
      <c r="J45" s="39">
        <v>876.79999999999984</v>
      </c>
      <c r="K45" s="39">
        <v>881.8499999999998</v>
      </c>
      <c r="L45" s="39">
        <v>889.69999999999982</v>
      </c>
      <c r="M45" s="31">
        <v>874</v>
      </c>
      <c r="N45" s="31">
        <v>861.1</v>
      </c>
      <c r="O45" s="254">
        <v>42255050</v>
      </c>
      <c r="P45" s="255">
        <v>3.0703990360105668E-2</v>
      </c>
    </row>
    <row r="46" spans="1:16" ht="12.75" customHeight="1">
      <c r="A46" s="31">
        <v>36</v>
      </c>
      <c r="B46" s="32" t="s">
        <v>41</v>
      </c>
      <c r="C46" s="33" t="s">
        <v>81</v>
      </c>
      <c r="D46" s="34">
        <v>45169</v>
      </c>
      <c r="E46" s="38">
        <v>105.2</v>
      </c>
      <c r="F46" s="38">
        <v>106.31666666666666</v>
      </c>
      <c r="G46" s="39">
        <v>103.83333333333333</v>
      </c>
      <c r="H46" s="39">
        <v>102.46666666666667</v>
      </c>
      <c r="I46" s="39">
        <v>99.983333333333334</v>
      </c>
      <c r="J46" s="39">
        <v>107.68333333333332</v>
      </c>
      <c r="K46" s="39">
        <v>110.16666666666667</v>
      </c>
      <c r="L46" s="39">
        <v>111.53333333333332</v>
      </c>
      <c r="M46" s="31">
        <v>108.8</v>
      </c>
      <c r="N46" s="31">
        <v>104.95</v>
      </c>
      <c r="O46" s="254">
        <v>96211500</v>
      </c>
      <c r="P46" s="255">
        <v>-6.7948326721594954E-2</v>
      </c>
    </row>
    <row r="47" spans="1:16" ht="12.75" customHeight="1">
      <c r="A47" s="31">
        <v>37</v>
      </c>
      <c r="B47" s="32" t="s">
        <v>43</v>
      </c>
      <c r="C47" s="33" t="s">
        <v>82</v>
      </c>
      <c r="D47" s="34">
        <v>45169</v>
      </c>
      <c r="E47" s="38">
        <v>255.45</v>
      </c>
      <c r="F47" s="38">
        <v>256.76666666666665</v>
      </c>
      <c r="G47" s="39">
        <v>253.08333333333331</v>
      </c>
      <c r="H47" s="39">
        <v>250.71666666666667</v>
      </c>
      <c r="I47" s="39">
        <v>247.03333333333333</v>
      </c>
      <c r="J47" s="39">
        <v>259.13333333333333</v>
      </c>
      <c r="K47" s="39">
        <v>262.81666666666672</v>
      </c>
      <c r="L47" s="39">
        <v>265.18333333333328</v>
      </c>
      <c r="M47" s="31">
        <v>260.45</v>
      </c>
      <c r="N47" s="31">
        <v>254.4</v>
      </c>
      <c r="O47" s="254">
        <v>30292500</v>
      </c>
      <c r="P47" s="255">
        <v>-5.5806319244973328E-3</v>
      </c>
    </row>
    <row r="48" spans="1:16" ht="12.75" customHeight="1">
      <c r="A48" s="31">
        <v>38</v>
      </c>
      <c r="B48" s="32" t="s">
        <v>56</v>
      </c>
      <c r="C48" s="33" t="s">
        <v>83</v>
      </c>
      <c r="D48" s="34">
        <v>45169</v>
      </c>
      <c r="E48" s="38">
        <v>18307.599999999999</v>
      </c>
      <c r="F48" s="38">
        <v>18327.8</v>
      </c>
      <c r="G48" s="39">
        <v>18159.899999999998</v>
      </c>
      <c r="H48" s="39">
        <v>18012.199999999997</v>
      </c>
      <c r="I48" s="39">
        <v>17844.299999999996</v>
      </c>
      <c r="J48" s="39">
        <v>18475.5</v>
      </c>
      <c r="K48" s="39">
        <v>18643.400000000001</v>
      </c>
      <c r="L48" s="39">
        <v>18791.100000000002</v>
      </c>
      <c r="M48" s="31">
        <v>18495.7</v>
      </c>
      <c r="N48" s="31">
        <v>18180.099999999999</v>
      </c>
      <c r="O48" s="254">
        <v>180550</v>
      </c>
      <c r="P48" s="255">
        <v>-1.6076294277929157E-2</v>
      </c>
    </row>
    <row r="49" spans="1:16" ht="12.75" customHeight="1">
      <c r="A49" s="31">
        <v>39</v>
      </c>
      <c r="B49" s="32" t="s">
        <v>84</v>
      </c>
      <c r="C49" s="33" t="s">
        <v>85</v>
      </c>
      <c r="D49" s="34">
        <v>45169</v>
      </c>
      <c r="E49" s="38">
        <v>349.95</v>
      </c>
      <c r="F49" s="38">
        <v>350.98333333333329</v>
      </c>
      <c r="G49" s="39">
        <v>348.06666666666661</v>
      </c>
      <c r="H49" s="39">
        <v>346.18333333333334</v>
      </c>
      <c r="I49" s="39">
        <v>343.26666666666665</v>
      </c>
      <c r="J49" s="39">
        <v>352.86666666666656</v>
      </c>
      <c r="K49" s="39">
        <v>355.78333333333319</v>
      </c>
      <c r="L49" s="39">
        <v>357.66666666666652</v>
      </c>
      <c r="M49" s="31">
        <v>353.9</v>
      </c>
      <c r="N49" s="31">
        <v>349.1</v>
      </c>
      <c r="O49" s="254">
        <v>32850000</v>
      </c>
      <c r="P49" s="255">
        <v>-1.2178619756427604E-2</v>
      </c>
    </row>
    <row r="50" spans="1:16" ht="12.75" customHeight="1">
      <c r="A50" s="31">
        <v>40</v>
      </c>
      <c r="B50" s="32" t="s">
        <v>59</v>
      </c>
      <c r="C50" s="33" t="s">
        <v>86</v>
      </c>
      <c r="D50" s="34">
        <v>45169</v>
      </c>
      <c r="E50" s="38">
        <v>4519.25</v>
      </c>
      <c r="F50" s="38">
        <v>4524.6833333333334</v>
      </c>
      <c r="G50" s="39">
        <v>4500.3666666666668</v>
      </c>
      <c r="H50" s="39">
        <v>4481.4833333333336</v>
      </c>
      <c r="I50" s="39">
        <v>4457.166666666667</v>
      </c>
      <c r="J50" s="39">
        <v>4543.5666666666666</v>
      </c>
      <c r="K50" s="39">
        <v>4567.8833333333341</v>
      </c>
      <c r="L50" s="39">
        <v>4586.7666666666664</v>
      </c>
      <c r="M50" s="31">
        <v>4549</v>
      </c>
      <c r="N50" s="31">
        <v>4505.8</v>
      </c>
      <c r="O50" s="254">
        <v>2544800</v>
      </c>
      <c r="P50" s="255">
        <v>-2.3709046267167959E-2</v>
      </c>
    </row>
    <row r="51" spans="1:16" ht="12.75" customHeight="1">
      <c r="A51" s="31">
        <v>41</v>
      </c>
      <c r="B51" s="32" t="s">
        <v>87</v>
      </c>
      <c r="C51" s="33" t="s">
        <v>88</v>
      </c>
      <c r="D51" s="34">
        <v>45169</v>
      </c>
      <c r="E51" s="38">
        <v>484.55</v>
      </c>
      <c r="F51" s="38">
        <v>483.13333333333338</v>
      </c>
      <c r="G51" s="39">
        <v>477.96666666666675</v>
      </c>
      <c r="H51" s="39">
        <v>471.38333333333338</v>
      </c>
      <c r="I51" s="39">
        <v>466.21666666666675</v>
      </c>
      <c r="J51" s="39">
        <v>489.71666666666675</v>
      </c>
      <c r="K51" s="39">
        <v>494.88333333333338</v>
      </c>
      <c r="L51" s="39">
        <v>501.46666666666675</v>
      </c>
      <c r="M51" s="31">
        <v>488.3</v>
      </c>
      <c r="N51" s="31">
        <v>476.55</v>
      </c>
      <c r="O51" s="254">
        <v>6682000</v>
      </c>
      <c r="P51" s="255">
        <v>-4.5428571428571429E-2</v>
      </c>
    </row>
    <row r="52" spans="1:16" ht="12.75" customHeight="1">
      <c r="A52" s="31">
        <v>42</v>
      </c>
      <c r="B52" s="32" t="s">
        <v>63</v>
      </c>
      <c r="C52" s="33" t="s">
        <v>89</v>
      </c>
      <c r="D52" s="34">
        <v>45169</v>
      </c>
      <c r="E52" s="38">
        <v>324.75</v>
      </c>
      <c r="F52" s="38">
        <v>327.08333333333331</v>
      </c>
      <c r="G52" s="39">
        <v>321.76666666666665</v>
      </c>
      <c r="H52" s="39">
        <v>318.78333333333336</v>
      </c>
      <c r="I52" s="39">
        <v>313.4666666666667</v>
      </c>
      <c r="J52" s="39">
        <v>330.06666666666661</v>
      </c>
      <c r="K52" s="39">
        <v>335.38333333333333</v>
      </c>
      <c r="L52" s="39">
        <v>338.36666666666656</v>
      </c>
      <c r="M52" s="31">
        <v>332.4</v>
      </c>
      <c r="N52" s="31">
        <v>324.10000000000002</v>
      </c>
      <c r="O52" s="254">
        <v>59621400</v>
      </c>
      <c r="P52" s="255">
        <v>-6.3894888408927283E-3</v>
      </c>
    </row>
    <row r="53" spans="1:16" ht="12.75" customHeight="1">
      <c r="A53" s="31">
        <v>43</v>
      </c>
      <c r="B53" s="32" t="s">
        <v>68</v>
      </c>
      <c r="C53" s="33" t="s">
        <v>90</v>
      </c>
      <c r="D53" s="34">
        <v>45169</v>
      </c>
      <c r="E53" s="38">
        <v>737.3</v>
      </c>
      <c r="F53" s="38">
        <v>741.6</v>
      </c>
      <c r="G53" s="39">
        <v>729</v>
      </c>
      <c r="H53" s="39">
        <v>720.69999999999993</v>
      </c>
      <c r="I53" s="39">
        <v>708.09999999999991</v>
      </c>
      <c r="J53" s="39">
        <v>749.90000000000009</v>
      </c>
      <c r="K53" s="39">
        <v>762.50000000000023</v>
      </c>
      <c r="L53" s="39">
        <v>770.80000000000018</v>
      </c>
      <c r="M53" s="31">
        <v>754.2</v>
      </c>
      <c r="N53" s="31">
        <v>733.3</v>
      </c>
      <c r="O53" s="254">
        <v>4650750</v>
      </c>
      <c r="P53" s="255">
        <v>-4.3704891740176423E-2</v>
      </c>
    </row>
    <row r="54" spans="1:16" ht="12.75" customHeight="1">
      <c r="A54" s="31">
        <v>44</v>
      </c>
      <c r="B54" s="32" t="s">
        <v>45</v>
      </c>
      <c r="C54" s="33" t="s">
        <v>91</v>
      </c>
      <c r="D54" s="34">
        <v>45169</v>
      </c>
      <c r="E54" s="38">
        <v>269.55</v>
      </c>
      <c r="F54" s="38">
        <v>270.31666666666666</v>
      </c>
      <c r="G54" s="39">
        <v>267.38333333333333</v>
      </c>
      <c r="H54" s="39">
        <v>265.21666666666664</v>
      </c>
      <c r="I54" s="39">
        <v>262.2833333333333</v>
      </c>
      <c r="J54" s="39">
        <v>272.48333333333335</v>
      </c>
      <c r="K54" s="39">
        <v>275.41666666666663</v>
      </c>
      <c r="L54" s="39">
        <v>277.58333333333337</v>
      </c>
      <c r="M54" s="31">
        <v>273.25</v>
      </c>
      <c r="N54" s="31">
        <v>268.14999999999998</v>
      </c>
      <c r="O54" s="254">
        <v>12133400</v>
      </c>
      <c r="P54" s="255">
        <v>-1.1302059142282087E-2</v>
      </c>
    </row>
    <row r="55" spans="1:16" ht="12.75" customHeight="1">
      <c r="A55" s="31">
        <v>45</v>
      </c>
      <c r="B55" s="32" t="s">
        <v>68</v>
      </c>
      <c r="C55" s="33" t="s">
        <v>92</v>
      </c>
      <c r="D55" s="34">
        <v>45169</v>
      </c>
      <c r="E55" s="38">
        <v>1082.9000000000001</v>
      </c>
      <c r="F55" s="38">
        <v>1079.3</v>
      </c>
      <c r="G55" s="39">
        <v>1067.75</v>
      </c>
      <c r="H55" s="39">
        <v>1052.6000000000001</v>
      </c>
      <c r="I55" s="39">
        <v>1041.0500000000002</v>
      </c>
      <c r="J55" s="39">
        <v>1094.4499999999998</v>
      </c>
      <c r="K55" s="39">
        <v>1105.9999999999995</v>
      </c>
      <c r="L55" s="39">
        <v>1121.1499999999996</v>
      </c>
      <c r="M55" s="31">
        <v>1090.8499999999999</v>
      </c>
      <c r="N55" s="31">
        <v>1064.1500000000001</v>
      </c>
      <c r="O55" s="254">
        <v>15196250</v>
      </c>
      <c r="P55" s="255">
        <v>1.1565984356798136E-2</v>
      </c>
    </row>
    <row r="56" spans="1:16" ht="12.75" customHeight="1">
      <c r="A56" s="31">
        <v>46</v>
      </c>
      <c r="B56" s="32" t="s">
        <v>43</v>
      </c>
      <c r="C56" s="33" t="s">
        <v>93</v>
      </c>
      <c r="D56" s="34">
        <v>45169</v>
      </c>
      <c r="E56" s="38">
        <v>1210.7</v>
      </c>
      <c r="F56" s="38">
        <v>1212</v>
      </c>
      <c r="G56" s="39">
        <v>1203.7</v>
      </c>
      <c r="H56" s="39">
        <v>1196.7</v>
      </c>
      <c r="I56" s="39">
        <v>1188.4000000000001</v>
      </c>
      <c r="J56" s="39">
        <v>1219</v>
      </c>
      <c r="K56" s="39">
        <v>1227.3000000000002</v>
      </c>
      <c r="L56" s="39">
        <v>1234.3</v>
      </c>
      <c r="M56" s="31">
        <v>1220.3</v>
      </c>
      <c r="N56" s="31">
        <v>1205</v>
      </c>
      <c r="O56" s="254">
        <v>10296650</v>
      </c>
      <c r="P56" s="255">
        <v>-8.2639454078757904E-3</v>
      </c>
    </row>
    <row r="57" spans="1:16" ht="12.75" customHeight="1">
      <c r="A57" s="31">
        <v>47</v>
      </c>
      <c r="B57" s="32" t="s">
        <v>45</v>
      </c>
      <c r="C57" s="33" t="s">
        <v>94</v>
      </c>
      <c r="D57" s="34">
        <v>45169</v>
      </c>
      <c r="E57" s="38">
        <v>227.4</v>
      </c>
      <c r="F57" s="38">
        <v>228.16666666666666</v>
      </c>
      <c r="G57" s="39">
        <v>226.33333333333331</v>
      </c>
      <c r="H57" s="39">
        <v>225.26666666666665</v>
      </c>
      <c r="I57" s="39">
        <v>223.43333333333331</v>
      </c>
      <c r="J57" s="39">
        <v>229.23333333333332</v>
      </c>
      <c r="K57" s="39">
        <v>231.06666666666663</v>
      </c>
      <c r="L57" s="39">
        <v>232.13333333333333</v>
      </c>
      <c r="M57" s="31">
        <v>230</v>
      </c>
      <c r="N57" s="31">
        <v>227.1</v>
      </c>
      <c r="O57" s="254">
        <v>79909200</v>
      </c>
      <c r="P57" s="255">
        <v>2.3179854599093878E-3</v>
      </c>
    </row>
    <row r="58" spans="1:16" ht="12.75" customHeight="1">
      <c r="A58" s="31">
        <v>48</v>
      </c>
      <c r="B58" s="32" t="s">
        <v>87</v>
      </c>
      <c r="C58" s="33" t="s">
        <v>95</v>
      </c>
      <c r="D58" s="34">
        <v>45169</v>
      </c>
      <c r="E58" s="38">
        <v>5254.65</v>
      </c>
      <c r="F58" s="38">
        <v>5246.4833333333336</v>
      </c>
      <c r="G58" s="39">
        <v>5159.3666666666668</v>
      </c>
      <c r="H58" s="39">
        <v>5064.083333333333</v>
      </c>
      <c r="I58" s="39">
        <v>4976.9666666666662</v>
      </c>
      <c r="J58" s="39">
        <v>5341.7666666666673</v>
      </c>
      <c r="K58" s="39">
        <v>5428.8833333333341</v>
      </c>
      <c r="L58" s="39">
        <v>5524.1666666666679</v>
      </c>
      <c r="M58" s="31">
        <v>5333.6</v>
      </c>
      <c r="N58" s="31">
        <v>5151.2</v>
      </c>
      <c r="O58" s="254">
        <v>2023050</v>
      </c>
      <c r="P58" s="255">
        <v>-0.12964636035105834</v>
      </c>
    </row>
    <row r="59" spans="1:16" ht="12.75" customHeight="1">
      <c r="A59" s="31">
        <v>49</v>
      </c>
      <c r="B59" s="32" t="s">
        <v>59</v>
      </c>
      <c r="C59" s="33" t="s">
        <v>96</v>
      </c>
      <c r="D59" s="34">
        <v>45169</v>
      </c>
      <c r="E59" s="38">
        <v>1966.9</v>
      </c>
      <c r="F59" s="38">
        <v>1975.3333333333333</v>
      </c>
      <c r="G59" s="39">
        <v>1952.6666666666665</v>
      </c>
      <c r="H59" s="39">
        <v>1938.4333333333332</v>
      </c>
      <c r="I59" s="39">
        <v>1915.7666666666664</v>
      </c>
      <c r="J59" s="39">
        <v>1989.5666666666666</v>
      </c>
      <c r="K59" s="39">
        <v>2012.2333333333331</v>
      </c>
      <c r="L59" s="39">
        <v>2026.4666666666667</v>
      </c>
      <c r="M59" s="31">
        <v>1998</v>
      </c>
      <c r="N59" s="31">
        <v>1961.1</v>
      </c>
      <c r="O59" s="254">
        <v>2572500</v>
      </c>
      <c r="P59" s="255">
        <v>-2.4422617467480753E-2</v>
      </c>
    </row>
    <row r="60" spans="1:16" ht="12.75" customHeight="1">
      <c r="A60" s="31">
        <v>50</v>
      </c>
      <c r="B60" s="32" t="s">
        <v>45</v>
      </c>
      <c r="C60" s="33" t="s">
        <v>97</v>
      </c>
      <c r="D60" s="34">
        <v>45169</v>
      </c>
      <c r="E60" s="38">
        <v>662.9</v>
      </c>
      <c r="F60" s="38">
        <v>662.06666666666661</v>
      </c>
      <c r="G60" s="39">
        <v>658.48333333333323</v>
      </c>
      <c r="H60" s="39">
        <v>654.06666666666661</v>
      </c>
      <c r="I60" s="39">
        <v>650.48333333333323</v>
      </c>
      <c r="J60" s="39">
        <v>666.48333333333323</v>
      </c>
      <c r="K60" s="39">
        <v>670.06666666666672</v>
      </c>
      <c r="L60" s="39">
        <v>674.48333333333323</v>
      </c>
      <c r="M60" s="31">
        <v>665.65</v>
      </c>
      <c r="N60" s="31">
        <v>657.65</v>
      </c>
      <c r="O60" s="254">
        <v>5326000</v>
      </c>
      <c r="P60" s="255">
        <v>4.7160913035276366E-3</v>
      </c>
    </row>
    <row r="61" spans="1:16" ht="12.75" customHeight="1">
      <c r="A61" s="31">
        <v>51</v>
      </c>
      <c r="B61" s="32" t="s">
        <v>45</v>
      </c>
      <c r="C61" s="33" t="s">
        <v>98</v>
      </c>
      <c r="D61" s="34">
        <v>45169</v>
      </c>
      <c r="E61" s="38">
        <v>1062.5999999999999</v>
      </c>
      <c r="F61" s="38">
        <v>1073.1333333333332</v>
      </c>
      <c r="G61" s="39">
        <v>1047.2166666666665</v>
      </c>
      <c r="H61" s="39">
        <v>1031.8333333333333</v>
      </c>
      <c r="I61" s="39">
        <v>1005.9166666666665</v>
      </c>
      <c r="J61" s="39">
        <v>1088.5166666666664</v>
      </c>
      <c r="K61" s="39">
        <v>1114.4333333333334</v>
      </c>
      <c r="L61" s="39">
        <v>1129.8166666666664</v>
      </c>
      <c r="M61" s="31">
        <v>1099.05</v>
      </c>
      <c r="N61" s="31">
        <v>1057.75</v>
      </c>
      <c r="O61" s="254">
        <v>1851500</v>
      </c>
      <c r="P61" s="255">
        <v>-5.0950843200574095E-2</v>
      </c>
    </row>
    <row r="62" spans="1:16" ht="12.75" customHeight="1">
      <c r="A62" s="31">
        <v>52</v>
      </c>
      <c r="B62" s="32" t="s">
        <v>41</v>
      </c>
      <c r="C62" s="33" t="s">
        <v>99</v>
      </c>
      <c r="D62" s="34">
        <v>45169</v>
      </c>
      <c r="E62" s="38">
        <v>300.8</v>
      </c>
      <c r="F62" s="38">
        <v>301.86666666666667</v>
      </c>
      <c r="G62" s="39">
        <v>298.33333333333337</v>
      </c>
      <c r="H62" s="39">
        <v>295.86666666666667</v>
      </c>
      <c r="I62" s="39">
        <v>292.33333333333337</v>
      </c>
      <c r="J62" s="39">
        <v>304.33333333333337</v>
      </c>
      <c r="K62" s="39">
        <v>307.86666666666667</v>
      </c>
      <c r="L62" s="39">
        <v>310.33333333333337</v>
      </c>
      <c r="M62" s="31">
        <v>305.39999999999998</v>
      </c>
      <c r="N62" s="31">
        <v>299.39999999999998</v>
      </c>
      <c r="O62" s="254">
        <v>11858400</v>
      </c>
      <c r="P62" s="255">
        <v>-1.0216346153846154E-2</v>
      </c>
    </row>
    <row r="63" spans="1:16" ht="12.75" customHeight="1">
      <c r="A63" s="31">
        <v>53</v>
      </c>
      <c r="B63" s="32" t="s">
        <v>63</v>
      </c>
      <c r="C63" s="33" t="s">
        <v>100</v>
      </c>
      <c r="D63" s="34">
        <v>45169</v>
      </c>
      <c r="E63" s="38">
        <v>123.55</v>
      </c>
      <c r="F63" s="38">
        <v>123.66666666666667</v>
      </c>
      <c r="G63" s="39">
        <v>122.43333333333334</v>
      </c>
      <c r="H63" s="39">
        <v>121.31666666666666</v>
      </c>
      <c r="I63" s="39">
        <v>120.08333333333333</v>
      </c>
      <c r="J63" s="39">
        <v>124.78333333333335</v>
      </c>
      <c r="K63" s="39">
        <v>126.01666666666667</v>
      </c>
      <c r="L63" s="39">
        <v>127.13333333333335</v>
      </c>
      <c r="M63" s="31">
        <v>124.9</v>
      </c>
      <c r="N63" s="31">
        <v>122.55</v>
      </c>
      <c r="O63" s="254">
        <v>42490000</v>
      </c>
      <c r="P63" s="255">
        <v>4.3730055548989481E-3</v>
      </c>
    </row>
    <row r="64" spans="1:16" ht="12.75" customHeight="1">
      <c r="A64" s="31">
        <v>54</v>
      </c>
      <c r="B64" s="32" t="s">
        <v>41</v>
      </c>
      <c r="C64" s="33" t="s">
        <v>101</v>
      </c>
      <c r="D64" s="34">
        <v>45169</v>
      </c>
      <c r="E64" s="38">
        <v>1700.5</v>
      </c>
      <c r="F64" s="38">
        <v>1708.8833333333332</v>
      </c>
      <c r="G64" s="39">
        <v>1684.1666666666665</v>
      </c>
      <c r="H64" s="39">
        <v>1667.8333333333333</v>
      </c>
      <c r="I64" s="39">
        <v>1643.1166666666666</v>
      </c>
      <c r="J64" s="39">
        <v>1725.2166666666665</v>
      </c>
      <c r="K64" s="39">
        <v>1749.9333333333332</v>
      </c>
      <c r="L64" s="39">
        <v>1766.2666666666664</v>
      </c>
      <c r="M64" s="31">
        <v>1733.6</v>
      </c>
      <c r="N64" s="31">
        <v>1692.55</v>
      </c>
      <c r="O64" s="254">
        <v>6220200</v>
      </c>
      <c r="P64" s="255">
        <v>1.7469820394543135E-2</v>
      </c>
    </row>
    <row r="65" spans="1:16" ht="12.75" customHeight="1">
      <c r="A65" s="31">
        <v>55</v>
      </c>
      <c r="B65" s="32" t="s">
        <v>59</v>
      </c>
      <c r="C65" s="33" t="s">
        <v>102</v>
      </c>
      <c r="D65" s="34">
        <v>45169</v>
      </c>
      <c r="E65" s="38">
        <v>558.1</v>
      </c>
      <c r="F65" s="38">
        <v>560.06666666666672</v>
      </c>
      <c r="G65" s="39">
        <v>554.43333333333339</v>
      </c>
      <c r="H65" s="39">
        <v>550.76666666666665</v>
      </c>
      <c r="I65" s="39">
        <v>545.13333333333333</v>
      </c>
      <c r="J65" s="39">
        <v>563.73333333333346</v>
      </c>
      <c r="K65" s="39">
        <v>569.3666666666669</v>
      </c>
      <c r="L65" s="39">
        <v>573.03333333333353</v>
      </c>
      <c r="M65" s="31">
        <v>565.70000000000005</v>
      </c>
      <c r="N65" s="31">
        <v>556.4</v>
      </c>
      <c r="O65" s="254">
        <v>15803750</v>
      </c>
      <c r="P65" s="255">
        <v>1.8364881192106323E-2</v>
      </c>
    </row>
    <row r="66" spans="1:16" ht="12.75" customHeight="1">
      <c r="A66" s="31">
        <v>56</v>
      </c>
      <c r="B66" s="32" t="s">
        <v>49</v>
      </c>
      <c r="C66" s="33" t="s">
        <v>103</v>
      </c>
      <c r="D66" s="34">
        <v>45169</v>
      </c>
      <c r="E66" s="38">
        <v>1999.05</v>
      </c>
      <c r="F66" s="38">
        <v>1993.3500000000001</v>
      </c>
      <c r="G66" s="39">
        <v>1980.2000000000003</v>
      </c>
      <c r="H66" s="39">
        <v>1961.3500000000001</v>
      </c>
      <c r="I66" s="39">
        <v>1948.2000000000003</v>
      </c>
      <c r="J66" s="39">
        <v>2012.2000000000003</v>
      </c>
      <c r="K66" s="39">
        <v>2025.3500000000004</v>
      </c>
      <c r="L66" s="39">
        <v>2044.2000000000003</v>
      </c>
      <c r="M66" s="31">
        <v>2006.5</v>
      </c>
      <c r="N66" s="31">
        <v>1974.5</v>
      </c>
      <c r="O66" s="254">
        <v>1598000</v>
      </c>
      <c r="P66" s="255">
        <v>-3.4732709151313802E-2</v>
      </c>
    </row>
    <row r="67" spans="1:16" ht="12.75" customHeight="1">
      <c r="A67" s="31">
        <v>57</v>
      </c>
      <c r="B67" s="32" t="s">
        <v>39</v>
      </c>
      <c r="C67" s="33" t="s">
        <v>104</v>
      </c>
      <c r="D67" s="34">
        <v>45169</v>
      </c>
      <c r="E67" s="38">
        <v>2018.25</v>
      </c>
      <c r="F67" s="38">
        <v>2014.8</v>
      </c>
      <c r="G67" s="39">
        <v>2000.05</v>
      </c>
      <c r="H67" s="39">
        <v>1981.85</v>
      </c>
      <c r="I67" s="39">
        <v>1967.1</v>
      </c>
      <c r="J67" s="39">
        <v>2033</v>
      </c>
      <c r="K67" s="39">
        <v>2047.75</v>
      </c>
      <c r="L67" s="39">
        <v>2065.9499999999998</v>
      </c>
      <c r="M67" s="31">
        <v>2029.55</v>
      </c>
      <c r="N67" s="31">
        <v>1996.6</v>
      </c>
      <c r="O67" s="254">
        <v>2513400</v>
      </c>
      <c r="P67" s="255">
        <v>-2.0002339454907005E-2</v>
      </c>
    </row>
    <row r="68" spans="1:16" ht="12.75" customHeight="1">
      <c r="A68" s="31">
        <v>58</v>
      </c>
      <c r="B68" s="32" t="s">
        <v>45</v>
      </c>
      <c r="C68" s="33" t="s">
        <v>105</v>
      </c>
      <c r="D68" s="34">
        <v>45169</v>
      </c>
      <c r="E68" s="38">
        <v>179.4</v>
      </c>
      <c r="F68" s="38">
        <v>180.11666666666667</v>
      </c>
      <c r="G68" s="39">
        <v>178.18333333333334</v>
      </c>
      <c r="H68" s="39">
        <v>176.96666666666667</v>
      </c>
      <c r="I68" s="39">
        <v>175.03333333333333</v>
      </c>
      <c r="J68" s="39">
        <v>181.33333333333334</v>
      </c>
      <c r="K68" s="39">
        <v>183.26666666666668</v>
      </c>
      <c r="L68" s="39">
        <v>184.48333333333335</v>
      </c>
      <c r="M68" s="31">
        <v>182.05</v>
      </c>
      <c r="N68" s="31">
        <v>178.9</v>
      </c>
      <c r="O68" s="254">
        <v>13395200</v>
      </c>
      <c r="P68" s="255">
        <v>-1.4218009478672985E-2</v>
      </c>
    </row>
    <row r="69" spans="1:16" ht="12.75" customHeight="1">
      <c r="A69" s="31">
        <v>59</v>
      </c>
      <c r="B69" s="32" t="s">
        <v>43</v>
      </c>
      <c r="C69" s="33" t="s">
        <v>106</v>
      </c>
      <c r="D69" s="34">
        <v>45169</v>
      </c>
      <c r="E69" s="38">
        <v>3627.75</v>
      </c>
      <c r="F69" s="38">
        <v>3633.1166666666668</v>
      </c>
      <c r="G69" s="39">
        <v>3608.2333333333336</v>
      </c>
      <c r="H69" s="39">
        <v>3588.7166666666667</v>
      </c>
      <c r="I69" s="39">
        <v>3563.8333333333335</v>
      </c>
      <c r="J69" s="39">
        <v>3652.6333333333337</v>
      </c>
      <c r="K69" s="39">
        <v>3677.5166666666669</v>
      </c>
      <c r="L69" s="39">
        <v>3697.0333333333338</v>
      </c>
      <c r="M69" s="31">
        <v>3658</v>
      </c>
      <c r="N69" s="31">
        <v>3613.6</v>
      </c>
      <c r="O69" s="254">
        <v>2723800</v>
      </c>
      <c r="P69" s="255">
        <v>2.1527152715271527E-2</v>
      </c>
    </row>
    <row r="70" spans="1:16" ht="12.75" customHeight="1">
      <c r="A70" s="31">
        <v>60</v>
      </c>
      <c r="B70" s="32" t="s">
        <v>45</v>
      </c>
      <c r="C70" s="33" t="s">
        <v>107</v>
      </c>
      <c r="D70" s="34">
        <v>45169</v>
      </c>
      <c r="E70" s="38">
        <v>4859.1499999999996</v>
      </c>
      <c r="F70" s="38">
        <v>4905.5333333333328</v>
      </c>
      <c r="G70" s="39">
        <v>4793.6166666666659</v>
      </c>
      <c r="H70" s="39">
        <v>4728.083333333333</v>
      </c>
      <c r="I70" s="39">
        <v>4616.1666666666661</v>
      </c>
      <c r="J70" s="39">
        <v>4971.0666666666657</v>
      </c>
      <c r="K70" s="39">
        <v>5082.9833333333336</v>
      </c>
      <c r="L70" s="39">
        <v>5148.5166666666655</v>
      </c>
      <c r="M70" s="31">
        <v>5017.45</v>
      </c>
      <c r="N70" s="31">
        <v>4840</v>
      </c>
      <c r="O70" s="254">
        <v>1499400</v>
      </c>
      <c r="P70" s="255">
        <v>1.8199103626239305E-2</v>
      </c>
    </row>
    <row r="71" spans="1:16" ht="12.75" customHeight="1">
      <c r="A71" s="31">
        <v>61</v>
      </c>
      <c r="B71" s="32" t="s">
        <v>108</v>
      </c>
      <c r="C71" s="33" t="s">
        <v>109</v>
      </c>
      <c r="D71" s="34">
        <v>45169</v>
      </c>
      <c r="E71" s="38">
        <v>475.4</v>
      </c>
      <c r="F71" s="38">
        <v>477.13333333333338</v>
      </c>
      <c r="G71" s="39">
        <v>471.21666666666675</v>
      </c>
      <c r="H71" s="39">
        <v>467.03333333333336</v>
      </c>
      <c r="I71" s="39">
        <v>461.11666666666673</v>
      </c>
      <c r="J71" s="39">
        <v>481.31666666666678</v>
      </c>
      <c r="K71" s="39">
        <v>487.23333333333341</v>
      </c>
      <c r="L71" s="39">
        <v>491.4166666666668</v>
      </c>
      <c r="M71" s="31">
        <v>483.05</v>
      </c>
      <c r="N71" s="31">
        <v>472.95</v>
      </c>
      <c r="O71" s="254">
        <v>44518650</v>
      </c>
      <c r="P71" s="255">
        <v>9.8435511640092826E-3</v>
      </c>
    </row>
    <row r="72" spans="1:16" ht="12.75" customHeight="1">
      <c r="A72" s="31">
        <v>62</v>
      </c>
      <c r="B72" s="32" t="s">
        <v>43</v>
      </c>
      <c r="C72" s="33" t="s">
        <v>110</v>
      </c>
      <c r="D72" s="34">
        <v>45169</v>
      </c>
      <c r="E72" s="38">
        <v>5784.1</v>
      </c>
      <c r="F72" s="38">
        <v>5811.4833333333336</v>
      </c>
      <c r="G72" s="39">
        <v>5747.8166666666675</v>
      </c>
      <c r="H72" s="39">
        <v>5711.5333333333338</v>
      </c>
      <c r="I72" s="39">
        <v>5647.8666666666677</v>
      </c>
      <c r="J72" s="39">
        <v>5847.7666666666673</v>
      </c>
      <c r="K72" s="39">
        <v>5911.4333333333334</v>
      </c>
      <c r="L72" s="39">
        <v>5947.7166666666672</v>
      </c>
      <c r="M72" s="31">
        <v>5875.15</v>
      </c>
      <c r="N72" s="31">
        <v>5775.2</v>
      </c>
      <c r="O72" s="254">
        <v>3274125</v>
      </c>
      <c r="P72" s="255">
        <v>-5.1390699695784442E-2</v>
      </c>
    </row>
    <row r="73" spans="1:16" ht="12.75" customHeight="1">
      <c r="A73" s="31">
        <v>63</v>
      </c>
      <c r="B73" s="32" t="s">
        <v>56</v>
      </c>
      <c r="C73" s="41" t="s">
        <v>111</v>
      </c>
      <c r="D73" s="34">
        <v>45169</v>
      </c>
      <c r="E73" s="38">
        <v>3330.4</v>
      </c>
      <c r="F73" s="38">
        <v>3331.4166666666665</v>
      </c>
      <c r="G73" s="39">
        <v>3311.333333333333</v>
      </c>
      <c r="H73" s="39">
        <v>3292.2666666666664</v>
      </c>
      <c r="I73" s="39">
        <v>3272.1833333333329</v>
      </c>
      <c r="J73" s="39">
        <v>3350.4833333333331</v>
      </c>
      <c r="K73" s="39">
        <v>3370.5666666666662</v>
      </c>
      <c r="L73" s="39">
        <v>3389.6333333333332</v>
      </c>
      <c r="M73" s="31">
        <v>3351.5</v>
      </c>
      <c r="N73" s="31">
        <v>3312.35</v>
      </c>
      <c r="O73" s="254">
        <v>4090625</v>
      </c>
      <c r="P73" s="255">
        <v>3.5203709268879064E-3</v>
      </c>
    </row>
    <row r="74" spans="1:16" ht="12.75" customHeight="1">
      <c r="A74" s="31">
        <v>64</v>
      </c>
      <c r="B74" s="32" t="s">
        <v>56</v>
      </c>
      <c r="C74" s="33" t="s">
        <v>112</v>
      </c>
      <c r="D74" s="34">
        <v>45169</v>
      </c>
      <c r="E74" s="38">
        <v>3027.15</v>
      </c>
      <c r="F74" s="38">
        <v>3029.0166666666664</v>
      </c>
      <c r="G74" s="39">
        <v>2943.1333333333328</v>
      </c>
      <c r="H74" s="39">
        <v>2859.1166666666663</v>
      </c>
      <c r="I74" s="39">
        <v>2773.2333333333327</v>
      </c>
      <c r="J74" s="39">
        <v>3113.0333333333328</v>
      </c>
      <c r="K74" s="39">
        <v>3198.9166666666661</v>
      </c>
      <c r="L74" s="39">
        <v>3282.9333333333329</v>
      </c>
      <c r="M74" s="31">
        <v>3114.9</v>
      </c>
      <c r="N74" s="31">
        <v>2945</v>
      </c>
      <c r="O74" s="254">
        <v>2040500</v>
      </c>
      <c r="P74" s="255">
        <v>0.2153972153972154</v>
      </c>
    </row>
    <row r="75" spans="1:16" ht="12.75" customHeight="1">
      <c r="A75" s="31">
        <v>65</v>
      </c>
      <c r="B75" s="32" t="s">
        <v>56</v>
      </c>
      <c r="C75" s="33" t="s">
        <v>113</v>
      </c>
      <c r="D75" s="34">
        <v>45169</v>
      </c>
      <c r="E75" s="38">
        <v>258.2</v>
      </c>
      <c r="F75" s="38">
        <v>259.8</v>
      </c>
      <c r="G75" s="39">
        <v>254.60000000000002</v>
      </c>
      <c r="H75" s="39">
        <v>251</v>
      </c>
      <c r="I75" s="39">
        <v>245.8</v>
      </c>
      <c r="J75" s="39">
        <v>263.40000000000003</v>
      </c>
      <c r="K75" s="39">
        <v>268.59999999999997</v>
      </c>
      <c r="L75" s="39">
        <v>272.20000000000005</v>
      </c>
      <c r="M75" s="31">
        <v>265</v>
      </c>
      <c r="N75" s="31">
        <v>256.2</v>
      </c>
      <c r="O75" s="254">
        <v>17175600</v>
      </c>
      <c r="P75" s="255">
        <v>-3.2447779355100383E-2</v>
      </c>
    </row>
    <row r="76" spans="1:16" ht="12.75" customHeight="1">
      <c r="A76" s="31">
        <v>66</v>
      </c>
      <c r="B76" s="32" t="s">
        <v>63</v>
      </c>
      <c r="C76" s="33" t="s">
        <v>114</v>
      </c>
      <c r="D76" s="34">
        <v>45169</v>
      </c>
      <c r="E76" s="38">
        <v>140.85</v>
      </c>
      <c r="F76" s="38">
        <v>140.54999999999998</v>
      </c>
      <c r="G76" s="39">
        <v>138.89999999999998</v>
      </c>
      <c r="H76" s="39">
        <v>136.94999999999999</v>
      </c>
      <c r="I76" s="39">
        <v>135.29999999999998</v>
      </c>
      <c r="J76" s="39">
        <v>142.49999999999997</v>
      </c>
      <c r="K76" s="39">
        <v>144.15</v>
      </c>
      <c r="L76" s="39">
        <v>146.09999999999997</v>
      </c>
      <c r="M76" s="31">
        <v>142.19999999999999</v>
      </c>
      <c r="N76" s="31">
        <v>138.6</v>
      </c>
      <c r="O76" s="254">
        <v>139120000</v>
      </c>
      <c r="P76" s="255">
        <v>-2.488259620102334E-2</v>
      </c>
    </row>
    <row r="77" spans="1:16" ht="12.75" customHeight="1">
      <c r="A77" s="31">
        <v>67</v>
      </c>
      <c r="B77" s="32" t="s">
        <v>84</v>
      </c>
      <c r="C77" s="33" t="s">
        <v>115</v>
      </c>
      <c r="D77" s="34">
        <v>45169</v>
      </c>
      <c r="E77" s="38">
        <v>116.3</v>
      </c>
      <c r="F77" s="38">
        <v>116.28333333333335</v>
      </c>
      <c r="G77" s="39">
        <v>115.16666666666669</v>
      </c>
      <c r="H77" s="39">
        <v>114.03333333333335</v>
      </c>
      <c r="I77" s="39">
        <v>112.91666666666669</v>
      </c>
      <c r="J77" s="39">
        <v>117.41666666666669</v>
      </c>
      <c r="K77" s="39">
        <v>118.53333333333333</v>
      </c>
      <c r="L77" s="39">
        <v>119.66666666666669</v>
      </c>
      <c r="M77" s="31">
        <v>117.4</v>
      </c>
      <c r="N77" s="31">
        <v>115.15</v>
      </c>
      <c r="O77" s="254">
        <v>125583750</v>
      </c>
      <c r="P77" s="255">
        <v>2.9152394140368777E-4</v>
      </c>
    </row>
    <row r="78" spans="1:16" ht="12.75" customHeight="1">
      <c r="A78" s="31">
        <v>68</v>
      </c>
      <c r="B78" s="32" t="s">
        <v>43</v>
      </c>
      <c r="C78" s="33" t="s">
        <v>116</v>
      </c>
      <c r="D78" s="34">
        <v>45169</v>
      </c>
      <c r="E78" s="38">
        <v>740.1</v>
      </c>
      <c r="F78" s="38">
        <v>743.08333333333337</v>
      </c>
      <c r="G78" s="39">
        <v>734.41666666666674</v>
      </c>
      <c r="H78" s="39">
        <v>728.73333333333335</v>
      </c>
      <c r="I78" s="39">
        <v>720.06666666666672</v>
      </c>
      <c r="J78" s="39">
        <v>748.76666666666677</v>
      </c>
      <c r="K78" s="39">
        <v>757.43333333333351</v>
      </c>
      <c r="L78" s="39">
        <v>763.11666666666679</v>
      </c>
      <c r="M78" s="31">
        <v>751.75</v>
      </c>
      <c r="N78" s="31">
        <v>737.4</v>
      </c>
      <c r="O78" s="254">
        <v>6310400</v>
      </c>
      <c r="P78" s="255">
        <v>-4.3468313886982383E-3</v>
      </c>
    </row>
    <row r="79" spans="1:16" ht="12.75" customHeight="1">
      <c r="A79" s="31">
        <v>69</v>
      </c>
      <c r="B79" s="32" t="s">
        <v>117</v>
      </c>
      <c r="C79" s="33" t="s">
        <v>118</v>
      </c>
      <c r="D79" s="34">
        <v>45169</v>
      </c>
      <c r="E79" s="38">
        <v>61.9</v>
      </c>
      <c r="F79" s="38">
        <v>63.25</v>
      </c>
      <c r="G79" s="39">
        <v>59.95</v>
      </c>
      <c r="H79" s="39">
        <v>58</v>
      </c>
      <c r="I79" s="39">
        <v>54.7</v>
      </c>
      <c r="J79" s="39">
        <v>65.2</v>
      </c>
      <c r="K79" s="39">
        <v>68.500000000000014</v>
      </c>
      <c r="L79" s="39">
        <v>70.45</v>
      </c>
      <c r="M79" s="31">
        <v>66.55</v>
      </c>
      <c r="N79" s="31">
        <v>61.3</v>
      </c>
      <c r="O79" s="254">
        <v>156307500</v>
      </c>
      <c r="P79" s="255">
        <v>-0.14624554504116996</v>
      </c>
    </row>
    <row r="80" spans="1:16" ht="12.75" customHeight="1">
      <c r="A80" s="31">
        <v>70</v>
      </c>
      <c r="B80" s="32" t="s">
        <v>45</v>
      </c>
      <c r="C80" s="33" t="s">
        <v>119</v>
      </c>
      <c r="D80" s="34">
        <v>45169</v>
      </c>
      <c r="E80" s="38">
        <v>569.5</v>
      </c>
      <c r="F80" s="38">
        <v>567.51666666666665</v>
      </c>
      <c r="G80" s="39">
        <v>560.18333333333328</v>
      </c>
      <c r="H80" s="39">
        <v>550.86666666666667</v>
      </c>
      <c r="I80" s="39">
        <v>543.5333333333333</v>
      </c>
      <c r="J80" s="39">
        <v>576.83333333333326</v>
      </c>
      <c r="K80" s="39">
        <v>584.16666666666674</v>
      </c>
      <c r="L80" s="39">
        <v>593.48333333333323</v>
      </c>
      <c r="M80" s="31">
        <v>574.85</v>
      </c>
      <c r="N80" s="31">
        <v>558.20000000000005</v>
      </c>
      <c r="O80" s="254">
        <v>7712900</v>
      </c>
      <c r="P80" s="255">
        <v>-4.3218835671665859E-2</v>
      </c>
    </row>
    <row r="81" spans="1:16" ht="12.75" customHeight="1">
      <c r="A81" s="31">
        <v>71</v>
      </c>
      <c r="B81" s="32" t="s">
        <v>59</v>
      </c>
      <c r="C81" s="33" t="s">
        <v>120</v>
      </c>
      <c r="D81" s="34">
        <v>45169</v>
      </c>
      <c r="E81" s="38">
        <v>1028.9000000000001</v>
      </c>
      <c r="F81" s="38">
        <v>1032.75</v>
      </c>
      <c r="G81" s="39">
        <v>1022.95</v>
      </c>
      <c r="H81" s="39">
        <v>1017</v>
      </c>
      <c r="I81" s="39">
        <v>1007.2</v>
      </c>
      <c r="J81" s="39">
        <v>1038.7</v>
      </c>
      <c r="K81" s="39">
        <v>1048.5000000000002</v>
      </c>
      <c r="L81" s="39">
        <v>1054.45</v>
      </c>
      <c r="M81" s="31">
        <v>1042.55</v>
      </c>
      <c r="N81" s="31">
        <v>1026.8</v>
      </c>
      <c r="O81" s="254">
        <v>8503000</v>
      </c>
      <c r="P81" s="255">
        <v>-3.5269221725840581E-4</v>
      </c>
    </row>
    <row r="82" spans="1:16" ht="12.75" customHeight="1">
      <c r="A82" s="31">
        <v>72</v>
      </c>
      <c r="B82" s="32" t="s">
        <v>108</v>
      </c>
      <c r="C82" s="42" t="s">
        <v>121</v>
      </c>
      <c r="D82" s="34">
        <v>45169</v>
      </c>
      <c r="E82" s="38">
        <v>1591.3</v>
      </c>
      <c r="F82" s="38">
        <v>1598.2</v>
      </c>
      <c r="G82" s="39">
        <v>1574.9</v>
      </c>
      <c r="H82" s="39">
        <v>1558.5</v>
      </c>
      <c r="I82" s="39">
        <v>1535.2</v>
      </c>
      <c r="J82" s="39">
        <v>1614.6000000000001</v>
      </c>
      <c r="K82" s="39">
        <v>1637.8999999999999</v>
      </c>
      <c r="L82" s="39">
        <v>1654.3000000000002</v>
      </c>
      <c r="M82" s="31">
        <v>1621.5</v>
      </c>
      <c r="N82" s="31">
        <v>1581.8</v>
      </c>
      <c r="O82" s="254">
        <v>3583875</v>
      </c>
      <c r="P82" s="255">
        <v>-2.1908218822919368E-2</v>
      </c>
    </row>
    <row r="83" spans="1:16" ht="12.75" customHeight="1">
      <c r="A83" s="31">
        <v>73</v>
      </c>
      <c r="B83" s="32" t="s">
        <v>43</v>
      </c>
      <c r="C83" s="33" t="s">
        <v>122</v>
      </c>
      <c r="D83" s="34">
        <v>45169</v>
      </c>
      <c r="E83" s="38">
        <v>293.89999999999998</v>
      </c>
      <c r="F83" s="38">
        <v>295.84999999999997</v>
      </c>
      <c r="G83" s="39">
        <v>290.79999999999995</v>
      </c>
      <c r="H83" s="39">
        <v>287.7</v>
      </c>
      <c r="I83" s="39">
        <v>282.64999999999998</v>
      </c>
      <c r="J83" s="39">
        <v>298.94999999999993</v>
      </c>
      <c r="K83" s="39">
        <v>304</v>
      </c>
      <c r="L83" s="39">
        <v>307.09999999999991</v>
      </c>
      <c r="M83" s="31">
        <v>300.89999999999998</v>
      </c>
      <c r="N83" s="31">
        <v>292.75</v>
      </c>
      <c r="O83" s="254">
        <v>10456000</v>
      </c>
      <c r="P83" s="255">
        <v>-2.4626865671641792E-2</v>
      </c>
    </row>
    <row r="84" spans="1:16" ht="12.75" customHeight="1">
      <c r="A84" s="31">
        <v>74</v>
      </c>
      <c r="B84" s="32" t="s">
        <v>49</v>
      </c>
      <c r="C84" s="33" t="s">
        <v>123</v>
      </c>
      <c r="D84" s="34">
        <v>45169</v>
      </c>
      <c r="E84" s="38">
        <v>1773.55</v>
      </c>
      <c r="F84" s="38">
        <v>1772.3</v>
      </c>
      <c r="G84" s="39">
        <v>1761.3999999999999</v>
      </c>
      <c r="H84" s="39">
        <v>1749.25</v>
      </c>
      <c r="I84" s="39">
        <v>1738.35</v>
      </c>
      <c r="J84" s="39">
        <v>1784.4499999999998</v>
      </c>
      <c r="K84" s="39">
        <v>1795.35</v>
      </c>
      <c r="L84" s="39">
        <v>1807.4999999999998</v>
      </c>
      <c r="M84" s="31">
        <v>1783.2</v>
      </c>
      <c r="N84" s="31">
        <v>1760.15</v>
      </c>
      <c r="O84" s="254">
        <v>13575025</v>
      </c>
      <c r="P84" s="255">
        <v>-2.3737215066150035E-3</v>
      </c>
    </row>
    <row r="85" spans="1:16" ht="12.75" customHeight="1">
      <c r="A85" s="31">
        <v>75</v>
      </c>
      <c r="B85" s="32" t="s">
        <v>84</v>
      </c>
      <c r="C85" s="33" t="s">
        <v>124</v>
      </c>
      <c r="D85" s="34">
        <v>45169</v>
      </c>
      <c r="E85" s="38">
        <v>452.35</v>
      </c>
      <c r="F85" s="38">
        <v>454.36666666666673</v>
      </c>
      <c r="G85" s="39">
        <v>449.43333333333345</v>
      </c>
      <c r="H85" s="39">
        <v>446.51666666666671</v>
      </c>
      <c r="I85" s="39">
        <v>441.58333333333343</v>
      </c>
      <c r="J85" s="39">
        <v>457.28333333333347</v>
      </c>
      <c r="K85" s="39">
        <v>462.21666666666675</v>
      </c>
      <c r="L85" s="39">
        <v>465.1333333333335</v>
      </c>
      <c r="M85" s="31">
        <v>459.3</v>
      </c>
      <c r="N85" s="31">
        <v>451.45</v>
      </c>
      <c r="O85" s="254">
        <v>8942500</v>
      </c>
      <c r="P85" s="255">
        <v>1.5039727582292849E-2</v>
      </c>
    </row>
    <row r="86" spans="1:16" ht="12.75" customHeight="1">
      <c r="A86" s="31">
        <v>76</v>
      </c>
      <c r="B86" s="32" t="s">
        <v>45</v>
      </c>
      <c r="C86" s="33" t="s">
        <v>125</v>
      </c>
      <c r="D86" s="34">
        <v>45169</v>
      </c>
      <c r="E86" s="38">
        <v>3903.85</v>
      </c>
      <c r="F86" s="38">
        <v>3935.0333333333328</v>
      </c>
      <c r="G86" s="39">
        <v>3855.0166666666655</v>
      </c>
      <c r="H86" s="39">
        <v>3806.1833333333325</v>
      </c>
      <c r="I86" s="39">
        <v>3726.1666666666652</v>
      </c>
      <c r="J86" s="39">
        <v>3983.8666666666659</v>
      </c>
      <c r="K86" s="39">
        <v>4063.8833333333332</v>
      </c>
      <c r="L86" s="39">
        <v>4112.7166666666662</v>
      </c>
      <c r="M86" s="31">
        <v>4015.05</v>
      </c>
      <c r="N86" s="31">
        <v>3886.2</v>
      </c>
      <c r="O86" s="254">
        <v>5400600</v>
      </c>
      <c r="P86" s="255">
        <v>-3.4123833029294989E-2</v>
      </c>
    </row>
    <row r="87" spans="1:16" ht="12.75" customHeight="1">
      <c r="A87" s="31">
        <v>77</v>
      </c>
      <c r="B87" s="32" t="s">
        <v>41</v>
      </c>
      <c r="C87" s="33" t="s">
        <v>126</v>
      </c>
      <c r="D87" s="34">
        <v>45169</v>
      </c>
      <c r="E87" s="38">
        <v>1306.45</v>
      </c>
      <c r="F87" s="38">
        <v>1320.15</v>
      </c>
      <c r="G87" s="39">
        <v>1290.6500000000001</v>
      </c>
      <c r="H87" s="39">
        <v>1274.8499999999999</v>
      </c>
      <c r="I87" s="39">
        <v>1245.3499999999999</v>
      </c>
      <c r="J87" s="39">
        <v>1335.9500000000003</v>
      </c>
      <c r="K87" s="39">
        <v>1365.4500000000003</v>
      </c>
      <c r="L87" s="39">
        <v>1381.2500000000005</v>
      </c>
      <c r="M87" s="31">
        <v>1349.65</v>
      </c>
      <c r="N87" s="31">
        <v>1304.3499999999999</v>
      </c>
      <c r="O87" s="254">
        <v>5959500</v>
      </c>
      <c r="P87" s="255">
        <v>3.7897928246589186E-3</v>
      </c>
    </row>
    <row r="88" spans="1:16" ht="12.75" customHeight="1">
      <c r="A88" s="31">
        <v>78</v>
      </c>
      <c r="B88" s="32" t="s">
        <v>87</v>
      </c>
      <c r="C88" s="33" t="s">
        <v>127</v>
      </c>
      <c r="D88" s="34">
        <v>45169</v>
      </c>
      <c r="E88" s="38">
        <v>1155</v>
      </c>
      <c r="F88" s="38">
        <v>1159.7333333333333</v>
      </c>
      <c r="G88" s="39">
        <v>1147.2166666666667</v>
      </c>
      <c r="H88" s="39">
        <v>1139.4333333333334</v>
      </c>
      <c r="I88" s="39">
        <v>1126.9166666666667</v>
      </c>
      <c r="J88" s="39">
        <v>1167.5166666666667</v>
      </c>
      <c r="K88" s="39">
        <v>1180.0333333333335</v>
      </c>
      <c r="L88" s="39">
        <v>1187.8166666666666</v>
      </c>
      <c r="M88" s="31">
        <v>1172.25</v>
      </c>
      <c r="N88" s="31">
        <v>1151.95</v>
      </c>
      <c r="O88" s="254">
        <v>9853200</v>
      </c>
      <c r="P88" s="255">
        <v>1.8229166666666668E-2</v>
      </c>
    </row>
    <row r="89" spans="1:16" ht="12.75" customHeight="1">
      <c r="A89" s="31">
        <v>79</v>
      </c>
      <c r="B89" s="32" t="s">
        <v>68</v>
      </c>
      <c r="C89" s="33" t="s">
        <v>128</v>
      </c>
      <c r="D89" s="34">
        <v>45169</v>
      </c>
      <c r="E89" s="38">
        <v>2463.1</v>
      </c>
      <c r="F89" s="38">
        <v>2461.8166666666666</v>
      </c>
      <c r="G89" s="39">
        <v>2439.0333333333333</v>
      </c>
      <c r="H89" s="39">
        <v>2414.9666666666667</v>
      </c>
      <c r="I89" s="39">
        <v>2392.1833333333334</v>
      </c>
      <c r="J89" s="39">
        <v>2485.8833333333332</v>
      </c>
      <c r="K89" s="39">
        <v>2508.6666666666661</v>
      </c>
      <c r="L89" s="39">
        <v>2532.7333333333331</v>
      </c>
      <c r="M89" s="31">
        <v>2484.6</v>
      </c>
      <c r="N89" s="31">
        <v>2437.75</v>
      </c>
      <c r="O89" s="254">
        <v>3841800</v>
      </c>
      <c r="P89" s="255">
        <v>4.786842320595696E-2</v>
      </c>
    </row>
    <row r="90" spans="1:16" ht="12.75" customHeight="1">
      <c r="A90" s="31">
        <v>80</v>
      </c>
      <c r="B90" s="32" t="s">
        <v>63</v>
      </c>
      <c r="C90" s="33" t="s">
        <v>129</v>
      </c>
      <c r="D90" s="34">
        <v>45169</v>
      </c>
      <c r="E90" s="38">
        <v>1564.35</v>
      </c>
      <c r="F90" s="38">
        <v>1568.1333333333332</v>
      </c>
      <c r="G90" s="39">
        <v>1557.7166666666665</v>
      </c>
      <c r="H90" s="39">
        <v>1551.0833333333333</v>
      </c>
      <c r="I90" s="39">
        <v>1540.6666666666665</v>
      </c>
      <c r="J90" s="39">
        <v>1574.7666666666664</v>
      </c>
      <c r="K90" s="39">
        <v>1585.1833333333334</v>
      </c>
      <c r="L90" s="39">
        <v>1591.8166666666664</v>
      </c>
      <c r="M90" s="31">
        <v>1578.55</v>
      </c>
      <c r="N90" s="31">
        <v>1561.5</v>
      </c>
      <c r="O90" s="254">
        <v>134230800</v>
      </c>
      <c r="P90" s="255">
        <v>5.6327233619982778E-3</v>
      </c>
    </row>
    <row r="91" spans="1:16" ht="12.75" customHeight="1">
      <c r="A91" s="31">
        <v>81</v>
      </c>
      <c r="B91" s="32" t="s">
        <v>68</v>
      </c>
      <c r="C91" s="33" t="s">
        <v>130</v>
      </c>
      <c r="D91" s="34">
        <v>45169</v>
      </c>
      <c r="E91" s="38">
        <v>627.95000000000005</v>
      </c>
      <c r="F91" s="38">
        <v>629.56666666666672</v>
      </c>
      <c r="G91" s="39">
        <v>623.93333333333339</v>
      </c>
      <c r="H91" s="39">
        <v>619.91666666666663</v>
      </c>
      <c r="I91" s="39">
        <v>614.2833333333333</v>
      </c>
      <c r="J91" s="39">
        <v>633.58333333333348</v>
      </c>
      <c r="K91" s="39">
        <v>639.21666666666692</v>
      </c>
      <c r="L91" s="39">
        <v>643.23333333333358</v>
      </c>
      <c r="M91" s="31">
        <v>635.20000000000005</v>
      </c>
      <c r="N91" s="31">
        <v>625.54999999999995</v>
      </c>
      <c r="O91" s="254">
        <v>18401900</v>
      </c>
      <c r="P91" s="255">
        <v>-1.2514019243256007E-2</v>
      </c>
    </row>
    <row r="92" spans="1:16" ht="12.75" customHeight="1">
      <c r="A92" s="31">
        <v>82</v>
      </c>
      <c r="B92" s="32" t="s">
        <v>56</v>
      </c>
      <c r="C92" s="33" t="s">
        <v>131</v>
      </c>
      <c r="D92" s="34">
        <v>45169</v>
      </c>
      <c r="E92" s="38">
        <v>2907.65</v>
      </c>
      <c r="F92" s="38">
        <v>2908.9666666666672</v>
      </c>
      <c r="G92" s="39">
        <v>2879.9833333333345</v>
      </c>
      <c r="H92" s="39">
        <v>2852.3166666666675</v>
      </c>
      <c r="I92" s="39">
        <v>2823.3333333333348</v>
      </c>
      <c r="J92" s="39">
        <v>2936.6333333333341</v>
      </c>
      <c r="K92" s="39">
        <v>2965.6166666666668</v>
      </c>
      <c r="L92" s="39">
        <v>2993.2833333333338</v>
      </c>
      <c r="M92" s="31">
        <v>2937.95</v>
      </c>
      <c r="N92" s="31">
        <v>2881.3</v>
      </c>
      <c r="O92" s="254">
        <v>4081800</v>
      </c>
      <c r="P92" s="255">
        <v>-3.0428276206085656E-2</v>
      </c>
    </row>
    <row r="93" spans="1:16" ht="12.75" customHeight="1">
      <c r="A93" s="31">
        <v>83</v>
      </c>
      <c r="B93" s="32" t="s">
        <v>132</v>
      </c>
      <c r="C93" s="33" t="s">
        <v>133</v>
      </c>
      <c r="D93" s="34">
        <v>45169</v>
      </c>
      <c r="E93" s="38">
        <v>449.8</v>
      </c>
      <c r="F93" s="38">
        <v>450.83333333333331</v>
      </c>
      <c r="G93" s="39">
        <v>447.31666666666661</v>
      </c>
      <c r="H93" s="39">
        <v>444.83333333333331</v>
      </c>
      <c r="I93" s="39">
        <v>441.31666666666661</v>
      </c>
      <c r="J93" s="39">
        <v>453.31666666666661</v>
      </c>
      <c r="K93" s="39">
        <v>456.83333333333337</v>
      </c>
      <c r="L93" s="39">
        <v>459.31666666666661</v>
      </c>
      <c r="M93" s="31">
        <v>454.35</v>
      </c>
      <c r="N93" s="31">
        <v>448.35</v>
      </c>
      <c r="O93" s="254">
        <v>25454800</v>
      </c>
      <c r="P93" s="255">
        <v>2.5840668020762809E-2</v>
      </c>
    </row>
    <row r="94" spans="1:16" ht="12.75" customHeight="1">
      <c r="A94" s="31">
        <v>84</v>
      </c>
      <c r="B94" s="32" t="s">
        <v>132</v>
      </c>
      <c r="C94" s="33" t="s">
        <v>134</v>
      </c>
      <c r="D94" s="34">
        <v>45169</v>
      </c>
      <c r="E94" s="38">
        <v>144.5</v>
      </c>
      <c r="F94" s="38">
        <v>145.18333333333334</v>
      </c>
      <c r="G94" s="39">
        <v>143.31666666666666</v>
      </c>
      <c r="H94" s="39">
        <v>142.13333333333333</v>
      </c>
      <c r="I94" s="39">
        <v>140.26666666666665</v>
      </c>
      <c r="J94" s="39">
        <v>146.36666666666667</v>
      </c>
      <c r="K94" s="39">
        <v>148.23333333333335</v>
      </c>
      <c r="L94" s="39">
        <v>149.41666666666669</v>
      </c>
      <c r="M94" s="31">
        <v>147.05000000000001</v>
      </c>
      <c r="N94" s="31">
        <v>144</v>
      </c>
      <c r="O94" s="254">
        <v>28370900</v>
      </c>
      <c r="P94" s="255">
        <v>-9.0707145501666055E-3</v>
      </c>
    </row>
    <row r="95" spans="1:16" ht="12.75" customHeight="1">
      <c r="A95" s="31">
        <v>85</v>
      </c>
      <c r="B95" s="32" t="s">
        <v>84</v>
      </c>
      <c r="C95" s="33" t="s">
        <v>135</v>
      </c>
      <c r="D95" s="34">
        <v>45169</v>
      </c>
      <c r="E95" s="38">
        <v>261.60000000000002</v>
      </c>
      <c r="F95" s="38">
        <v>263.53333333333336</v>
      </c>
      <c r="G95" s="39">
        <v>258.81666666666672</v>
      </c>
      <c r="H95" s="39">
        <v>256.03333333333336</v>
      </c>
      <c r="I95" s="39">
        <v>251.31666666666672</v>
      </c>
      <c r="J95" s="39">
        <v>266.31666666666672</v>
      </c>
      <c r="K95" s="39">
        <v>271.0333333333333</v>
      </c>
      <c r="L95" s="39">
        <v>273.81666666666672</v>
      </c>
      <c r="M95" s="31">
        <v>268.25</v>
      </c>
      <c r="N95" s="31">
        <v>260.75</v>
      </c>
      <c r="O95" s="254">
        <v>48351600</v>
      </c>
      <c r="P95" s="255">
        <v>5.27674862467722E-3</v>
      </c>
    </row>
    <row r="96" spans="1:16" ht="12.75" customHeight="1">
      <c r="A96" s="31">
        <v>86</v>
      </c>
      <c r="B96" s="32" t="s">
        <v>59</v>
      </c>
      <c r="C96" s="33" t="s">
        <v>136</v>
      </c>
      <c r="D96" s="34">
        <v>45169</v>
      </c>
      <c r="E96" s="38">
        <v>2559.5</v>
      </c>
      <c r="F96" s="38">
        <v>2561.0833333333335</v>
      </c>
      <c r="G96" s="39">
        <v>2546.0166666666669</v>
      </c>
      <c r="H96" s="39">
        <v>2532.5333333333333</v>
      </c>
      <c r="I96" s="39">
        <v>2517.4666666666667</v>
      </c>
      <c r="J96" s="39">
        <v>2574.5666666666671</v>
      </c>
      <c r="K96" s="39">
        <v>2589.6333333333337</v>
      </c>
      <c r="L96" s="39">
        <v>2603.1166666666672</v>
      </c>
      <c r="M96" s="31">
        <v>2576.15</v>
      </c>
      <c r="N96" s="31">
        <v>2547.6</v>
      </c>
      <c r="O96" s="254">
        <v>8449500</v>
      </c>
      <c r="P96" s="255">
        <v>-2.458874458874459E-2</v>
      </c>
    </row>
    <row r="97" spans="1:16" ht="12.75" customHeight="1">
      <c r="A97" s="31">
        <v>87</v>
      </c>
      <c r="B97" s="32" t="s">
        <v>68</v>
      </c>
      <c r="C97" s="33" t="s">
        <v>137</v>
      </c>
      <c r="D97" s="34">
        <v>45169</v>
      </c>
      <c r="E97" s="38">
        <v>172.95</v>
      </c>
      <c r="F97" s="38">
        <v>169.21666666666667</v>
      </c>
      <c r="G97" s="39">
        <v>163.73333333333335</v>
      </c>
      <c r="H97" s="39">
        <v>154.51666666666668</v>
      </c>
      <c r="I97" s="39">
        <v>149.03333333333336</v>
      </c>
      <c r="J97" s="39">
        <v>178.43333333333334</v>
      </c>
      <c r="K97" s="39">
        <v>183.91666666666663</v>
      </c>
      <c r="L97" s="39">
        <v>193.13333333333333</v>
      </c>
      <c r="M97" s="31">
        <v>174.7</v>
      </c>
      <c r="N97" s="31">
        <v>160</v>
      </c>
      <c r="O97" s="254">
        <v>51897600</v>
      </c>
      <c r="P97" s="255">
        <v>-1.8044967673453632E-2</v>
      </c>
    </row>
    <row r="98" spans="1:16" ht="12.75" customHeight="1">
      <c r="A98" s="31">
        <v>88</v>
      </c>
      <c r="B98" s="32" t="s">
        <v>63</v>
      </c>
      <c r="C98" s="33" t="s">
        <v>138</v>
      </c>
      <c r="D98" s="34">
        <v>45169</v>
      </c>
      <c r="E98" s="38">
        <v>969.05</v>
      </c>
      <c r="F98" s="38">
        <v>966.68333333333328</v>
      </c>
      <c r="G98" s="39">
        <v>961.96666666666658</v>
      </c>
      <c r="H98" s="39">
        <v>954.88333333333333</v>
      </c>
      <c r="I98" s="39">
        <v>950.16666666666663</v>
      </c>
      <c r="J98" s="39">
        <v>973.76666666666654</v>
      </c>
      <c r="K98" s="39">
        <v>978.48333333333323</v>
      </c>
      <c r="L98" s="39">
        <v>985.56666666666649</v>
      </c>
      <c r="M98" s="31">
        <v>971.4</v>
      </c>
      <c r="N98" s="31">
        <v>959.6</v>
      </c>
      <c r="O98" s="254">
        <v>84546000</v>
      </c>
      <c r="P98" s="255">
        <v>2.7980040351037422E-3</v>
      </c>
    </row>
    <row r="99" spans="1:16" ht="12.75" customHeight="1">
      <c r="A99" s="31">
        <v>89</v>
      </c>
      <c r="B99" s="32" t="s">
        <v>68</v>
      </c>
      <c r="C99" s="33" t="s">
        <v>139</v>
      </c>
      <c r="D99" s="34">
        <v>45169</v>
      </c>
      <c r="E99" s="38">
        <v>1326.05</v>
      </c>
      <c r="F99" s="38">
        <v>1330.8500000000001</v>
      </c>
      <c r="G99" s="39">
        <v>1315.5000000000002</v>
      </c>
      <c r="H99" s="39">
        <v>1304.95</v>
      </c>
      <c r="I99" s="39">
        <v>1289.6000000000001</v>
      </c>
      <c r="J99" s="39">
        <v>1341.4000000000003</v>
      </c>
      <c r="K99" s="39">
        <v>1356.7500000000002</v>
      </c>
      <c r="L99" s="39">
        <v>1367.3000000000004</v>
      </c>
      <c r="M99" s="31">
        <v>1346.2</v>
      </c>
      <c r="N99" s="31">
        <v>1320.3</v>
      </c>
      <c r="O99" s="254">
        <v>3739500</v>
      </c>
      <c r="P99" s="255">
        <v>-2.1713538260300851E-2</v>
      </c>
    </row>
    <row r="100" spans="1:16" ht="12.75" customHeight="1">
      <c r="A100" s="31">
        <v>90</v>
      </c>
      <c r="B100" s="32" t="s">
        <v>68</v>
      </c>
      <c r="C100" s="33" t="s">
        <v>140</v>
      </c>
      <c r="D100" s="34">
        <v>45169</v>
      </c>
      <c r="E100" s="38">
        <v>547.20000000000005</v>
      </c>
      <c r="F100" s="38">
        <v>545.23333333333335</v>
      </c>
      <c r="G100" s="39">
        <v>540.9666666666667</v>
      </c>
      <c r="H100" s="39">
        <v>534.73333333333335</v>
      </c>
      <c r="I100" s="39">
        <v>530.4666666666667</v>
      </c>
      <c r="J100" s="39">
        <v>551.4666666666667</v>
      </c>
      <c r="K100" s="39">
        <v>555.73333333333335</v>
      </c>
      <c r="L100" s="39">
        <v>561.9666666666667</v>
      </c>
      <c r="M100" s="31">
        <v>549.5</v>
      </c>
      <c r="N100" s="31">
        <v>539</v>
      </c>
      <c r="O100" s="254">
        <v>8221500</v>
      </c>
      <c r="P100" s="255">
        <v>-9.9349710982658962E-3</v>
      </c>
    </row>
    <row r="101" spans="1:16" ht="12.75" customHeight="1">
      <c r="A101" s="31">
        <v>91</v>
      </c>
      <c r="B101" s="32" t="s">
        <v>79</v>
      </c>
      <c r="C101" s="33" t="s">
        <v>141</v>
      </c>
      <c r="D101" s="34">
        <v>45169</v>
      </c>
      <c r="E101" s="38">
        <v>8.6999999999999993</v>
      </c>
      <c r="F101" s="38">
        <v>8.5333333333333332</v>
      </c>
      <c r="G101" s="39">
        <v>8.1666666666666661</v>
      </c>
      <c r="H101" s="39">
        <v>7.6333333333333329</v>
      </c>
      <c r="I101" s="39">
        <v>7.2666666666666657</v>
      </c>
      <c r="J101" s="39">
        <v>9.0666666666666664</v>
      </c>
      <c r="K101" s="39">
        <v>9.4333333333333336</v>
      </c>
      <c r="L101" s="39">
        <v>9.9666666666666668</v>
      </c>
      <c r="M101" s="31">
        <v>8.9</v>
      </c>
      <c r="N101" s="31">
        <v>8</v>
      </c>
      <c r="O101" s="254">
        <v>1005440000</v>
      </c>
      <c r="P101" s="255">
        <v>5.978581667931529E-2</v>
      </c>
    </row>
    <row r="102" spans="1:16" ht="12.75" customHeight="1">
      <c r="A102" s="31">
        <v>92</v>
      </c>
      <c r="B102" s="32" t="s">
        <v>68</v>
      </c>
      <c r="C102" s="33" t="s">
        <v>142</v>
      </c>
      <c r="D102" s="34">
        <v>45169</v>
      </c>
      <c r="E102" s="38">
        <v>120.85</v>
      </c>
      <c r="F102" s="38">
        <v>121.48333333333333</v>
      </c>
      <c r="G102" s="39">
        <v>119.91666666666667</v>
      </c>
      <c r="H102" s="39">
        <v>118.98333333333333</v>
      </c>
      <c r="I102" s="39">
        <v>117.41666666666667</v>
      </c>
      <c r="J102" s="39">
        <v>122.41666666666667</v>
      </c>
      <c r="K102" s="39">
        <v>123.98333333333333</v>
      </c>
      <c r="L102" s="39">
        <v>124.91666666666667</v>
      </c>
      <c r="M102" s="31">
        <v>123.05</v>
      </c>
      <c r="N102" s="31">
        <v>120.55</v>
      </c>
      <c r="O102" s="254">
        <v>121010000</v>
      </c>
      <c r="P102" s="255">
        <v>1.5014259352457641E-2</v>
      </c>
    </row>
    <row r="103" spans="1:16" ht="12.75" customHeight="1">
      <c r="A103" s="31">
        <v>93</v>
      </c>
      <c r="B103" s="32" t="s">
        <v>63</v>
      </c>
      <c r="C103" s="33" t="s">
        <v>143</v>
      </c>
      <c r="D103" s="34">
        <v>45169</v>
      </c>
      <c r="E103" s="38">
        <v>89.85</v>
      </c>
      <c r="F103" s="38">
        <v>89.966666666666654</v>
      </c>
      <c r="G103" s="39">
        <v>88.833333333333314</v>
      </c>
      <c r="H103" s="39">
        <v>87.816666666666663</v>
      </c>
      <c r="I103" s="39">
        <v>86.683333333333323</v>
      </c>
      <c r="J103" s="39">
        <v>90.983333333333306</v>
      </c>
      <c r="K103" s="39">
        <v>92.11666666666666</v>
      </c>
      <c r="L103" s="39">
        <v>93.133333333333297</v>
      </c>
      <c r="M103" s="31">
        <v>91.1</v>
      </c>
      <c r="N103" s="31">
        <v>88.95</v>
      </c>
      <c r="O103" s="254">
        <v>256740000</v>
      </c>
      <c r="P103" s="255">
        <v>5.2450347414376194E-2</v>
      </c>
    </row>
    <row r="104" spans="1:16" ht="12.75" customHeight="1">
      <c r="A104" s="31">
        <v>94</v>
      </c>
      <c r="B104" s="32" t="s">
        <v>45</v>
      </c>
      <c r="C104" s="33" t="s">
        <v>144</v>
      </c>
      <c r="D104" s="34">
        <v>45169</v>
      </c>
      <c r="E104" s="38">
        <v>123.95</v>
      </c>
      <c r="F104" s="38">
        <v>124.39999999999999</v>
      </c>
      <c r="G104" s="39">
        <v>123.09999999999998</v>
      </c>
      <c r="H104" s="39">
        <v>122.24999999999999</v>
      </c>
      <c r="I104" s="39">
        <v>120.94999999999997</v>
      </c>
      <c r="J104" s="39">
        <v>125.24999999999999</v>
      </c>
      <c r="K104" s="39">
        <v>126.55</v>
      </c>
      <c r="L104" s="39">
        <v>127.39999999999999</v>
      </c>
      <c r="M104" s="31">
        <v>125.7</v>
      </c>
      <c r="N104" s="31">
        <v>123.55</v>
      </c>
      <c r="O104" s="254">
        <v>53268750</v>
      </c>
      <c r="P104" s="255">
        <v>-7.1293772279303839E-3</v>
      </c>
    </row>
    <row r="105" spans="1:16" ht="12.75" customHeight="1">
      <c r="A105" s="31">
        <v>95</v>
      </c>
      <c r="B105" s="32" t="s">
        <v>84</v>
      </c>
      <c r="C105" s="33" t="s">
        <v>145</v>
      </c>
      <c r="D105" s="34">
        <v>45169</v>
      </c>
      <c r="E105" s="38">
        <v>440.95</v>
      </c>
      <c r="F105" s="38">
        <v>442.26666666666671</v>
      </c>
      <c r="G105" s="39">
        <v>438.53333333333342</v>
      </c>
      <c r="H105" s="39">
        <v>436.11666666666673</v>
      </c>
      <c r="I105" s="39">
        <v>432.38333333333344</v>
      </c>
      <c r="J105" s="39">
        <v>444.68333333333339</v>
      </c>
      <c r="K105" s="39">
        <v>448.41666666666663</v>
      </c>
      <c r="L105" s="39">
        <v>450.83333333333337</v>
      </c>
      <c r="M105" s="31">
        <v>446</v>
      </c>
      <c r="N105" s="31">
        <v>439.85</v>
      </c>
      <c r="O105" s="254">
        <v>10693375</v>
      </c>
      <c r="P105" s="255">
        <v>-6.5150740929994892E-3</v>
      </c>
    </row>
    <row r="106" spans="1:16" ht="12.75" customHeight="1">
      <c r="A106" s="31">
        <v>96</v>
      </c>
      <c r="B106" s="32" t="s">
        <v>117</v>
      </c>
      <c r="C106" s="33" t="s">
        <v>146</v>
      </c>
      <c r="D106" s="34">
        <v>45169</v>
      </c>
      <c r="E106" s="38">
        <v>392.45</v>
      </c>
      <c r="F106" s="38">
        <v>395.05</v>
      </c>
      <c r="G106" s="39">
        <v>388.55</v>
      </c>
      <c r="H106" s="39">
        <v>384.65</v>
      </c>
      <c r="I106" s="39">
        <v>378.15</v>
      </c>
      <c r="J106" s="39">
        <v>398.95000000000005</v>
      </c>
      <c r="K106" s="39">
        <v>405.45000000000005</v>
      </c>
      <c r="L106" s="39">
        <v>409.35000000000008</v>
      </c>
      <c r="M106" s="31">
        <v>401.55</v>
      </c>
      <c r="N106" s="31">
        <v>391.15</v>
      </c>
      <c r="O106" s="254">
        <v>19166000</v>
      </c>
      <c r="P106" s="255">
        <v>-3.2899384398022001E-2</v>
      </c>
    </row>
    <row r="107" spans="1:16" ht="12.75" customHeight="1">
      <c r="A107" s="31">
        <v>97</v>
      </c>
      <c r="B107" s="32" t="s">
        <v>49</v>
      </c>
      <c r="C107" s="33" t="s">
        <v>147</v>
      </c>
      <c r="D107" s="34">
        <v>45169</v>
      </c>
      <c r="E107" s="38">
        <v>230.6</v>
      </c>
      <c r="F107" s="38">
        <v>231.68333333333331</v>
      </c>
      <c r="G107" s="39">
        <v>227.71666666666661</v>
      </c>
      <c r="H107" s="39">
        <v>224.83333333333331</v>
      </c>
      <c r="I107" s="39">
        <v>220.86666666666662</v>
      </c>
      <c r="J107" s="39">
        <v>234.56666666666661</v>
      </c>
      <c r="K107" s="39">
        <v>238.5333333333333</v>
      </c>
      <c r="L107" s="39">
        <v>241.4166666666666</v>
      </c>
      <c r="M107" s="31">
        <v>235.65</v>
      </c>
      <c r="N107" s="31">
        <v>228.8</v>
      </c>
      <c r="O107" s="254">
        <v>20839400</v>
      </c>
      <c r="P107" s="255">
        <v>-3.4009947573598605E-2</v>
      </c>
    </row>
    <row r="108" spans="1:16" ht="12.75" customHeight="1">
      <c r="A108" s="31">
        <v>98</v>
      </c>
      <c r="B108" s="32" t="s">
        <v>45</v>
      </c>
      <c r="C108" s="33" t="s">
        <v>148</v>
      </c>
      <c r="D108" s="34">
        <v>45169</v>
      </c>
      <c r="E108" s="38">
        <v>3021.05</v>
      </c>
      <c r="F108" s="38">
        <v>3063.4166666666665</v>
      </c>
      <c r="G108" s="39">
        <v>2966.833333333333</v>
      </c>
      <c r="H108" s="39">
        <v>2912.6166666666663</v>
      </c>
      <c r="I108" s="39">
        <v>2816.0333333333328</v>
      </c>
      <c r="J108" s="39">
        <v>3117.6333333333332</v>
      </c>
      <c r="K108" s="39">
        <v>3214.2166666666662</v>
      </c>
      <c r="L108" s="39">
        <v>3268.4333333333334</v>
      </c>
      <c r="M108" s="31">
        <v>3160</v>
      </c>
      <c r="N108" s="31">
        <v>3009.2</v>
      </c>
      <c r="O108" s="254">
        <v>728400</v>
      </c>
      <c r="P108" s="255">
        <v>-4.5972495088408644E-2</v>
      </c>
    </row>
    <row r="109" spans="1:16" ht="12.75" customHeight="1">
      <c r="A109" s="31">
        <v>99</v>
      </c>
      <c r="B109" s="32" t="s">
        <v>45</v>
      </c>
      <c r="C109" s="33" t="s">
        <v>149</v>
      </c>
      <c r="D109" s="34">
        <v>45169</v>
      </c>
      <c r="E109" s="38">
        <v>2455.4499999999998</v>
      </c>
      <c r="F109" s="38">
        <v>2465.3333333333335</v>
      </c>
      <c r="G109" s="39">
        <v>2441.666666666667</v>
      </c>
      <c r="H109" s="39">
        <v>2427.8833333333337</v>
      </c>
      <c r="I109" s="39">
        <v>2404.2166666666672</v>
      </c>
      <c r="J109" s="39">
        <v>2479.1166666666668</v>
      </c>
      <c r="K109" s="39">
        <v>2502.7833333333338</v>
      </c>
      <c r="L109" s="39">
        <v>2516.5666666666666</v>
      </c>
      <c r="M109" s="31">
        <v>2489</v>
      </c>
      <c r="N109" s="31">
        <v>2451.5500000000002</v>
      </c>
      <c r="O109" s="254">
        <v>7120500</v>
      </c>
      <c r="P109" s="255">
        <v>-4.3830318656085082E-2</v>
      </c>
    </row>
    <row r="110" spans="1:16" ht="12.75" customHeight="1">
      <c r="A110" s="31">
        <v>100</v>
      </c>
      <c r="B110" s="32" t="s">
        <v>63</v>
      </c>
      <c r="C110" s="33" t="s">
        <v>150</v>
      </c>
      <c r="D110" s="34">
        <v>45169</v>
      </c>
      <c r="E110" s="38">
        <v>1400.55</v>
      </c>
      <c r="F110" s="38">
        <v>1402.95</v>
      </c>
      <c r="G110" s="39">
        <v>1385.95</v>
      </c>
      <c r="H110" s="39">
        <v>1371.35</v>
      </c>
      <c r="I110" s="39">
        <v>1354.35</v>
      </c>
      <c r="J110" s="39">
        <v>1417.5500000000002</v>
      </c>
      <c r="K110" s="39">
        <v>1434.5500000000002</v>
      </c>
      <c r="L110" s="39">
        <v>1449.1500000000003</v>
      </c>
      <c r="M110" s="31">
        <v>1419.95</v>
      </c>
      <c r="N110" s="31">
        <v>1388.35</v>
      </c>
      <c r="O110" s="254">
        <v>22089000</v>
      </c>
      <c r="P110" s="255">
        <v>1.1655865717099086E-2</v>
      </c>
    </row>
    <row r="111" spans="1:16" ht="12.75" customHeight="1">
      <c r="A111" s="31">
        <v>101</v>
      </c>
      <c r="B111" s="32" t="s">
        <v>79</v>
      </c>
      <c r="C111" s="33" t="s">
        <v>151</v>
      </c>
      <c r="D111" s="34">
        <v>45169</v>
      </c>
      <c r="E111" s="38">
        <v>168.45</v>
      </c>
      <c r="F111" s="38">
        <v>167.9</v>
      </c>
      <c r="G111" s="39">
        <v>164.85000000000002</v>
      </c>
      <c r="H111" s="39">
        <v>161.25000000000003</v>
      </c>
      <c r="I111" s="39">
        <v>158.20000000000005</v>
      </c>
      <c r="J111" s="39">
        <v>171.5</v>
      </c>
      <c r="K111" s="39">
        <v>174.55</v>
      </c>
      <c r="L111" s="39">
        <v>178.14999999999998</v>
      </c>
      <c r="M111" s="31">
        <v>170.95</v>
      </c>
      <c r="N111" s="31">
        <v>164.3</v>
      </c>
      <c r="O111" s="254">
        <v>89501600</v>
      </c>
      <c r="P111" s="255">
        <v>3.3245672567413745E-2</v>
      </c>
    </row>
    <row r="112" spans="1:16" ht="12.75" customHeight="1">
      <c r="A112" s="31">
        <v>102</v>
      </c>
      <c r="B112" s="32" t="s">
        <v>87</v>
      </c>
      <c r="C112" s="33" t="s">
        <v>152</v>
      </c>
      <c r="D112" s="34">
        <v>45169</v>
      </c>
      <c r="E112" s="38">
        <v>1418.45</v>
      </c>
      <c r="F112" s="38">
        <v>1416.2833333333335</v>
      </c>
      <c r="G112" s="39">
        <v>1412.416666666667</v>
      </c>
      <c r="H112" s="39">
        <v>1406.3833333333334</v>
      </c>
      <c r="I112" s="39">
        <v>1402.5166666666669</v>
      </c>
      <c r="J112" s="39">
        <v>1422.3166666666671</v>
      </c>
      <c r="K112" s="39">
        <v>1426.1833333333334</v>
      </c>
      <c r="L112" s="39">
        <v>1432.2166666666672</v>
      </c>
      <c r="M112" s="31">
        <v>1420.15</v>
      </c>
      <c r="N112" s="31">
        <v>1410.25</v>
      </c>
      <c r="O112" s="254">
        <v>28154800</v>
      </c>
      <c r="P112" s="255">
        <v>-4.0146731941470865E-2</v>
      </c>
    </row>
    <row r="113" spans="1:16" ht="12.75" customHeight="1">
      <c r="A113" s="31">
        <v>103</v>
      </c>
      <c r="B113" s="32" t="s">
        <v>84</v>
      </c>
      <c r="C113" s="33" t="s">
        <v>154</v>
      </c>
      <c r="D113" s="34">
        <v>45169</v>
      </c>
      <c r="E113" s="38">
        <v>91.8</v>
      </c>
      <c r="F113" s="38">
        <v>92.25</v>
      </c>
      <c r="G113" s="39">
        <v>91.15</v>
      </c>
      <c r="H113" s="39">
        <v>90.5</v>
      </c>
      <c r="I113" s="39">
        <v>89.4</v>
      </c>
      <c r="J113" s="39">
        <v>92.9</v>
      </c>
      <c r="K113" s="39">
        <v>94</v>
      </c>
      <c r="L113" s="39">
        <v>94.65</v>
      </c>
      <c r="M113" s="31">
        <v>93.35</v>
      </c>
      <c r="N113" s="31">
        <v>91.6</v>
      </c>
      <c r="O113" s="254">
        <v>113402250</v>
      </c>
      <c r="P113" s="255">
        <v>3.1208440464580194E-2</v>
      </c>
    </row>
    <row r="114" spans="1:16" ht="12.75" customHeight="1">
      <c r="A114" s="31">
        <v>104</v>
      </c>
      <c r="B114" s="32" t="s">
        <v>43</v>
      </c>
      <c r="C114" s="33" t="s">
        <v>155</v>
      </c>
      <c r="D114" s="34">
        <v>45169</v>
      </c>
      <c r="E114" s="38">
        <v>881.95</v>
      </c>
      <c r="F114" s="38">
        <v>885.90000000000009</v>
      </c>
      <c r="G114" s="39">
        <v>871.95000000000016</v>
      </c>
      <c r="H114" s="39">
        <v>861.95</v>
      </c>
      <c r="I114" s="39">
        <v>848.00000000000011</v>
      </c>
      <c r="J114" s="39">
        <v>895.9000000000002</v>
      </c>
      <c r="K114" s="39">
        <v>909.85</v>
      </c>
      <c r="L114" s="39">
        <v>919.85000000000025</v>
      </c>
      <c r="M114" s="31">
        <v>899.85</v>
      </c>
      <c r="N114" s="31">
        <v>875.9</v>
      </c>
      <c r="O114" s="254">
        <v>2442700</v>
      </c>
      <c r="P114" s="255">
        <v>2.3420479302832243E-2</v>
      </c>
    </row>
    <row r="115" spans="1:16" ht="12.75" customHeight="1">
      <c r="A115" s="31">
        <v>105</v>
      </c>
      <c r="B115" s="32" t="s">
        <v>45</v>
      </c>
      <c r="C115" s="33" t="s">
        <v>156</v>
      </c>
      <c r="D115" s="34">
        <v>45169</v>
      </c>
      <c r="E115" s="38">
        <v>657.3</v>
      </c>
      <c r="F115" s="38">
        <v>659</v>
      </c>
      <c r="G115" s="39">
        <v>648.54999999999995</v>
      </c>
      <c r="H115" s="39">
        <v>639.79999999999995</v>
      </c>
      <c r="I115" s="39">
        <v>629.34999999999991</v>
      </c>
      <c r="J115" s="39">
        <v>667.75</v>
      </c>
      <c r="K115" s="39">
        <v>678.2</v>
      </c>
      <c r="L115" s="39">
        <v>686.95</v>
      </c>
      <c r="M115" s="31">
        <v>669.45</v>
      </c>
      <c r="N115" s="31">
        <v>650.25</v>
      </c>
      <c r="O115" s="254">
        <v>14424375</v>
      </c>
      <c r="P115" s="255">
        <v>1.3588293162813576E-2</v>
      </c>
    </row>
    <row r="116" spans="1:16" ht="12.75" customHeight="1">
      <c r="A116" s="31">
        <v>106</v>
      </c>
      <c r="B116" s="32" t="s">
        <v>59</v>
      </c>
      <c r="C116" s="33" t="s">
        <v>157</v>
      </c>
      <c r="D116" s="34">
        <v>45169</v>
      </c>
      <c r="E116" s="38">
        <v>443.25</v>
      </c>
      <c r="F116" s="38">
        <v>444.89999999999992</v>
      </c>
      <c r="G116" s="39">
        <v>440.49999999999983</v>
      </c>
      <c r="H116" s="39">
        <v>437.74999999999989</v>
      </c>
      <c r="I116" s="39">
        <v>433.3499999999998</v>
      </c>
      <c r="J116" s="39">
        <v>447.64999999999986</v>
      </c>
      <c r="K116" s="39">
        <v>452.04999999999995</v>
      </c>
      <c r="L116" s="39">
        <v>454.7999999999999</v>
      </c>
      <c r="M116" s="31">
        <v>449.3</v>
      </c>
      <c r="N116" s="31">
        <v>442.15</v>
      </c>
      <c r="O116" s="254">
        <v>74038400</v>
      </c>
      <c r="P116" s="255">
        <v>-1.151389571272937E-2</v>
      </c>
    </row>
    <row r="117" spans="1:16" ht="12.75" customHeight="1">
      <c r="A117" s="31">
        <v>107</v>
      </c>
      <c r="B117" s="32" t="s">
        <v>132</v>
      </c>
      <c r="C117" s="33" t="s">
        <v>158</v>
      </c>
      <c r="D117" s="34">
        <v>45169</v>
      </c>
      <c r="E117" s="38">
        <v>634.04999999999995</v>
      </c>
      <c r="F117" s="38">
        <v>637.01666666666677</v>
      </c>
      <c r="G117" s="39">
        <v>628.93333333333351</v>
      </c>
      <c r="H117" s="39">
        <v>623.81666666666672</v>
      </c>
      <c r="I117" s="39">
        <v>615.73333333333346</v>
      </c>
      <c r="J117" s="39">
        <v>642.13333333333355</v>
      </c>
      <c r="K117" s="39">
        <v>650.21666666666681</v>
      </c>
      <c r="L117" s="39">
        <v>655.3333333333336</v>
      </c>
      <c r="M117" s="31">
        <v>645.1</v>
      </c>
      <c r="N117" s="31">
        <v>631.9</v>
      </c>
      <c r="O117" s="254">
        <v>27398750</v>
      </c>
      <c r="P117" s="255">
        <v>-1.6202872531418312E-2</v>
      </c>
    </row>
    <row r="118" spans="1:16" ht="12.75" customHeight="1">
      <c r="A118" s="31">
        <v>108</v>
      </c>
      <c r="B118" s="32" t="s">
        <v>49</v>
      </c>
      <c r="C118" s="33" t="s">
        <v>159</v>
      </c>
      <c r="D118" s="34">
        <v>45169</v>
      </c>
      <c r="E118" s="38">
        <v>3174.8</v>
      </c>
      <c r="F118" s="38">
        <v>3155.65</v>
      </c>
      <c r="G118" s="39">
        <v>3124.1000000000004</v>
      </c>
      <c r="H118" s="39">
        <v>3073.4</v>
      </c>
      <c r="I118" s="39">
        <v>3041.8500000000004</v>
      </c>
      <c r="J118" s="39">
        <v>3206.3500000000004</v>
      </c>
      <c r="K118" s="39">
        <v>3237.9000000000005</v>
      </c>
      <c r="L118" s="39">
        <v>3288.6000000000004</v>
      </c>
      <c r="M118" s="31">
        <v>3187.2</v>
      </c>
      <c r="N118" s="31">
        <v>3104.95</v>
      </c>
      <c r="O118" s="254">
        <v>586000</v>
      </c>
      <c r="P118" s="255">
        <v>-1.8425460636515914E-2</v>
      </c>
    </row>
    <row r="119" spans="1:16" ht="12.75" customHeight="1">
      <c r="A119" s="31">
        <v>109</v>
      </c>
      <c r="B119" s="32" t="s">
        <v>132</v>
      </c>
      <c r="C119" s="33" t="s">
        <v>160</v>
      </c>
      <c r="D119" s="34">
        <v>45169</v>
      </c>
      <c r="E119" s="38">
        <v>773.45</v>
      </c>
      <c r="F119" s="38">
        <v>776.80000000000007</v>
      </c>
      <c r="G119" s="39">
        <v>766.65000000000009</v>
      </c>
      <c r="H119" s="39">
        <v>759.85</v>
      </c>
      <c r="I119" s="39">
        <v>749.7</v>
      </c>
      <c r="J119" s="39">
        <v>783.60000000000014</v>
      </c>
      <c r="K119" s="39">
        <v>793.75</v>
      </c>
      <c r="L119" s="39">
        <v>800.55000000000018</v>
      </c>
      <c r="M119" s="31">
        <v>786.95</v>
      </c>
      <c r="N119" s="31">
        <v>770</v>
      </c>
      <c r="O119" s="254">
        <v>18719100</v>
      </c>
      <c r="P119" s="255">
        <v>-5.165733964700818E-3</v>
      </c>
    </row>
    <row r="120" spans="1:16" ht="12.75" customHeight="1">
      <c r="A120" s="31">
        <v>110</v>
      </c>
      <c r="B120" s="32" t="s">
        <v>45</v>
      </c>
      <c r="C120" s="33" t="s">
        <v>161</v>
      </c>
      <c r="D120" s="34">
        <v>45169</v>
      </c>
      <c r="E120" s="38">
        <v>484.5</v>
      </c>
      <c r="F120" s="38">
        <v>483.7833333333333</v>
      </c>
      <c r="G120" s="39">
        <v>479.81666666666661</v>
      </c>
      <c r="H120" s="39">
        <v>475.13333333333333</v>
      </c>
      <c r="I120" s="39">
        <v>471.16666666666663</v>
      </c>
      <c r="J120" s="39">
        <v>488.46666666666658</v>
      </c>
      <c r="K120" s="39">
        <v>492.43333333333328</v>
      </c>
      <c r="L120" s="39">
        <v>497.11666666666656</v>
      </c>
      <c r="M120" s="31">
        <v>487.75</v>
      </c>
      <c r="N120" s="31">
        <v>479.1</v>
      </c>
      <c r="O120" s="254">
        <v>21737500</v>
      </c>
      <c r="P120" s="255">
        <v>-3.2168299198575244E-2</v>
      </c>
    </row>
    <row r="121" spans="1:16" ht="12.75" customHeight="1">
      <c r="A121" s="31">
        <v>111</v>
      </c>
      <c r="B121" s="32" t="s">
        <v>63</v>
      </c>
      <c r="C121" s="33" t="s">
        <v>162</v>
      </c>
      <c r="D121" s="34">
        <v>45169</v>
      </c>
      <c r="E121" s="38">
        <v>1777.05</v>
      </c>
      <c r="F121" s="38">
        <v>1776.3333333333333</v>
      </c>
      <c r="G121" s="39">
        <v>1765.8666666666666</v>
      </c>
      <c r="H121" s="39">
        <v>1754.6833333333334</v>
      </c>
      <c r="I121" s="39">
        <v>1744.2166666666667</v>
      </c>
      <c r="J121" s="39">
        <v>1787.5166666666664</v>
      </c>
      <c r="K121" s="39">
        <v>1797.9833333333331</v>
      </c>
      <c r="L121" s="39">
        <v>1809.1666666666663</v>
      </c>
      <c r="M121" s="31">
        <v>1786.8</v>
      </c>
      <c r="N121" s="31">
        <v>1765.15</v>
      </c>
      <c r="O121" s="254">
        <v>31309600</v>
      </c>
      <c r="P121" s="255">
        <v>-3.7160957008426101E-2</v>
      </c>
    </row>
    <row r="122" spans="1:16" ht="12.75" customHeight="1">
      <c r="A122" s="31">
        <v>112</v>
      </c>
      <c r="B122" s="32" t="s">
        <v>68</v>
      </c>
      <c r="C122" s="33" t="s">
        <v>163</v>
      </c>
      <c r="D122" s="34">
        <v>45169</v>
      </c>
      <c r="E122" s="38">
        <v>121.5</v>
      </c>
      <c r="F122" s="38">
        <v>122.78333333333335</v>
      </c>
      <c r="G122" s="39">
        <v>119.76666666666669</v>
      </c>
      <c r="H122" s="39">
        <v>118.03333333333335</v>
      </c>
      <c r="I122" s="39">
        <v>115.01666666666669</v>
      </c>
      <c r="J122" s="39">
        <v>124.51666666666669</v>
      </c>
      <c r="K122" s="39">
        <v>127.53333333333335</v>
      </c>
      <c r="L122" s="39">
        <v>129.26666666666671</v>
      </c>
      <c r="M122" s="31">
        <v>125.8</v>
      </c>
      <c r="N122" s="31">
        <v>121.05</v>
      </c>
      <c r="O122" s="254">
        <v>71043964</v>
      </c>
      <c r="P122" s="255">
        <v>-1.4483783114632335E-2</v>
      </c>
    </row>
    <row r="123" spans="1:16" ht="12.75" customHeight="1">
      <c r="A123" s="31">
        <v>113</v>
      </c>
      <c r="B123" s="32" t="s">
        <v>45</v>
      </c>
      <c r="C123" s="33" t="s">
        <v>164</v>
      </c>
      <c r="D123" s="34">
        <v>45169</v>
      </c>
      <c r="E123" s="38">
        <v>2205.1999999999998</v>
      </c>
      <c r="F123" s="38">
        <v>2207.5333333333333</v>
      </c>
      <c r="G123" s="39">
        <v>2192.5666666666666</v>
      </c>
      <c r="H123" s="39">
        <v>2179.9333333333334</v>
      </c>
      <c r="I123" s="39">
        <v>2164.9666666666667</v>
      </c>
      <c r="J123" s="39">
        <v>2220.1666666666665</v>
      </c>
      <c r="K123" s="39">
        <v>2235.1333333333328</v>
      </c>
      <c r="L123" s="39">
        <v>2247.7666666666664</v>
      </c>
      <c r="M123" s="31">
        <v>2222.5</v>
      </c>
      <c r="N123" s="31">
        <v>2194.9</v>
      </c>
      <c r="O123" s="254">
        <v>757200</v>
      </c>
      <c r="P123" s="255">
        <v>3.6124794745484398E-2</v>
      </c>
    </row>
    <row r="124" spans="1:16" ht="12.75" customHeight="1">
      <c r="A124" s="31">
        <v>114</v>
      </c>
      <c r="B124" s="32" t="s">
        <v>43</v>
      </c>
      <c r="C124" s="33" t="s">
        <v>165</v>
      </c>
      <c r="D124" s="34">
        <v>45169</v>
      </c>
      <c r="E124" s="38">
        <v>387.05</v>
      </c>
      <c r="F124" s="38">
        <v>388</v>
      </c>
      <c r="G124" s="39">
        <v>383.6</v>
      </c>
      <c r="H124" s="39">
        <v>380.15000000000003</v>
      </c>
      <c r="I124" s="39">
        <v>375.75000000000006</v>
      </c>
      <c r="J124" s="39">
        <v>391.45</v>
      </c>
      <c r="K124" s="39">
        <v>395.84999999999997</v>
      </c>
      <c r="L124" s="39">
        <v>399.29999999999995</v>
      </c>
      <c r="M124" s="31">
        <v>392.4</v>
      </c>
      <c r="N124" s="31">
        <v>384.55</v>
      </c>
      <c r="O124" s="254">
        <v>13178400</v>
      </c>
      <c r="P124" s="255">
        <v>-0.10194624652455977</v>
      </c>
    </row>
    <row r="125" spans="1:16" ht="12.75" customHeight="1">
      <c r="A125" s="31">
        <v>115</v>
      </c>
      <c r="B125" s="32" t="s">
        <v>68</v>
      </c>
      <c r="C125" s="33" t="s">
        <v>166</v>
      </c>
      <c r="D125" s="34">
        <v>45169</v>
      </c>
      <c r="E125" s="38">
        <v>416.85</v>
      </c>
      <c r="F125" s="38">
        <v>419.05</v>
      </c>
      <c r="G125" s="39">
        <v>412.85</v>
      </c>
      <c r="H125" s="39">
        <v>408.85</v>
      </c>
      <c r="I125" s="39">
        <v>402.65000000000003</v>
      </c>
      <c r="J125" s="39">
        <v>423.05</v>
      </c>
      <c r="K125" s="39">
        <v>429.24999999999994</v>
      </c>
      <c r="L125" s="39">
        <v>433.25</v>
      </c>
      <c r="M125" s="31">
        <v>425.25</v>
      </c>
      <c r="N125" s="31">
        <v>415.05</v>
      </c>
      <c r="O125" s="254">
        <v>21348000</v>
      </c>
      <c r="P125" s="255">
        <v>3.3401103688643623E-2</v>
      </c>
    </row>
    <row r="126" spans="1:16" ht="12.75" customHeight="1">
      <c r="A126" s="31">
        <v>116</v>
      </c>
      <c r="B126" s="32" t="s">
        <v>41</v>
      </c>
      <c r="C126" s="33" t="s">
        <v>167</v>
      </c>
      <c r="D126" s="34">
        <v>45169</v>
      </c>
      <c r="E126" s="38">
        <v>2634.5</v>
      </c>
      <c r="F126" s="38">
        <v>2649.9833333333331</v>
      </c>
      <c r="G126" s="39">
        <v>2612.0666666666662</v>
      </c>
      <c r="H126" s="39">
        <v>2589.6333333333332</v>
      </c>
      <c r="I126" s="39">
        <v>2551.7166666666662</v>
      </c>
      <c r="J126" s="39">
        <v>2672.4166666666661</v>
      </c>
      <c r="K126" s="39">
        <v>2710.333333333333</v>
      </c>
      <c r="L126" s="39">
        <v>2732.766666666666</v>
      </c>
      <c r="M126" s="31">
        <v>2687.9</v>
      </c>
      <c r="N126" s="31">
        <v>2627.55</v>
      </c>
      <c r="O126" s="254">
        <v>8546400</v>
      </c>
      <c r="P126" s="255">
        <v>9.2464661494313961E-3</v>
      </c>
    </row>
    <row r="127" spans="1:16" ht="12.75" customHeight="1">
      <c r="A127" s="31">
        <v>117</v>
      </c>
      <c r="B127" s="32" t="s">
        <v>87</v>
      </c>
      <c r="C127" s="33" t="s">
        <v>168</v>
      </c>
      <c r="D127" s="34">
        <v>45169</v>
      </c>
      <c r="E127" s="38">
        <v>5119.3999999999996</v>
      </c>
      <c r="F127" s="38">
        <v>5135.1499999999996</v>
      </c>
      <c r="G127" s="39">
        <v>5081.3499999999995</v>
      </c>
      <c r="H127" s="39">
        <v>5043.3</v>
      </c>
      <c r="I127" s="39">
        <v>4989.5</v>
      </c>
      <c r="J127" s="39">
        <v>5173.1999999999989</v>
      </c>
      <c r="K127" s="39">
        <v>5226.9999999999982</v>
      </c>
      <c r="L127" s="39">
        <v>5265.0499999999984</v>
      </c>
      <c r="M127" s="31">
        <v>5188.95</v>
      </c>
      <c r="N127" s="31">
        <v>5097.1000000000004</v>
      </c>
      <c r="O127" s="254">
        <v>1769700</v>
      </c>
      <c r="P127" s="255">
        <v>1.4445399828030954E-2</v>
      </c>
    </row>
    <row r="128" spans="1:16" ht="12.75" customHeight="1">
      <c r="A128" s="31">
        <v>118</v>
      </c>
      <c r="B128" s="32" t="s">
        <v>87</v>
      </c>
      <c r="C128" s="33" t="s">
        <v>169</v>
      </c>
      <c r="D128" s="34">
        <v>45169</v>
      </c>
      <c r="E128" s="38">
        <v>4333.75</v>
      </c>
      <c r="F128" s="38">
        <v>4345.6500000000005</v>
      </c>
      <c r="G128" s="39">
        <v>4301.3500000000013</v>
      </c>
      <c r="H128" s="39">
        <v>4268.9500000000007</v>
      </c>
      <c r="I128" s="39">
        <v>4224.6500000000015</v>
      </c>
      <c r="J128" s="39">
        <v>4378.0500000000011</v>
      </c>
      <c r="K128" s="39">
        <v>4422.3500000000004</v>
      </c>
      <c r="L128" s="39">
        <v>4454.7500000000009</v>
      </c>
      <c r="M128" s="31">
        <v>4389.95</v>
      </c>
      <c r="N128" s="31">
        <v>4313.25</v>
      </c>
      <c r="O128" s="254">
        <v>877200</v>
      </c>
      <c r="P128" s="255">
        <v>-4.3193717277486908E-2</v>
      </c>
    </row>
    <row r="129" spans="1:16" ht="12.75" customHeight="1">
      <c r="A129" s="31">
        <v>119</v>
      </c>
      <c r="B129" s="32" t="s">
        <v>43</v>
      </c>
      <c r="C129" s="33" t="s">
        <v>170</v>
      </c>
      <c r="D129" s="34">
        <v>45169</v>
      </c>
      <c r="E129" s="38">
        <v>1074.6500000000001</v>
      </c>
      <c r="F129" s="38">
        <v>1078.6499999999999</v>
      </c>
      <c r="G129" s="39">
        <v>1067.4999999999998</v>
      </c>
      <c r="H129" s="39">
        <v>1060.3499999999999</v>
      </c>
      <c r="I129" s="39">
        <v>1049.1999999999998</v>
      </c>
      <c r="J129" s="39">
        <v>1085.7999999999997</v>
      </c>
      <c r="K129" s="39">
        <v>1096.9499999999998</v>
      </c>
      <c r="L129" s="39">
        <v>1104.0999999999997</v>
      </c>
      <c r="M129" s="31">
        <v>1089.8</v>
      </c>
      <c r="N129" s="31">
        <v>1071.5</v>
      </c>
      <c r="O129" s="254">
        <v>6061350</v>
      </c>
      <c r="P129" s="255">
        <v>2.119432908492052E-2</v>
      </c>
    </row>
    <row r="130" spans="1:16" ht="12.75" customHeight="1">
      <c r="A130" s="31">
        <v>120</v>
      </c>
      <c r="B130" s="32" t="s">
        <v>56</v>
      </c>
      <c r="C130" s="33" t="s">
        <v>171</v>
      </c>
      <c r="D130" s="34">
        <v>45169</v>
      </c>
      <c r="E130" s="38">
        <v>1521.35</v>
      </c>
      <c r="F130" s="38">
        <v>1525.7166666666665</v>
      </c>
      <c r="G130" s="39">
        <v>1504.883333333333</v>
      </c>
      <c r="H130" s="39">
        <v>1488.4166666666665</v>
      </c>
      <c r="I130" s="39">
        <v>1467.583333333333</v>
      </c>
      <c r="J130" s="39">
        <v>1542.1833333333329</v>
      </c>
      <c r="K130" s="39">
        <v>1563.0166666666664</v>
      </c>
      <c r="L130" s="39">
        <v>1579.4833333333329</v>
      </c>
      <c r="M130" s="31">
        <v>1546.55</v>
      </c>
      <c r="N130" s="31">
        <v>1509.25</v>
      </c>
      <c r="O130" s="254">
        <v>14907900</v>
      </c>
      <c r="P130" s="255">
        <v>1.0581759514093195E-2</v>
      </c>
    </row>
    <row r="131" spans="1:16" ht="12.75" customHeight="1">
      <c r="A131" s="31">
        <v>121</v>
      </c>
      <c r="B131" s="32" t="s">
        <v>68</v>
      </c>
      <c r="C131" s="33" t="s">
        <v>172</v>
      </c>
      <c r="D131" s="34">
        <v>45169</v>
      </c>
      <c r="E131" s="38">
        <v>290.55</v>
      </c>
      <c r="F131" s="38">
        <v>293.26666666666671</v>
      </c>
      <c r="G131" s="39">
        <v>286.88333333333344</v>
      </c>
      <c r="H131" s="39">
        <v>283.21666666666675</v>
      </c>
      <c r="I131" s="39">
        <v>276.83333333333348</v>
      </c>
      <c r="J131" s="39">
        <v>296.93333333333339</v>
      </c>
      <c r="K131" s="39">
        <v>303.31666666666672</v>
      </c>
      <c r="L131" s="39">
        <v>306.98333333333335</v>
      </c>
      <c r="M131" s="31">
        <v>299.64999999999998</v>
      </c>
      <c r="N131" s="31">
        <v>289.60000000000002</v>
      </c>
      <c r="O131" s="254">
        <v>43248000</v>
      </c>
      <c r="P131" s="255">
        <v>5.2365193692816822E-2</v>
      </c>
    </row>
    <row r="132" spans="1:16" ht="12.75" customHeight="1">
      <c r="A132" s="31">
        <v>122</v>
      </c>
      <c r="B132" s="32" t="s">
        <v>68</v>
      </c>
      <c r="C132" s="33" t="s">
        <v>173</v>
      </c>
      <c r="D132" s="34">
        <v>45169</v>
      </c>
      <c r="E132" s="38">
        <v>138.65</v>
      </c>
      <c r="F132" s="38">
        <v>139.18333333333331</v>
      </c>
      <c r="G132" s="39">
        <v>134.86666666666662</v>
      </c>
      <c r="H132" s="39">
        <v>131.08333333333331</v>
      </c>
      <c r="I132" s="39">
        <v>126.76666666666662</v>
      </c>
      <c r="J132" s="39">
        <v>142.96666666666661</v>
      </c>
      <c r="K132" s="39">
        <v>147.28333333333327</v>
      </c>
      <c r="L132" s="39">
        <v>151.06666666666661</v>
      </c>
      <c r="M132" s="31">
        <v>143.5</v>
      </c>
      <c r="N132" s="31">
        <v>135.4</v>
      </c>
      <c r="O132" s="254">
        <v>69912000</v>
      </c>
      <c r="P132" s="255">
        <v>-2.3548143802899522E-2</v>
      </c>
    </row>
    <row r="133" spans="1:16" ht="12.75" customHeight="1">
      <c r="A133" s="31">
        <v>123</v>
      </c>
      <c r="B133" s="32" t="s">
        <v>59</v>
      </c>
      <c r="C133" s="33" t="s">
        <v>174</v>
      </c>
      <c r="D133" s="34">
        <v>45169</v>
      </c>
      <c r="E133" s="38">
        <v>559.1</v>
      </c>
      <c r="F133" s="38">
        <v>561.56666666666672</v>
      </c>
      <c r="G133" s="39">
        <v>553.68333333333339</v>
      </c>
      <c r="H133" s="39">
        <v>548.26666666666665</v>
      </c>
      <c r="I133" s="39">
        <v>540.38333333333333</v>
      </c>
      <c r="J133" s="39">
        <v>566.98333333333346</v>
      </c>
      <c r="K133" s="39">
        <v>574.8666666666669</v>
      </c>
      <c r="L133" s="39">
        <v>580.28333333333353</v>
      </c>
      <c r="M133" s="31">
        <v>569.45000000000005</v>
      </c>
      <c r="N133" s="31">
        <v>556.15</v>
      </c>
      <c r="O133" s="254">
        <v>9823200</v>
      </c>
      <c r="P133" s="255">
        <v>5.5275764648077628E-3</v>
      </c>
    </row>
    <row r="134" spans="1:16" ht="12.75" customHeight="1">
      <c r="A134" s="31">
        <v>124</v>
      </c>
      <c r="B134" s="32" t="s">
        <v>56</v>
      </c>
      <c r="C134" s="33" t="s">
        <v>175</v>
      </c>
      <c r="D134" s="34">
        <v>45169</v>
      </c>
      <c r="E134" s="38">
        <v>9504.35</v>
      </c>
      <c r="F134" s="38">
        <v>9538.5833333333339</v>
      </c>
      <c r="G134" s="39">
        <v>9457.2666666666682</v>
      </c>
      <c r="H134" s="39">
        <v>9410.1833333333343</v>
      </c>
      <c r="I134" s="39">
        <v>9328.8666666666686</v>
      </c>
      <c r="J134" s="39">
        <v>9585.6666666666679</v>
      </c>
      <c r="K134" s="39">
        <v>9666.9833333333336</v>
      </c>
      <c r="L134" s="39">
        <v>9714.0666666666675</v>
      </c>
      <c r="M134" s="31">
        <v>9619.9</v>
      </c>
      <c r="N134" s="31">
        <v>9491.5</v>
      </c>
      <c r="O134" s="254">
        <v>2791600</v>
      </c>
      <c r="P134" s="255">
        <v>1.3321717666702966E-2</v>
      </c>
    </row>
    <row r="135" spans="1:16" ht="12.75" customHeight="1">
      <c r="A135" s="31">
        <v>125</v>
      </c>
      <c r="B135" s="32" t="s">
        <v>59</v>
      </c>
      <c r="C135" s="33" t="s">
        <v>176</v>
      </c>
      <c r="D135" s="34">
        <v>45169</v>
      </c>
      <c r="E135" s="38">
        <v>1006.35</v>
      </c>
      <c r="F135" s="38">
        <v>1003.9833333333332</v>
      </c>
      <c r="G135" s="39">
        <v>990.21666666666647</v>
      </c>
      <c r="H135" s="39">
        <v>974.08333333333326</v>
      </c>
      <c r="I135" s="39">
        <v>960.31666666666649</v>
      </c>
      <c r="J135" s="39">
        <v>1020.1166666666664</v>
      </c>
      <c r="K135" s="39">
        <v>1033.8833333333332</v>
      </c>
      <c r="L135" s="39">
        <v>1050.0166666666664</v>
      </c>
      <c r="M135" s="31">
        <v>1017.75</v>
      </c>
      <c r="N135" s="31">
        <v>987.85</v>
      </c>
      <c r="O135" s="254">
        <v>9802800</v>
      </c>
      <c r="P135" s="255">
        <v>-1.3385937720163449E-2</v>
      </c>
    </row>
    <row r="136" spans="1:16" ht="12.75" customHeight="1">
      <c r="A136" s="31">
        <v>126</v>
      </c>
      <c r="B136" s="32" t="s">
        <v>45</v>
      </c>
      <c r="C136" s="33" t="s">
        <v>177</v>
      </c>
      <c r="D136" s="34">
        <v>45169</v>
      </c>
      <c r="E136" s="38">
        <v>1580.4</v>
      </c>
      <c r="F136" s="38">
        <v>1591.7333333333333</v>
      </c>
      <c r="G136" s="39">
        <v>1564.7166666666667</v>
      </c>
      <c r="H136" s="39">
        <v>1549.0333333333333</v>
      </c>
      <c r="I136" s="39">
        <v>1522.0166666666667</v>
      </c>
      <c r="J136" s="39">
        <v>1607.4166666666667</v>
      </c>
      <c r="K136" s="39">
        <v>1634.4333333333336</v>
      </c>
      <c r="L136" s="39">
        <v>1650.1166666666668</v>
      </c>
      <c r="M136" s="31">
        <v>1618.75</v>
      </c>
      <c r="N136" s="31">
        <v>1576.05</v>
      </c>
      <c r="O136" s="254">
        <v>2891600</v>
      </c>
      <c r="P136" s="255">
        <v>-2.3461219983439137E-3</v>
      </c>
    </row>
    <row r="137" spans="1:16" ht="12.75" customHeight="1">
      <c r="A137" s="31">
        <v>127</v>
      </c>
      <c r="B137" s="32" t="s">
        <v>43</v>
      </c>
      <c r="C137" s="33" t="s">
        <v>178</v>
      </c>
      <c r="D137" s="34">
        <v>45169</v>
      </c>
      <c r="E137" s="38">
        <v>1326</v>
      </c>
      <c r="F137" s="38">
        <v>1318.5666666666666</v>
      </c>
      <c r="G137" s="39">
        <v>1307.4333333333332</v>
      </c>
      <c r="H137" s="39">
        <v>1288.8666666666666</v>
      </c>
      <c r="I137" s="39">
        <v>1277.7333333333331</v>
      </c>
      <c r="J137" s="39">
        <v>1337.1333333333332</v>
      </c>
      <c r="K137" s="39">
        <v>1348.2666666666664</v>
      </c>
      <c r="L137" s="39">
        <v>1366.8333333333333</v>
      </c>
      <c r="M137" s="31">
        <v>1329.7</v>
      </c>
      <c r="N137" s="31">
        <v>1300</v>
      </c>
      <c r="O137" s="254">
        <v>2239200</v>
      </c>
      <c r="P137" s="255">
        <v>-4.2094455852156057E-2</v>
      </c>
    </row>
    <row r="138" spans="1:16" ht="12.75" customHeight="1">
      <c r="A138" s="31">
        <v>128</v>
      </c>
      <c r="B138" s="32" t="s">
        <v>68</v>
      </c>
      <c r="C138" s="33" t="s">
        <v>179</v>
      </c>
      <c r="D138" s="34">
        <v>45169</v>
      </c>
      <c r="E138" s="38">
        <v>906.45</v>
      </c>
      <c r="F138" s="38">
        <v>908.80000000000007</v>
      </c>
      <c r="G138" s="39">
        <v>894.50000000000011</v>
      </c>
      <c r="H138" s="39">
        <v>882.55000000000007</v>
      </c>
      <c r="I138" s="39">
        <v>868.25000000000011</v>
      </c>
      <c r="J138" s="39">
        <v>920.75000000000011</v>
      </c>
      <c r="K138" s="39">
        <v>935.05000000000007</v>
      </c>
      <c r="L138" s="39">
        <v>947.00000000000011</v>
      </c>
      <c r="M138" s="31">
        <v>923.1</v>
      </c>
      <c r="N138" s="31">
        <v>896.85</v>
      </c>
      <c r="O138" s="254">
        <v>8093600</v>
      </c>
      <c r="P138" s="255">
        <v>-5.6025162178101042E-3</v>
      </c>
    </row>
    <row r="139" spans="1:16" ht="12.75" customHeight="1">
      <c r="A139" s="31">
        <v>129</v>
      </c>
      <c r="B139" s="32" t="s">
        <v>84</v>
      </c>
      <c r="C139" s="33" t="s">
        <v>180</v>
      </c>
      <c r="D139" s="34">
        <v>45169</v>
      </c>
      <c r="E139" s="38">
        <v>1001.9</v>
      </c>
      <c r="F139" s="38">
        <v>1000.9499999999999</v>
      </c>
      <c r="G139" s="39">
        <v>993.49999999999989</v>
      </c>
      <c r="H139" s="39">
        <v>985.09999999999991</v>
      </c>
      <c r="I139" s="39">
        <v>977.64999999999986</v>
      </c>
      <c r="J139" s="39">
        <v>1009.3499999999999</v>
      </c>
      <c r="K139" s="39">
        <v>1016.8</v>
      </c>
      <c r="L139" s="39">
        <v>1025.1999999999998</v>
      </c>
      <c r="M139" s="31">
        <v>1008.4</v>
      </c>
      <c r="N139" s="31">
        <v>992.55</v>
      </c>
      <c r="O139" s="254">
        <v>3255200</v>
      </c>
      <c r="P139" s="255">
        <v>-3.2342449464922714E-2</v>
      </c>
    </row>
    <row r="140" spans="1:16" ht="12.75" customHeight="1">
      <c r="A140" s="31">
        <v>130</v>
      </c>
      <c r="B140" s="32" t="s">
        <v>56</v>
      </c>
      <c r="C140" s="33" t="s">
        <v>181</v>
      </c>
      <c r="D140" s="34">
        <v>45169</v>
      </c>
      <c r="E140" s="38">
        <v>95.85</v>
      </c>
      <c r="F140" s="38">
        <v>95.583333333333329</v>
      </c>
      <c r="G140" s="39">
        <v>94.11666666666666</v>
      </c>
      <c r="H140" s="39">
        <v>92.383333333333326</v>
      </c>
      <c r="I140" s="39">
        <v>90.916666666666657</v>
      </c>
      <c r="J140" s="39">
        <v>97.316666666666663</v>
      </c>
      <c r="K140" s="39">
        <v>98.783333333333331</v>
      </c>
      <c r="L140" s="39">
        <v>100.51666666666667</v>
      </c>
      <c r="M140" s="31">
        <v>97.05</v>
      </c>
      <c r="N140" s="31">
        <v>93.85</v>
      </c>
      <c r="O140" s="254">
        <v>68529200</v>
      </c>
      <c r="P140" s="255">
        <v>-2.6623638563937072E-2</v>
      </c>
    </row>
    <row r="141" spans="1:16" ht="12.75" customHeight="1">
      <c r="A141" s="31">
        <v>131</v>
      </c>
      <c r="B141" s="32" t="s">
        <v>87</v>
      </c>
      <c r="C141" s="33" t="s">
        <v>182</v>
      </c>
      <c r="D141" s="34">
        <v>45169</v>
      </c>
      <c r="E141" s="38">
        <v>2393.6</v>
      </c>
      <c r="F141" s="38">
        <v>2424.4166666666665</v>
      </c>
      <c r="G141" s="39">
        <v>2357.2833333333328</v>
      </c>
      <c r="H141" s="39">
        <v>2320.9666666666662</v>
      </c>
      <c r="I141" s="39">
        <v>2253.8333333333326</v>
      </c>
      <c r="J141" s="39">
        <v>2460.7333333333331</v>
      </c>
      <c r="K141" s="39">
        <v>2527.8666666666672</v>
      </c>
      <c r="L141" s="39">
        <v>2564.1833333333334</v>
      </c>
      <c r="M141" s="31">
        <v>2491.5500000000002</v>
      </c>
      <c r="N141" s="31">
        <v>2388.1</v>
      </c>
      <c r="O141" s="254">
        <v>2456300</v>
      </c>
      <c r="P141" s="255">
        <v>-2.1686746987951807E-2</v>
      </c>
    </row>
    <row r="142" spans="1:16" ht="12.75" customHeight="1">
      <c r="A142" s="31">
        <v>132</v>
      </c>
      <c r="B142" s="32" t="s">
        <v>56</v>
      </c>
      <c r="C142" s="33" t="s">
        <v>183</v>
      </c>
      <c r="D142" s="34">
        <v>45169</v>
      </c>
      <c r="E142" s="38">
        <v>108355.15</v>
      </c>
      <c r="F142" s="38">
        <v>108385.76666666666</v>
      </c>
      <c r="G142" s="39">
        <v>107985.38333333333</v>
      </c>
      <c r="H142" s="39">
        <v>107615.61666666667</v>
      </c>
      <c r="I142" s="39">
        <v>107215.23333333334</v>
      </c>
      <c r="J142" s="39">
        <v>108755.53333333333</v>
      </c>
      <c r="K142" s="39">
        <v>109155.91666666666</v>
      </c>
      <c r="L142" s="39">
        <v>109525.68333333332</v>
      </c>
      <c r="M142" s="31">
        <v>108786.15</v>
      </c>
      <c r="N142" s="31">
        <v>108016</v>
      </c>
      <c r="O142" s="254">
        <v>37880</v>
      </c>
      <c r="P142" s="255">
        <v>-5.1339844728274478E-2</v>
      </c>
    </row>
    <row r="143" spans="1:16" ht="12.75" customHeight="1">
      <c r="A143" s="31">
        <v>133</v>
      </c>
      <c r="B143" s="32" t="s">
        <v>68</v>
      </c>
      <c r="C143" s="33" t="s">
        <v>184</v>
      </c>
      <c r="D143" s="34">
        <v>45169</v>
      </c>
      <c r="E143" s="38">
        <v>1247.9000000000001</v>
      </c>
      <c r="F143" s="38">
        <v>1248.95</v>
      </c>
      <c r="G143" s="39">
        <v>1239.9000000000001</v>
      </c>
      <c r="H143" s="39">
        <v>1231.9000000000001</v>
      </c>
      <c r="I143" s="39">
        <v>1222.8500000000001</v>
      </c>
      <c r="J143" s="39">
        <v>1256.95</v>
      </c>
      <c r="K143" s="39">
        <v>1265.9999999999998</v>
      </c>
      <c r="L143" s="39">
        <v>1274</v>
      </c>
      <c r="M143" s="31">
        <v>1258</v>
      </c>
      <c r="N143" s="31">
        <v>1240.95</v>
      </c>
      <c r="O143" s="254">
        <v>7189600</v>
      </c>
      <c r="P143" s="255">
        <v>-2.3658704113561778E-3</v>
      </c>
    </row>
    <row r="144" spans="1:16" ht="12.75" customHeight="1">
      <c r="A144" s="31">
        <v>134</v>
      </c>
      <c r="B144" s="32" t="s">
        <v>132</v>
      </c>
      <c r="C144" s="33" t="s">
        <v>185</v>
      </c>
      <c r="D144" s="34">
        <v>45169</v>
      </c>
      <c r="E144" s="38">
        <v>88.2</v>
      </c>
      <c r="F144" s="38">
        <v>88.550000000000011</v>
      </c>
      <c r="G144" s="39">
        <v>87.450000000000017</v>
      </c>
      <c r="H144" s="39">
        <v>86.7</v>
      </c>
      <c r="I144" s="39">
        <v>85.600000000000009</v>
      </c>
      <c r="J144" s="39">
        <v>89.300000000000026</v>
      </c>
      <c r="K144" s="39">
        <v>90.40000000000002</v>
      </c>
      <c r="L144" s="39">
        <v>91.150000000000034</v>
      </c>
      <c r="M144" s="31">
        <v>89.65</v>
      </c>
      <c r="N144" s="31">
        <v>87.8</v>
      </c>
      <c r="O144" s="254">
        <v>61290000</v>
      </c>
      <c r="P144" s="255">
        <v>1.5155279503105591E-2</v>
      </c>
    </row>
    <row r="145" spans="1:16" ht="12.75" customHeight="1">
      <c r="A145" s="31">
        <v>135</v>
      </c>
      <c r="B145" s="32" t="s">
        <v>45</v>
      </c>
      <c r="C145" s="33" t="s">
        <v>186</v>
      </c>
      <c r="D145" s="34">
        <v>45169</v>
      </c>
      <c r="E145" s="38">
        <v>4199.8500000000004</v>
      </c>
      <c r="F145" s="38">
        <v>4203.4000000000005</v>
      </c>
      <c r="G145" s="39">
        <v>4166.2500000000009</v>
      </c>
      <c r="H145" s="39">
        <v>4132.6500000000005</v>
      </c>
      <c r="I145" s="39">
        <v>4095.5000000000009</v>
      </c>
      <c r="J145" s="39">
        <v>4237.0000000000009</v>
      </c>
      <c r="K145" s="39">
        <v>4274.1500000000005</v>
      </c>
      <c r="L145" s="39">
        <v>4307.7500000000009</v>
      </c>
      <c r="M145" s="31">
        <v>4240.55</v>
      </c>
      <c r="N145" s="31">
        <v>4169.8</v>
      </c>
      <c r="O145" s="254">
        <v>1483500</v>
      </c>
      <c r="P145" s="255">
        <v>8.2577224997451328E-3</v>
      </c>
    </row>
    <row r="146" spans="1:16" ht="12.75" customHeight="1">
      <c r="A146" s="31">
        <v>136</v>
      </c>
      <c r="B146" s="32" t="s">
        <v>39</v>
      </c>
      <c r="C146" s="33" t="s">
        <v>187</v>
      </c>
      <c r="D146" s="34">
        <v>45169</v>
      </c>
      <c r="E146" s="38">
        <v>4495.2</v>
      </c>
      <c r="F146" s="38">
        <v>4502.05</v>
      </c>
      <c r="G146" s="39">
        <v>4467.6500000000005</v>
      </c>
      <c r="H146" s="39">
        <v>4440.1000000000004</v>
      </c>
      <c r="I146" s="39">
        <v>4405.7000000000007</v>
      </c>
      <c r="J146" s="39">
        <v>4529.6000000000004</v>
      </c>
      <c r="K146" s="39">
        <v>4564</v>
      </c>
      <c r="L146" s="39">
        <v>4591.55</v>
      </c>
      <c r="M146" s="31">
        <v>4536.45</v>
      </c>
      <c r="N146" s="31">
        <v>4474.5</v>
      </c>
      <c r="O146" s="254">
        <v>916650</v>
      </c>
      <c r="P146" s="255">
        <v>-9.4018479494245421E-3</v>
      </c>
    </row>
    <row r="147" spans="1:16" ht="12.75" customHeight="1">
      <c r="A147" s="31">
        <v>137</v>
      </c>
      <c r="B147" s="32" t="s">
        <v>59</v>
      </c>
      <c r="C147" s="33" t="s">
        <v>188</v>
      </c>
      <c r="D147" s="34">
        <v>45169</v>
      </c>
      <c r="E147" s="38">
        <v>22131.599999999999</v>
      </c>
      <c r="F147" s="38">
        <v>22139.566666666666</v>
      </c>
      <c r="G147" s="39">
        <v>22063.48333333333</v>
      </c>
      <c r="H147" s="39">
        <v>21995.366666666665</v>
      </c>
      <c r="I147" s="39">
        <v>21919.283333333329</v>
      </c>
      <c r="J147" s="39">
        <v>22207.683333333331</v>
      </c>
      <c r="K147" s="39">
        <v>22283.766666666666</v>
      </c>
      <c r="L147" s="39">
        <v>22351.883333333331</v>
      </c>
      <c r="M147" s="31">
        <v>22215.65</v>
      </c>
      <c r="N147" s="31">
        <v>22071.45</v>
      </c>
      <c r="O147" s="254">
        <v>303520</v>
      </c>
      <c r="P147" s="255">
        <v>1.0655301012253596E-2</v>
      </c>
    </row>
    <row r="148" spans="1:16" ht="12.75" customHeight="1">
      <c r="A148" s="31">
        <v>138</v>
      </c>
      <c r="B148" s="32" t="s">
        <v>132</v>
      </c>
      <c r="C148" s="33" t="s">
        <v>189</v>
      </c>
      <c r="D148" s="34">
        <v>45169</v>
      </c>
      <c r="E148" s="38">
        <v>119.15</v>
      </c>
      <c r="F148" s="38">
        <v>119.7</v>
      </c>
      <c r="G148" s="39">
        <v>118.15</v>
      </c>
      <c r="H148" s="39">
        <v>117.15</v>
      </c>
      <c r="I148" s="39">
        <v>115.60000000000001</v>
      </c>
      <c r="J148" s="39">
        <v>120.7</v>
      </c>
      <c r="K148" s="39">
        <v>122.24999999999999</v>
      </c>
      <c r="L148" s="39">
        <v>123.25</v>
      </c>
      <c r="M148" s="31">
        <v>121.25</v>
      </c>
      <c r="N148" s="31">
        <v>118.7</v>
      </c>
      <c r="O148" s="254">
        <v>91246500</v>
      </c>
      <c r="P148" s="255">
        <v>-1.3476695533716065E-2</v>
      </c>
    </row>
    <row r="149" spans="1:16" ht="12.75" customHeight="1">
      <c r="A149" s="31">
        <v>139</v>
      </c>
      <c r="B149" s="32" t="s">
        <v>190</v>
      </c>
      <c r="C149" s="33" t="s">
        <v>191</v>
      </c>
      <c r="D149" s="34">
        <v>45169</v>
      </c>
      <c r="E149" s="38">
        <v>218.1</v>
      </c>
      <c r="F149" s="38">
        <v>218.86666666666665</v>
      </c>
      <c r="G149" s="39">
        <v>216.93333333333328</v>
      </c>
      <c r="H149" s="39">
        <v>215.76666666666662</v>
      </c>
      <c r="I149" s="39">
        <v>213.83333333333326</v>
      </c>
      <c r="J149" s="39">
        <v>220.0333333333333</v>
      </c>
      <c r="K149" s="39">
        <v>221.96666666666664</v>
      </c>
      <c r="L149" s="39">
        <v>223.13333333333333</v>
      </c>
      <c r="M149" s="31">
        <v>220.8</v>
      </c>
      <c r="N149" s="31">
        <v>217.7</v>
      </c>
      <c r="O149" s="254">
        <v>71076000</v>
      </c>
      <c r="P149" s="255">
        <v>-2.6782780151166613E-2</v>
      </c>
    </row>
    <row r="150" spans="1:16" ht="12.75" customHeight="1">
      <c r="A150" s="31">
        <v>140</v>
      </c>
      <c r="B150" s="32" t="s">
        <v>108</v>
      </c>
      <c r="C150" s="33" t="s">
        <v>192</v>
      </c>
      <c r="D150" s="34">
        <v>45169</v>
      </c>
      <c r="E150" s="38">
        <v>1081.3</v>
      </c>
      <c r="F150" s="38">
        <v>1085.1666666666667</v>
      </c>
      <c r="G150" s="39">
        <v>1071.1833333333334</v>
      </c>
      <c r="H150" s="39">
        <v>1061.0666666666666</v>
      </c>
      <c r="I150" s="39">
        <v>1047.0833333333333</v>
      </c>
      <c r="J150" s="39">
        <v>1095.2833333333335</v>
      </c>
      <c r="K150" s="39">
        <v>1109.2666666666667</v>
      </c>
      <c r="L150" s="39">
        <v>1119.3833333333337</v>
      </c>
      <c r="M150" s="31">
        <v>1099.1500000000001</v>
      </c>
      <c r="N150" s="31">
        <v>1075.05</v>
      </c>
      <c r="O150" s="254">
        <v>6523300</v>
      </c>
      <c r="P150" s="255">
        <v>1.3155033702978908E-2</v>
      </c>
    </row>
    <row r="151" spans="1:16" ht="12.75" customHeight="1">
      <c r="A151" s="31">
        <v>141</v>
      </c>
      <c r="B151" s="32" t="s">
        <v>87</v>
      </c>
      <c r="C151" s="33" t="s">
        <v>193</v>
      </c>
      <c r="D151" s="34">
        <v>45169</v>
      </c>
      <c r="E151" s="38">
        <v>3965.15</v>
      </c>
      <c r="F151" s="38">
        <v>3977.6666666666665</v>
      </c>
      <c r="G151" s="39">
        <v>3938.9833333333331</v>
      </c>
      <c r="H151" s="39">
        <v>3912.8166666666666</v>
      </c>
      <c r="I151" s="39">
        <v>3874.1333333333332</v>
      </c>
      <c r="J151" s="39">
        <v>4003.833333333333</v>
      </c>
      <c r="K151" s="39">
        <v>4042.5166666666664</v>
      </c>
      <c r="L151" s="39">
        <v>4068.6833333333329</v>
      </c>
      <c r="M151" s="31">
        <v>4016.35</v>
      </c>
      <c r="N151" s="31">
        <v>3951.5</v>
      </c>
      <c r="O151" s="254">
        <v>251600</v>
      </c>
      <c r="P151" s="255">
        <v>0</v>
      </c>
    </row>
    <row r="152" spans="1:16" ht="12.75" customHeight="1">
      <c r="A152" s="31">
        <v>142</v>
      </c>
      <c r="B152" s="32" t="s">
        <v>84</v>
      </c>
      <c r="C152" s="33" t="s">
        <v>194</v>
      </c>
      <c r="D152" s="34">
        <v>45169</v>
      </c>
      <c r="E152" s="38">
        <v>174.55</v>
      </c>
      <c r="F152" s="38">
        <v>174.08333333333334</v>
      </c>
      <c r="G152" s="39">
        <v>173.06666666666669</v>
      </c>
      <c r="H152" s="39">
        <v>171.58333333333334</v>
      </c>
      <c r="I152" s="39">
        <v>170.56666666666669</v>
      </c>
      <c r="J152" s="39">
        <v>175.56666666666669</v>
      </c>
      <c r="K152" s="39">
        <v>176.58333333333334</v>
      </c>
      <c r="L152" s="39">
        <v>178.06666666666669</v>
      </c>
      <c r="M152" s="31">
        <v>175.1</v>
      </c>
      <c r="N152" s="31">
        <v>172.6</v>
      </c>
      <c r="O152" s="254">
        <v>45406900</v>
      </c>
      <c r="P152" s="255">
        <v>2.4496177901320363E-2</v>
      </c>
    </row>
    <row r="153" spans="1:16" ht="12.75" customHeight="1">
      <c r="A153" s="31">
        <v>143</v>
      </c>
      <c r="B153" s="32" t="s">
        <v>47</v>
      </c>
      <c r="C153" s="33" t="s">
        <v>195</v>
      </c>
      <c r="D153" s="34">
        <v>45169</v>
      </c>
      <c r="E153" s="38">
        <v>39261.1</v>
      </c>
      <c r="F153" s="38">
        <v>39440.816666666666</v>
      </c>
      <c r="G153" s="39">
        <v>38961.783333333333</v>
      </c>
      <c r="H153" s="39">
        <v>38662.466666666667</v>
      </c>
      <c r="I153" s="39">
        <v>38183.433333333334</v>
      </c>
      <c r="J153" s="39">
        <v>39740.133333333331</v>
      </c>
      <c r="K153" s="39">
        <v>40219.166666666657</v>
      </c>
      <c r="L153" s="39">
        <v>40518.48333333333</v>
      </c>
      <c r="M153" s="31">
        <v>39919.85</v>
      </c>
      <c r="N153" s="31">
        <v>39141.5</v>
      </c>
      <c r="O153" s="254">
        <v>155175</v>
      </c>
      <c r="P153" s="255">
        <v>-1.8966334755808441E-2</v>
      </c>
    </row>
    <row r="154" spans="1:16" ht="12.75" customHeight="1">
      <c r="A154" s="31">
        <v>144</v>
      </c>
      <c r="B154" s="32" t="s">
        <v>43</v>
      </c>
      <c r="C154" s="33" t="s">
        <v>196</v>
      </c>
      <c r="D154" s="34">
        <v>45169</v>
      </c>
      <c r="E154" s="38">
        <v>1061.3</v>
      </c>
      <c r="F154" s="38">
        <v>1064.7333333333333</v>
      </c>
      <c r="G154" s="39">
        <v>1016.7166666666667</v>
      </c>
      <c r="H154" s="39">
        <v>972.13333333333333</v>
      </c>
      <c r="I154" s="39">
        <v>924.11666666666667</v>
      </c>
      <c r="J154" s="39">
        <v>1109.3166666666666</v>
      </c>
      <c r="K154" s="39">
        <v>1157.3333333333335</v>
      </c>
      <c r="L154" s="39">
        <v>1201.9166666666667</v>
      </c>
      <c r="M154" s="31">
        <v>1112.75</v>
      </c>
      <c r="N154" s="31">
        <v>1020.15</v>
      </c>
      <c r="O154" s="254">
        <v>10226250</v>
      </c>
      <c r="P154" s="255">
        <v>1.3754646840148699E-2</v>
      </c>
    </row>
    <row r="155" spans="1:16" ht="12.75" customHeight="1">
      <c r="A155" s="31">
        <v>145</v>
      </c>
      <c r="B155" s="32" t="s">
        <v>87</v>
      </c>
      <c r="C155" s="33" t="s">
        <v>197</v>
      </c>
      <c r="D155" s="34">
        <v>45169</v>
      </c>
      <c r="E155" s="38">
        <v>5126.8</v>
      </c>
      <c r="F155" s="38">
        <v>5109.6499999999996</v>
      </c>
      <c r="G155" s="39">
        <v>5049.7999999999993</v>
      </c>
      <c r="H155" s="39">
        <v>4972.7999999999993</v>
      </c>
      <c r="I155" s="39">
        <v>4912.9499999999989</v>
      </c>
      <c r="J155" s="39">
        <v>5186.6499999999996</v>
      </c>
      <c r="K155" s="39">
        <v>5246.5</v>
      </c>
      <c r="L155" s="39">
        <v>5323.5</v>
      </c>
      <c r="M155" s="31">
        <v>5169.5</v>
      </c>
      <c r="N155" s="31">
        <v>5032.6499999999996</v>
      </c>
      <c r="O155" s="254">
        <v>1299375</v>
      </c>
      <c r="P155" s="255">
        <v>0.15852707130597596</v>
      </c>
    </row>
    <row r="156" spans="1:16" ht="12.75" customHeight="1">
      <c r="A156" s="31">
        <v>146</v>
      </c>
      <c r="B156" s="32" t="s">
        <v>84</v>
      </c>
      <c r="C156" s="33" t="s">
        <v>198</v>
      </c>
      <c r="D156" s="34">
        <v>45169</v>
      </c>
      <c r="E156" s="38">
        <v>218.65</v>
      </c>
      <c r="F156" s="38">
        <v>218.61666666666667</v>
      </c>
      <c r="G156" s="39">
        <v>216.08333333333334</v>
      </c>
      <c r="H156" s="39">
        <v>213.51666666666668</v>
      </c>
      <c r="I156" s="39">
        <v>210.98333333333335</v>
      </c>
      <c r="J156" s="39">
        <v>221.18333333333334</v>
      </c>
      <c r="K156" s="39">
        <v>223.71666666666664</v>
      </c>
      <c r="L156" s="39">
        <v>226.28333333333333</v>
      </c>
      <c r="M156" s="31">
        <v>221.15</v>
      </c>
      <c r="N156" s="31">
        <v>216.05</v>
      </c>
      <c r="O156" s="254">
        <v>20907000</v>
      </c>
      <c r="P156" s="255">
        <v>-1.0034403669724771E-3</v>
      </c>
    </row>
    <row r="157" spans="1:16" ht="12.75" customHeight="1">
      <c r="A157" s="31">
        <v>147</v>
      </c>
      <c r="B157" s="32" t="s">
        <v>68</v>
      </c>
      <c r="C157" s="33" t="s">
        <v>199</v>
      </c>
      <c r="D157" s="34">
        <v>45169</v>
      </c>
      <c r="E157" s="38">
        <v>268.05</v>
      </c>
      <c r="F157" s="38">
        <v>267.95</v>
      </c>
      <c r="G157" s="39">
        <v>262.59999999999997</v>
      </c>
      <c r="H157" s="39">
        <v>257.14999999999998</v>
      </c>
      <c r="I157" s="39">
        <v>251.79999999999995</v>
      </c>
      <c r="J157" s="39">
        <v>273.39999999999998</v>
      </c>
      <c r="K157" s="39">
        <v>278.75</v>
      </c>
      <c r="L157" s="39">
        <v>284.2</v>
      </c>
      <c r="M157" s="31">
        <v>273.3</v>
      </c>
      <c r="N157" s="31">
        <v>262.5</v>
      </c>
      <c r="O157" s="254">
        <v>53028600</v>
      </c>
      <c r="P157" s="255">
        <v>2.5785560086351644E-2</v>
      </c>
    </row>
    <row r="158" spans="1:16" ht="12.75" customHeight="1">
      <c r="A158" s="31">
        <v>148</v>
      </c>
      <c r="B158" s="32" t="s">
        <v>59</v>
      </c>
      <c r="C158" s="33" t="s">
        <v>200</v>
      </c>
      <c r="D158" s="34">
        <v>45169</v>
      </c>
      <c r="E158" s="38">
        <v>2522.1999999999998</v>
      </c>
      <c r="F158" s="38">
        <v>2521.6333333333332</v>
      </c>
      <c r="G158" s="39">
        <v>2508.2666666666664</v>
      </c>
      <c r="H158" s="39">
        <v>2494.333333333333</v>
      </c>
      <c r="I158" s="39">
        <v>2480.9666666666662</v>
      </c>
      <c r="J158" s="39">
        <v>2535.5666666666666</v>
      </c>
      <c r="K158" s="39">
        <v>2548.9333333333334</v>
      </c>
      <c r="L158" s="39">
        <v>2562.8666666666668</v>
      </c>
      <c r="M158" s="31">
        <v>2535</v>
      </c>
      <c r="N158" s="31">
        <v>2507.6999999999998</v>
      </c>
      <c r="O158" s="254">
        <v>2736000</v>
      </c>
      <c r="P158" s="255">
        <v>-2.1896505496469747E-2</v>
      </c>
    </row>
    <row r="159" spans="1:16" ht="12.75" customHeight="1">
      <c r="A159" s="31">
        <v>149</v>
      </c>
      <c r="B159" s="32" t="s">
        <v>39</v>
      </c>
      <c r="C159" s="33" t="s">
        <v>201</v>
      </c>
      <c r="D159" s="34">
        <v>45169</v>
      </c>
      <c r="E159" s="38">
        <v>3636</v>
      </c>
      <c r="F159" s="38">
        <v>3644.35</v>
      </c>
      <c r="G159" s="39">
        <v>3611.1499999999996</v>
      </c>
      <c r="H159" s="39">
        <v>3586.2999999999997</v>
      </c>
      <c r="I159" s="39">
        <v>3553.0999999999995</v>
      </c>
      <c r="J159" s="39">
        <v>3669.2</v>
      </c>
      <c r="K159" s="39">
        <v>3702.3999999999996</v>
      </c>
      <c r="L159" s="39">
        <v>3727.25</v>
      </c>
      <c r="M159" s="31">
        <v>3677.55</v>
      </c>
      <c r="N159" s="31">
        <v>3619.5</v>
      </c>
      <c r="O159" s="254">
        <v>2265250</v>
      </c>
      <c r="P159" s="255">
        <v>5.2141113822942089E-3</v>
      </c>
    </row>
    <row r="160" spans="1:16" ht="12.75" customHeight="1">
      <c r="A160" s="31">
        <v>150</v>
      </c>
      <c r="B160" s="32" t="s">
        <v>63</v>
      </c>
      <c r="C160" s="33" t="s">
        <v>202</v>
      </c>
      <c r="D160" s="34">
        <v>45169</v>
      </c>
      <c r="E160" s="38">
        <v>61.35</v>
      </c>
      <c r="F160" s="38">
        <v>61.583333333333336</v>
      </c>
      <c r="G160" s="39">
        <v>60.766666666666673</v>
      </c>
      <c r="H160" s="39">
        <v>60.183333333333337</v>
      </c>
      <c r="I160" s="39">
        <v>59.366666666666674</v>
      </c>
      <c r="J160" s="39">
        <v>62.166666666666671</v>
      </c>
      <c r="K160" s="39">
        <v>62.983333333333334</v>
      </c>
      <c r="L160" s="39">
        <v>63.56666666666667</v>
      </c>
      <c r="M160" s="31">
        <v>62.4</v>
      </c>
      <c r="N160" s="31">
        <v>61</v>
      </c>
      <c r="O160" s="254">
        <v>260736000</v>
      </c>
      <c r="P160" s="255">
        <v>-3.5853745118920838E-2</v>
      </c>
    </row>
    <row r="161" spans="1:16" ht="12.75" customHeight="1">
      <c r="A161" s="31">
        <v>151</v>
      </c>
      <c r="B161" s="32" t="s">
        <v>45</v>
      </c>
      <c r="C161" s="33" t="s">
        <v>203</v>
      </c>
      <c r="D161" s="34">
        <v>45169</v>
      </c>
      <c r="E161" s="38">
        <v>5004.95</v>
      </c>
      <c r="F161" s="38">
        <v>4991.9333333333334</v>
      </c>
      <c r="G161" s="39">
        <v>4945.7166666666672</v>
      </c>
      <c r="H161" s="39">
        <v>4886.4833333333336</v>
      </c>
      <c r="I161" s="39">
        <v>4840.2666666666673</v>
      </c>
      <c r="J161" s="39">
        <v>5051.166666666667</v>
      </c>
      <c r="K161" s="39">
        <v>5097.3833333333323</v>
      </c>
      <c r="L161" s="39">
        <v>5156.6166666666668</v>
      </c>
      <c r="M161" s="31">
        <v>5038.1499999999996</v>
      </c>
      <c r="N161" s="31">
        <v>4932.7</v>
      </c>
      <c r="O161" s="254">
        <v>2033400</v>
      </c>
      <c r="P161" s="255">
        <v>3.2287541882424609E-2</v>
      </c>
    </row>
    <row r="162" spans="1:16" ht="12.75" customHeight="1">
      <c r="A162" s="31">
        <v>152</v>
      </c>
      <c r="B162" s="32" t="s">
        <v>190</v>
      </c>
      <c r="C162" s="33" t="s">
        <v>204</v>
      </c>
      <c r="D162" s="34">
        <v>45169</v>
      </c>
      <c r="E162" s="38">
        <v>242.6</v>
      </c>
      <c r="F162" s="38">
        <v>243.93333333333331</v>
      </c>
      <c r="G162" s="39">
        <v>240.41666666666663</v>
      </c>
      <c r="H162" s="39">
        <v>238.23333333333332</v>
      </c>
      <c r="I162" s="39">
        <v>234.71666666666664</v>
      </c>
      <c r="J162" s="39">
        <v>246.11666666666662</v>
      </c>
      <c r="K162" s="39">
        <v>249.63333333333333</v>
      </c>
      <c r="L162" s="39">
        <v>251.81666666666661</v>
      </c>
      <c r="M162" s="31">
        <v>247.45</v>
      </c>
      <c r="N162" s="31">
        <v>241.75</v>
      </c>
      <c r="O162" s="254">
        <v>46067400</v>
      </c>
      <c r="P162" s="255">
        <v>2.814100632720699E-2</v>
      </c>
    </row>
    <row r="163" spans="1:16" ht="12.75" customHeight="1">
      <c r="A163" s="31">
        <v>153</v>
      </c>
      <c r="B163" s="32" t="s">
        <v>205</v>
      </c>
      <c r="C163" s="33" t="s">
        <v>206</v>
      </c>
      <c r="D163" s="34">
        <v>45169</v>
      </c>
      <c r="E163" s="38">
        <v>1726.9</v>
      </c>
      <c r="F163" s="38">
        <v>1737.6166666666668</v>
      </c>
      <c r="G163" s="39">
        <v>1710.9833333333336</v>
      </c>
      <c r="H163" s="39">
        <v>1695.0666666666668</v>
      </c>
      <c r="I163" s="39">
        <v>1668.4333333333336</v>
      </c>
      <c r="J163" s="39">
        <v>1753.5333333333335</v>
      </c>
      <c r="K163" s="39">
        <v>1780.1666666666667</v>
      </c>
      <c r="L163" s="39">
        <v>1796.0833333333335</v>
      </c>
      <c r="M163" s="31">
        <v>1764.25</v>
      </c>
      <c r="N163" s="31">
        <v>1721.7</v>
      </c>
      <c r="O163" s="254">
        <v>3940981</v>
      </c>
      <c r="P163" s="255">
        <v>4.6584522265456119E-2</v>
      </c>
    </row>
    <row r="164" spans="1:16" ht="12.75" customHeight="1">
      <c r="A164" s="31">
        <v>154</v>
      </c>
      <c r="B164" s="32" t="s">
        <v>49</v>
      </c>
      <c r="C164" s="33" t="s">
        <v>208</v>
      </c>
      <c r="D164" s="34">
        <v>45169</v>
      </c>
      <c r="E164" s="38">
        <v>851.25</v>
      </c>
      <c r="F164" s="38">
        <v>852.4</v>
      </c>
      <c r="G164" s="39">
        <v>845.8</v>
      </c>
      <c r="H164" s="39">
        <v>840.35</v>
      </c>
      <c r="I164" s="39">
        <v>833.75</v>
      </c>
      <c r="J164" s="39">
        <v>857.84999999999991</v>
      </c>
      <c r="K164" s="39">
        <v>864.45</v>
      </c>
      <c r="L164" s="39">
        <v>869.89999999999986</v>
      </c>
      <c r="M164" s="31">
        <v>859</v>
      </c>
      <c r="N164" s="31">
        <v>846.95</v>
      </c>
      <c r="O164" s="254">
        <v>3966100</v>
      </c>
      <c r="P164" s="255">
        <v>-2.0570948782535684E-2</v>
      </c>
    </row>
    <row r="165" spans="1:16" ht="12.75" customHeight="1">
      <c r="A165" s="31">
        <v>155</v>
      </c>
      <c r="B165" s="32" t="s">
        <v>63</v>
      </c>
      <c r="C165" s="33" t="s">
        <v>209</v>
      </c>
      <c r="D165" s="34">
        <v>45169</v>
      </c>
      <c r="E165" s="38">
        <v>229.35</v>
      </c>
      <c r="F165" s="38">
        <v>227.14999999999998</v>
      </c>
      <c r="G165" s="39">
        <v>223.59999999999997</v>
      </c>
      <c r="H165" s="39">
        <v>217.85</v>
      </c>
      <c r="I165" s="39">
        <v>214.29999999999998</v>
      </c>
      <c r="J165" s="39">
        <v>232.89999999999995</v>
      </c>
      <c r="K165" s="39">
        <v>236.44999999999996</v>
      </c>
      <c r="L165" s="39">
        <v>242.19999999999993</v>
      </c>
      <c r="M165" s="31">
        <v>230.7</v>
      </c>
      <c r="N165" s="31">
        <v>221.4</v>
      </c>
      <c r="O165" s="254">
        <v>56365000</v>
      </c>
      <c r="P165" s="255">
        <v>-5.4437174970642509E-2</v>
      </c>
    </row>
    <row r="166" spans="1:16" ht="12.75" customHeight="1">
      <c r="A166" s="31">
        <v>156</v>
      </c>
      <c r="B166" s="32" t="s">
        <v>190</v>
      </c>
      <c r="C166" s="33" t="s">
        <v>210</v>
      </c>
      <c r="D166" s="34">
        <v>45169</v>
      </c>
      <c r="E166" s="38">
        <v>238.5</v>
      </c>
      <c r="F166" s="38">
        <v>238.5</v>
      </c>
      <c r="G166" s="39">
        <v>233.9</v>
      </c>
      <c r="H166" s="39">
        <v>229.3</v>
      </c>
      <c r="I166" s="39">
        <v>224.70000000000002</v>
      </c>
      <c r="J166" s="39">
        <v>243.1</v>
      </c>
      <c r="K166" s="39">
        <v>247.70000000000002</v>
      </c>
      <c r="L166" s="39">
        <v>252.29999999999998</v>
      </c>
      <c r="M166" s="31">
        <v>243.1</v>
      </c>
      <c r="N166" s="31">
        <v>233.9</v>
      </c>
      <c r="O166" s="254">
        <v>61392000</v>
      </c>
      <c r="P166" s="255">
        <v>2.170150446012515E-2</v>
      </c>
    </row>
    <row r="167" spans="1:16" ht="12.75" customHeight="1">
      <c r="A167" s="31">
        <v>157</v>
      </c>
      <c r="B167" s="32" t="s">
        <v>84</v>
      </c>
      <c r="C167" s="33" t="s">
        <v>211</v>
      </c>
      <c r="D167" s="34">
        <v>45169</v>
      </c>
      <c r="E167" s="38">
        <v>2469.35</v>
      </c>
      <c r="F167" s="38">
        <v>2473.6</v>
      </c>
      <c r="G167" s="39">
        <v>2441.8999999999996</v>
      </c>
      <c r="H167" s="39">
        <v>2414.4499999999998</v>
      </c>
      <c r="I167" s="39">
        <v>2382.7499999999995</v>
      </c>
      <c r="J167" s="39">
        <v>2501.0499999999997</v>
      </c>
      <c r="K167" s="39">
        <v>2532.7499999999995</v>
      </c>
      <c r="L167" s="39">
        <v>2560.1999999999998</v>
      </c>
      <c r="M167" s="31">
        <v>2505.3000000000002</v>
      </c>
      <c r="N167" s="31">
        <v>2446.15</v>
      </c>
      <c r="O167" s="254">
        <v>38848750</v>
      </c>
      <c r="P167" s="255">
        <v>2.4073756771361917E-2</v>
      </c>
    </row>
    <row r="168" spans="1:16" ht="12.75" customHeight="1">
      <c r="A168" s="31">
        <v>158</v>
      </c>
      <c r="B168" s="32" t="s">
        <v>132</v>
      </c>
      <c r="C168" s="33" t="s">
        <v>212</v>
      </c>
      <c r="D168" s="34">
        <v>45169</v>
      </c>
      <c r="E168" s="38">
        <v>85.65</v>
      </c>
      <c r="F168" s="38">
        <v>85.84999999999998</v>
      </c>
      <c r="G168" s="39">
        <v>85.149999999999963</v>
      </c>
      <c r="H168" s="39">
        <v>84.649999999999977</v>
      </c>
      <c r="I168" s="39">
        <v>83.94999999999996</v>
      </c>
      <c r="J168" s="39">
        <v>86.349999999999966</v>
      </c>
      <c r="K168" s="39">
        <v>87.049999999999983</v>
      </c>
      <c r="L168" s="39">
        <v>87.549999999999969</v>
      </c>
      <c r="M168" s="31">
        <v>86.55</v>
      </c>
      <c r="N168" s="31">
        <v>85.35</v>
      </c>
      <c r="O168" s="254">
        <v>132128000</v>
      </c>
      <c r="P168" s="255">
        <v>1.6556902812826985E-2</v>
      </c>
    </row>
    <row r="169" spans="1:16" ht="12.75" customHeight="1">
      <c r="A169" s="31">
        <v>159</v>
      </c>
      <c r="B169" s="32" t="s">
        <v>63</v>
      </c>
      <c r="C169" s="33" t="s">
        <v>213</v>
      </c>
      <c r="D169" s="34">
        <v>45169</v>
      </c>
      <c r="E169" s="38">
        <v>822.3</v>
      </c>
      <c r="F169" s="38">
        <v>825.85</v>
      </c>
      <c r="G169" s="39">
        <v>815.40000000000009</v>
      </c>
      <c r="H169" s="39">
        <v>808.50000000000011</v>
      </c>
      <c r="I169" s="39">
        <v>798.05000000000018</v>
      </c>
      <c r="J169" s="39">
        <v>832.75</v>
      </c>
      <c r="K169" s="39">
        <v>843.2</v>
      </c>
      <c r="L169" s="39">
        <v>850.09999999999991</v>
      </c>
      <c r="M169" s="31">
        <v>836.3</v>
      </c>
      <c r="N169" s="31">
        <v>818.95</v>
      </c>
      <c r="O169" s="254">
        <v>9408000</v>
      </c>
      <c r="P169" s="255">
        <v>-4.3180086360172718E-3</v>
      </c>
    </row>
    <row r="170" spans="1:16" ht="12.75" customHeight="1">
      <c r="A170" s="31">
        <v>160</v>
      </c>
      <c r="B170" s="32" t="s">
        <v>68</v>
      </c>
      <c r="C170" s="33" t="s">
        <v>214</v>
      </c>
      <c r="D170" s="34">
        <v>45169</v>
      </c>
      <c r="E170" s="38">
        <v>1296.8499999999999</v>
      </c>
      <c r="F170" s="38">
        <v>1293.3166666666666</v>
      </c>
      <c r="G170" s="39">
        <v>1287.0833333333333</v>
      </c>
      <c r="H170" s="39">
        <v>1277.3166666666666</v>
      </c>
      <c r="I170" s="39">
        <v>1271.0833333333333</v>
      </c>
      <c r="J170" s="39">
        <v>1303.0833333333333</v>
      </c>
      <c r="K170" s="39">
        <v>1309.3166666666668</v>
      </c>
      <c r="L170" s="39">
        <v>1319.0833333333333</v>
      </c>
      <c r="M170" s="31">
        <v>1299.55</v>
      </c>
      <c r="N170" s="31">
        <v>1283.55</v>
      </c>
      <c r="O170" s="254">
        <v>8650500</v>
      </c>
      <c r="P170" s="255">
        <v>2.9729488438532275E-2</v>
      </c>
    </row>
    <row r="171" spans="1:16" ht="12.75" customHeight="1">
      <c r="A171" s="31">
        <v>161</v>
      </c>
      <c r="B171" s="32" t="s">
        <v>63</v>
      </c>
      <c r="C171" s="33" t="s">
        <v>215</v>
      </c>
      <c r="D171" s="34">
        <v>45169</v>
      </c>
      <c r="E171" s="38">
        <v>570.04999999999995</v>
      </c>
      <c r="F171" s="38">
        <v>570.51666666666654</v>
      </c>
      <c r="G171" s="39">
        <v>566.1333333333331</v>
      </c>
      <c r="H171" s="39">
        <v>562.21666666666658</v>
      </c>
      <c r="I171" s="39">
        <v>557.83333333333314</v>
      </c>
      <c r="J171" s="39">
        <v>574.43333333333305</v>
      </c>
      <c r="K171" s="39">
        <v>578.81666666666649</v>
      </c>
      <c r="L171" s="39">
        <v>582.73333333333301</v>
      </c>
      <c r="M171" s="31">
        <v>574.9</v>
      </c>
      <c r="N171" s="31">
        <v>566.6</v>
      </c>
      <c r="O171" s="254">
        <v>99822000</v>
      </c>
      <c r="P171" s="255">
        <v>-2.2043263578650364E-2</v>
      </c>
    </row>
    <row r="172" spans="1:16" ht="12.75" customHeight="1">
      <c r="A172" s="31">
        <v>162</v>
      </c>
      <c r="B172" s="32" t="s">
        <v>49</v>
      </c>
      <c r="C172" s="33" t="s">
        <v>216</v>
      </c>
      <c r="D172" s="34">
        <v>45169</v>
      </c>
      <c r="E172" s="38">
        <v>23812.65</v>
      </c>
      <c r="F172" s="38">
        <v>23755.016666666666</v>
      </c>
      <c r="G172" s="39">
        <v>23629.783333333333</v>
      </c>
      <c r="H172" s="39">
        <v>23446.916666666668</v>
      </c>
      <c r="I172" s="39">
        <v>23321.683333333334</v>
      </c>
      <c r="J172" s="39">
        <v>23937.883333333331</v>
      </c>
      <c r="K172" s="39">
        <v>24063.116666666661</v>
      </c>
      <c r="L172" s="39">
        <v>24245.98333333333</v>
      </c>
      <c r="M172" s="31">
        <v>23880.25</v>
      </c>
      <c r="N172" s="31">
        <v>23572.15</v>
      </c>
      <c r="O172" s="254">
        <v>207675</v>
      </c>
      <c r="P172" s="255">
        <v>2.2651729656530839E-2</v>
      </c>
    </row>
    <row r="173" spans="1:16" ht="12.75" customHeight="1">
      <c r="A173" s="31">
        <v>163</v>
      </c>
      <c r="B173" s="32" t="s">
        <v>41</v>
      </c>
      <c r="C173" s="33" t="s">
        <v>217</v>
      </c>
      <c r="D173" s="34">
        <v>45169</v>
      </c>
      <c r="E173" s="38">
        <v>3781.2</v>
      </c>
      <c r="F173" s="38">
        <v>3804.6666666666665</v>
      </c>
      <c r="G173" s="39">
        <v>3750.5333333333328</v>
      </c>
      <c r="H173" s="39">
        <v>3719.8666666666663</v>
      </c>
      <c r="I173" s="39">
        <v>3665.7333333333327</v>
      </c>
      <c r="J173" s="39">
        <v>3835.333333333333</v>
      </c>
      <c r="K173" s="39">
        <v>3889.4666666666672</v>
      </c>
      <c r="L173" s="39">
        <v>3920.1333333333332</v>
      </c>
      <c r="M173" s="31">
        <v>3858.8</v>
      </c>
      <c r="N173" s="31">
        <v>3774</v>
      </c>
      <c r="O173" s="254">
        <v>1948925</v>
      </c>
      <c r="P173" s="255">
        <v>-2.1943141043334252E-2</v>
      </c>
    </row>
    <row r="174" spans="1:16" ht="12.75" customHeight="1">
      <c r="A174" s="31">
        <v>164</v>
      </c>
      <c r="B174" s="32" t="s">
        <v>47</v>
      </c>
      <c r="C174" s="33" t="s">
        <v>218</v>
      </c>
      <c r="D174" s="34">
        <v>45169</v>
      </c>
      <c r="E174" s="38">
        <v>2306.5</v>
      </c>
      <c r="F174" s="38">
        <v>2306.5666666666666</v>
      </c>
      <c r="G174" s="39">
        <v>2293.1333333333332</v>
      </c>
      <c r="H174" s="39">
        <v>2279.7666666666664</v>
      </c>
      <c r="I174" s="39">
        <v>2266.333333333333</v>
      </c>
      <c r="J174" s="39">
        <v>2319.9333333333334</v>
      </c>
      <c r="K174" s="39">
        <v>2333.3666666666668</v>
      </c>
      <c r="L174" s="39">
        <v>2346.7333333333336</v>
      </c>
      <c r="M174" s="31">
        <v>2320</v>
      </c>
      <c r="N174" s="31">
        <v>2293.1999999999998</v>
      </c>
      <c r="O174" s="254">
        <v>3987375</v>
      </c>
      <c r="P174" s="255">
        <v>5.6459960478027669E-4</v>
      </c>
    </row>
    <row r="175" spans="1:16" ht="12.75" customHeight="1">
      <c r="A175" s="31">
        <v>165</v>
      </c>
      <c r="B175" s="32" t="s">
        <v>68</v>
      </c>
      <c r="C175" s="33" t="s">
        <v>219</v>
      </c>
      <c r="D175" s="34">
        <v>45169</v>
      </c>
      <c r="E175" s="38">
        <v>1860.7</v>
      </c>
      <c r="F175" s="38">
        <v>1852.0333333333335</v>
      </c>
      <c r="G175" s="39">
        <v>1819.866666666667</v>
      </c>
      <c r="H175" s="39">
        <v>1779.0333333333335</v>
      </c>
      <c r="I175" s="39">
        <v>1746.866666666667</v>
      </c>
      <c r="J175" s="39">
        <v>1892.866666666667</v>
      </c>
      <c r="K175" s="39">
        <v>1925.0333333333335</v>
      </c>
      <c r="L175" s="39">
        <v>1965.866666666667</v>
      </c>
      <c r="M175" s="31">
        <v>1884.2</v>
      </c>
      <c r="N175" s="31">
        <v>1811.2</v>
      </c>
      <c r="O175" s="254">
        <v>7185600</v>
      </c>
      <c r="P175" s="255">
        <v>-1.9967266775777415E-2</v>
      </c>
    </row>
    <row r="176" spans="1:16" ht="12.75" customHeight="1">
      <c r="A176" s="31">
        <v>166</v>
      </c>
      <c r="B176" s="32" t="s">
        <v>43</v>
      </c>
      <c r="C176" s="33" t="s">
        <v>220</v>
      </c>
      <c r="D176" s="34">
        <v>45169</v>
      </c>
      <c r="E176" s="38">
        <v>1105.8499999999999</v>
      </c>
      <c r="F176" s="38">
        <v>1109.2166666666665</v>
      </c>
      <c r="G176" s="39">
        <v>1099.133333333333</v>
      </c>
      <c r="H176" s="39">
        <v>1092.4166666666665</v>
      </c>
      <c r="I176" s="39">
        <v>1082.333333333333</v>
      </c>
      <c r="J176" s="39">
        <v>1115.9333333333329</v>
      </c>
      <c r="K176" s="39">
        <v>1126.0166666666664</v>
      </c>
      <c r="L176" s="39">
        <v>1132.7333333333329</v>
      </c>
      <c r="M176" s="31">
        <v>1119.3</v>
      </c>
      <c r="N176" s="31">
        <v>1102.5</v>
      </c>
      <c r="O176" s="254">
        <v>22809500</v>
      </c>
      <c r="P176" s="255">
        <v>-2.0213775994609661E-3</v>
      </c>
    </row>
    <row r="177" spans="1:16" ht="12.75" customHeight="1">
      <c r="A177" s="31">
        <v>167</v>
      </c>
      <c r="B177" s="32" t="s">
        <v>205</v>
      </c>
      <c r="C177" s="33" t="s">
        <v>221</v>
      </c>
      <c r="D177" s="34">
        <v>45169</v>
      </c>
      <c r="E177" s="38">
        <v>603.45000000000005</v>
      </c>
      <c r="F177" s="38">
        <v>599.51666666666665</v>
      </c>
      <c r="G177" s="39">
        <v>582.38333333333333</v>
      </c>
      <c r="H177" s="39">
        <v>561.31666666666672</v>
      </c>
      <c r="I177" s="39">
        <v>544.18333333333339</v>
      </c>
      <c r="J177" s="39">
        <v>620.58333333333326</v>
      </c>
      <c r="K177" s="39">
        <v>637.71666666666647</v>
      </c>
      <c r="L177" s="39">
        <v>658.78333333333319</v>
      </c>
      <c r="M177" s="31">
        <v>616.65</v>
      </c>
      <c r="N177" s="31">
        <v>578.45000000000005</v>
      </c>
      <c r="O177" s="254">
        <v>10158000</v>
      </c>
      <c r="P177" s="255">
        <v>0.10239296760540452</v>
      </c>
    </row>
    <row r="178" spans="1:16" ht="12.75" customHeight="1">
      <c r="A178" s="31">
        <v>168</v>
      </c>
      <c r="B178" s="32" t="s">
        <v>43</v>
      </c>
      <c r="C178" s="33" t="s">
        <v>222</v>
      </c>
      <c r="D178" s="34">
        <v>45169</v>
      </c>
      <c r="E178" s="38">
        <v>767.65</v>
      </c>
      <c r="F178" s="38">
        <v>775.38333333333333</v>
      </c>
      <c r="G178" s="39">
        <v>754.76666666666665</v>
      </c>
      <c r="H178" s="39">
        <v>741.88333333333333</v>
      </c>
      <c r="I178" s="39">
        <v>721.26666666666665</v>
      </c>
      <c r="J178" s="39">
        <v>788.26666666666665</v>
      </c>
      <c r="K178" s="39">
        <v>808.88333333333321</v>
      </c>
      <c r="L178" s="39">
        <v>821.76666666666665</v>
      </c>
      <c r="M178" s="31">
        <v>796</v>
      </c>
      <c r="N178" s="31">
        <v>762.5</v>
      </c>
      <c r="O178" s="254">
        <v>4374000</v>
      </c>
      <c r="P178" s="255">
        <v>0.11212814645308924</v>
      </c>
    </row>
    <row r="179" spans="1:16" ht="12.75" customHeight="1">
      <c r="A179" s="31">
        <v>169</v>
      </c>
      <c r="B179" s="32" t="s">
        <v>39</v>
      </c>
      <c r="C179" s="33" t="s">
        <v>223</v>
      </c>
      <c r="D179" s="34">
        <v>45169</v>
      </c>
      <c r="E179" s="38">
        <v>1008.85</v>
      </c>
      <c r="F179" s="38">
        <v>1009.1666666666666</v>
      </c>
      <c r="G179" s="39">
        <v>996.68333333333328</v>
      </c>
      <c r="H179" s="39">
        <v>984.51666666666665</v>
      </c>
      <c r="I179" s="39">
        <v>972.0333333333333</v>
      </c>
      <c r="J179" s="39">
        <v>1021.3333333333333</v>
      </c>
      <c r="K179" s="39">
        <v>1033.8166666666666</v>
      </c>
      <c r="L179" s="39">
        <v>1045.9833333333331</v>
      </c>
      <c r="M179" s="31">
        <v>1021.65</v>
      </c>
      <c r="N179" s="31">
        <v>997</v>
      </c>
      <c r="O179" s="254">
        <v>11368500</v>
      </c>
      <c r="P179" s="255">
        <v>1.3036659478533622E-2</v>
      </c>
    </row>
    <row r="180" spans="1:16" ht="12.75" customHeight="1">
      <c r="A180" s="31">
        <v>170</v>
      </c>
      <c r="B180" s="32" t="s">
        <v>79</v>
      </c>
      <c r="C180" s="33" t="s">
        <v>224</v>
      </c>
      <c r="D180" s="34">
        <v>45169</v>
      </c>
      <c r="E180" s="38">
        <v>1817.8</v>
      </c>
      <c r="F180" s="38">
        <v>1822.6000000000001</v>
      </c>
      <c r="G180" s="39">
        <v>1798.2000000000003</v>
      </c>
      <c r="H180" s="39">
        <v>1778.6000000000001</v>
      </c>
      <c r="I180" s="39">
        <v>1754.2000000000003</v>
      </c>
      <c r="J180" s="39">
        <v>1842.2000000000003</v>
      </c>
      <c r="K180" s="39">
        <v>1866.6000000000004</v>
      </c>
      <c r="L180" s="39">
        <v>1886.2000000000003</v>
      </c>
      <c r="M180" s="31">
        <v>1847</v>
      </c>
      <c r="N180" s="31">
        <v>1803</v>
      </c>
      <c r="O180" s="254">
        <v>5268500</v>
      </c>
      <c r="P180" s="255">
        <v>4.1617240015816528E-2</v>
      </c>
    </row>
    <row r="181" spans="1:16" ht="12.75" customHeight="1">
      <c r="A181" s="31">
        <v>171</v>
      </c>
      <c r="B181" s="32" t="s">
        <v>59</v>
      </c>
      <c r="C181" s="33" t="s">
        <v>225</v>
      </c>
      <c r="D181" s="34">
        <v>45169</v>
      </c>
      <c r="E181" s="38">
        <v>833.9</v>
      </c>
      <c r="F181" s="38">
        <v>837.21666666666658</v>
      </c>
      <c r="G181" s="39">
        <v>828.23333333333312</v>
      </c>
      <c r="H181" s="39">
        <v>822.56666666666649</v>
      </c>
      <c r="I181" s="39">
        <v>813.58333333333303</v>
      </c>
      <c r="J181" s="39">
        <v>842.88333333333321</v>
      </c>
      <c r="K181" s="39">
        <v>851.86666666666656</v>
      </c>
      <c r="L181" s="39">
        <v>857.5333333333333</v>
      </c>
      <c r="M181" s="31">
        <v>846.2</v>
      </c>
      <c r="N181" s="31">
        <v>831.55</v>
      </c>
      <c r="O181" s="254">
        <v>10759500</v>
      </c>
      <c r="P181" s="255">
        <v>-8.6242640351604609E-3</v>
      </c>
    </row>
    <row r="182" spans="1:16" ht="12.75" customHeight="1">
      <c r="A182" s="31">
        <v>172</v>
      </c>
      <c r="B182" s="32" t="s">
        <v>56</v>
      </c>
      <c r="C182" s="33" t="s">
        <v>226</v>
      </c>
      <c r="D182" s="34">
        <v>45169</v>
      </c>
      <c r="E182" s="38">
        <v>603.20000000000005</v>
      </c>
      <c r="F182" s="38">
        <v>604.23333333333323</v>
      </c>
      <c r="G182" s="39">
        <v>591.06666666666649</v>
      </c>
      <c r="H182" s="39">
        <v>578.93333333333328</v>
      </c>
      <c r="I182" s="39">
        <v>565.76666666666654</v>
      </c>
      <c r="J182" s="39">
        <v>616.36666666666645</v>
      </c>
      <c r="K182" s="39">
        <v>629.53333333333319</v>
      </c>
      <c r="L182" s="39">
        <v>641.6666666666664</v>
      </c>
      <c r="M182" s="31">
        <v>617.4</v>
      </c>
      <c r="N182" s="31">
        <v>592.1</v>
      </c>
      <c r="O182" s="254">
        <v>68828925</v>
      </c>
      <c r="P182" s="255">
        <v>3.3552307791068409E-2</v>
      </c>
    </row>
    <row r="183" spans="1:16" ht="12.75" customHeight="1">
      <c r="A183" s="31">
        <v>173</v>
      </c>
      <c r="B183" s="32" t="s">
        <v>190</v>
      </c>
      <c r="C183" s="33" t="s">
        <v>227</v>
      </c>
      <c r="D183" s="34">
        <v>45169</v>
      </c>
      <c r="E183" s="38">
        <v>245.2</v>
      </c>
      <c r="F183" s="38">
        <v>246.85</v>
      </c>
      <c r="G183" s="39">
        <v>241.89999999999998</v>
      </c>
      <c r="H183" s="39">
        <v>238.6</v>
      </c>
      <c r="I183" s="39">
        <v>233.64999999999998</v>
      </c>
      <c r="J183" s="39">
        <v>250.14999999999998</v>
      </c>
      <c r="K183" s="39">
        <v>255.09999999999997</v>
      </c>
      <c r="L183" s="39">
        <v>258.39999999999998</v>
      </c>
      <c r="M183" s="31">
        <v>251.8</v>
      </c>
      <c r="N183" s="31">
        <v>243.55</v>
      </c>
      <c r="O183" s="254">
        <v>95515875</v>
      </c>
      <c r="P183" s="255">
        <v>-9.7967180994366892E-3</v>
      </c>
    </row>
    <row r="184" spans="1:16" ht="12.75" customHeight="1">
      <c r="A184" s="31">
        <v>174</v>
      </c>
      <c r="B184" s="32" t="s">
        <v>132</v>
      </c>
      <c r="C184" s="33" t="s">
        <v>228</v>
      </c>
      <c r="D184" s="34">
        <v>45169</v>
      </c>
      <c r="E184" s="38">
        <v>116.9</v>
      </c>
      <c r="F184" s="38">
        <v>117.21666666666665</v>
      </c>
      <c r="G184" s="39">
        <v>116.33333333333331</v>
      </c>
      <c r="H184" s="39">
        <v>115.76666666666667</v>
      </c>
      <c r="I184" s="39">
        <v>114.88333333333333</v>
      </c>
      <c r="J184" s="39">
        <v>117.7833333333333</v>
      </c>
      <c r="K184" s="39">
        <v>118.66666666666666</v>
      </c>
      <c r="L184" s="39">
        <v>119.23333333333329</v>
      </c>
      <c r="M184" s="31">
        <v>118.1</v>
      </c>
      <c r="N184" s="31">
        <v>116.65</v>
      </c>
      <c r="O184" s="254">
        <v>224625500</v>
      </c>
      <c r="P184" s="255">
        <v>7.6733283987169996E-3</v>
      </c>
    </row>
    <row r="185" spans="1:16" ht="12.75" customHeight="1">
      <c r="A185" s="31">
        <v>175</v>
      </c>
      <c r="B185" s="32" t="s">
        <v>87</v>
      </c>
      <c r="C185" s="33" t="s">
        <v>229</v>
      </c>
      <c r="D185" s="34">
        <v>45169</v>
      </c>
      <c r="E185" s="38">
        <v>3376.85</v>
      </c>
      <c r="F185" s="38">
        <v>3367.5</v>
      </c>
      <c r="G185" s="39">
        <v>3355</v>
      </c>
      <c r="H185" s="39">
        <v>3333.15</v>
      </c>
      <c r="I185" s="39">
        <v>3320.65</v>
      </c>
      <c r="J185" s="39">
        <v>3389.35</v>
      </c>
      <c r="K185" s="39">
        <v>3401.85</v>
      </c>
      <c r="L185" s="39">
        <v>3423.7</v>
      </c>
      <c r="M185" s="31">
        <v>3380</v>
      </c>
      <c r="N185" s="31">
        <v>3345.65</v>
      </c>
      <c r="O185" s="254">
        <v>9758175</v>
      </c>
      <c r="P185" s="255">
        <v>5.9714955800108244E-3</v>
      </c>
    </row>
    <row r="186" spans="1:16" ht="12.75" customHeight="1">
      <c r="A186" s="31">
        <v>176</v>
      </c>
      <c r="B186" s="32" t="s">
        <v>87</v>
      </c>
      <c r="C186" s="33" t="s">
        <v>230</v>
      </c>
      <c r="D186" s="34">
        <v>45169</v>
      </c>
      <c r="E186" s="38">
        <v>1187.75</v>
      </c>
      <c r="F186" s="38">
        <v>1187.8</v>
      </c>
      <c r="G186" s="39">
        <v>1177.55</v>
      </c>
      <c r="H186" s="39">
        <v>1167.3499999999999</v>
      </c>
      <c r="I186" s="39">
        <v>1157.0999999999999</v>
      </c>
      <c r="J186" s="39">
        <v>1198</v>
      </c>
      <c r="K186" s="39">
        <v>1208.25</v>
      </c>
      <c r="L186" s="39">
        <v>1218.45</v>
      </c>
      <c r="M186" s="31">
        <v>1198.05</v>
      </c>
      <c r="N186" s="31">
        <v>1177.5999999999999</v>
      </c>
      <c r="O186" s="254">
        <v>13741200</v>
      </c>
      <c r="P186" s="255">
        <v>-2.0570499935850833E-2</v>
      </c>
    </row>
    <row r="187" spans="1:16" ht="12.75" customHeight="1">
      <c r="A187" s="31">
        <v>177</v>
      </c>
      <c r="B187" s="32" t="s">
        <v>59</v>
      </c>
      <c r="C187" s="33" t="s">
        <v>231</v>
      </c>
      <c r="D187" s="34">
        <v>45169</v>
      </c>
      <c r="E187" s="38">
        <v>3060.95</v>
      </c>
      <c r="F187" s="38">
        <v>3053.85</v>
      </c>
      <c r="G187" s="39">
        <v>3039.1</v>
      </c>
      <c r="H187" s="39">
        <v>3017.25</v>
      </c>
      <c r="I187" s="39">
        <v>3002.5</v>
      </c>
      <c r="J187" s="39">
        <v>3075.7</v>
      </c>
      <c r="K187" s="39">
        <v>3090.45</v>
      </c>
      <c r="L187" s="39">
        <v>3112.2999999999997</v>
      </c>
      <c r="M187" s="31">
        <v>3068.6</v>
      </c>
      <c r="N187" s="31">
        <v>3032</v>
      </c>
      <c r="O187" s="254">
        <v>5201625</v>
      </c>
      <c r="P187" s="255">
        <v>-3.940443213296399E-2</v>
      </c>
    </row>
    <row r="188" spans="1:16" ht="12.75" customHeight="1">
      <c r="A188" s="31">
        <v>178</v>
      </c>
      <c r="B188" s="32" t="s">
        <v>43</v>
      </c>
      <c r="C188" s="33" t="s">
        <v>232</v>
      </c>
      <c r="D188" s="34">
        <v>45169</v>
      </c>
      <c r="E188" s="38">
        <v>1934.7</v>
      </c>
      <c r="F188" s="38">
        <v>1942.7</v>
      </c>
      <c r="G188" s="39">
        <v>1920.3500000000001</v>
      </c>
      <c r="H188" s="39">
        <v>1906</v>
      </c>
      <c r="I188" s="39">
        <v>1883.65</v>
      </c>
      <c r="J188" s="39">
        <v>1957.0500000000002</v>
      </c>
      <c r="K188" s="39">
        <v>1979.4</v>
      </c>
      <c r="L188" s="39">
        <v>1993.7500000000002</v>
      </c>
      <c r="M188" s="31">
        <v>1965.05</v>
      </c>
      <c r="N188" s="31">
        <v>1928.35</v>
      </c>
      <c r="O188" s="254">
        <v>1646500</v>
      </c>
      <c r="P188" s="255">
        <v>-2.052349791790601E-2</v>
      </c>
    </row>
    <row r="189" spans="1:16" ht="12.75" customHeight="1">
      <c r="A189" s="31">
        <v>179</v>
      </c>
      <c r="B189" s="32" t="s">
        <v>45</v>
      </c>
      <c r="C189" s="33" t="s">
        <v>233</v>
      </c>
      <c r="D189" s="34">
        <v>45169</v>
      </c>
      <c r="E189" s="38">
        <v>2014.95</v>
      </c>
      <c r="F189" s="38">
        <v>2022.1333333333332</v>
      </c>
      <c r="G189" s="39">
        <v>1989.2666666666664</v>
      </c>
      <c r="H189" s="39">
        <v>1963.5833333333333</v>
      </c>
      <c r="I189" s="39">
        <v>1930.7166666666665</v>
      </c>
      <c r="J189" s="39">
        <v>2047.8166666666664</v>
      </c>
      <c r="K189" s="39">
        <v>2080.6833333333334</v>
      </c>
      <c r="L189" s="39">
        <v>2106.3666666666663</v>
      </c>
      <c r="M189" s="31">
        <v>2055</v>
      </c>
      <c r="N189" s="31">
        <v>1996.45</v>
      </c>
      <c r="O189" s="254">
        <v>4118800</v>
      </c>
      <c r="P189" s="255">
        <v>-3.8562091503267976E-2</v>
      </c>
    </row>
    <row r="190" spans="1:16" ht="12.75" customHeight="1">
      <c r="A190" s="31">
        <v>180</v>
      </c>
      <c r="B190" s="32" t="s">
        <v>56</v>
      </c>
      <c r="C190" s="33" t="s">
        <v>234</v>
      </c>
      <c r="D190" s="34">
        <v>45169</v>
      </c>
      <c r="E190" s="38">
        <v>1337.55</v>
      </c>
      <c r="F190" s="38">
        <v>1339.7166666666665</v>
      </c>
      <c r="G190" s="39">
        <v>1319.583333333333</v>
      </c>
      <c r="H190" s="39">
        <v>1301.6166666666666</v>
      </c>
      <c r="I190" s="39">
        <v>1281.4833333333331</v>
      </c>
      <c r="J190" s="39">
        <v>1357.6833333333329</v>
      </c>
      <c r="K190" s="39">
        <v>1377.8166666666666</v>
      </c>
      <c r="L190" s="39">
        <v>1395.7833333333328</v>
      </c>
      <c r="M190" s="31">
        <v>1359.85</v>
      </c>
      <c r="N190" s="31">
        <v>1321.75</v>
      </c>
      <c r="O190" s="254">
        <v>7214900</v>
      </c>
      <c r="P190" s="255">
        <v>-3.1751996242367311E-2</v>
      </c>
    </row>
    <row r="191" spans="1:16" ht="12.75" customHeight="1">
      <c r="A191" s="31">
        <v>181</v>
      </c>
      <c r="B191" s="32" t="s">
        <v>59</v>
      </c>
      <c r="C191" s="33" t="s">
        <v>235</v>
      </c>
      <c r="D191" s="34">
        <v>45169</v>
      </c>
      <c r="E191" s="38">
        <v>1512.3</v>
      </c>
      <c r="F191" s="38">
        <v>1518.1833333333332</v>
      </c>
      <c r="G191" s="39">
        <v>1501.4666666666662</v>
      </c>
      <c r="H191" s="39">
        <v>1490.633333333333</v>
      </c>
      <c r="I191" s="39">
        <v>1473.9166666666661</v>
      </c>
      <c r="J191" s="39">
        <v>1529.0166666666664</v>
      </c>
      <c r="K191" s="39">
        <v>1545.7333333333331</v>
      </c>
      <c r="L191" s="39">
        <v>1556.5666666666666</v>
      </c>
      <c r="M191" s="31">
        <v>1534.9</v>
      </c>
      <c r="N191" s="31">
        <v>1507.35</v>
      </c>
      <c r="O191" s="254">
        <v>2460400</v>
      </c>
      <c r="P191" s="255">
        <v>-1.4578660685677668E-2</v>
      </c>
    </row>
    <row r="192" spans="1:16" ht="12.75" customHeight="1">
      <c r="A192" s="31">
        <v>182</v>
      </c>
      <c r="B192" s="32" t="s">
        <v>49</v>
      </c>
      <c r="C192" s="33" t="s">
        <v>236</v>
      </c>
      <c r="D192" s="34">
        <v>45169</v>
      </c>
      <c r="E192" s="38">
        <v>8075.95</v>
      </c>
      <c r="F192" s="38">
        <v>8100.8166666666666</v>
      </c>
      <c r="G192" s="39">
        <v>8040.4333333333334</v>
      </c>
      <c r="H192" s="39">
        <v>8004.916666666667</v>
      </c>
      <c r="I192" s="39">
        <v>7944.5333333333338</v>
      </c>
      <c r="J192" s="39">
        <v>8136.333333333333</v>
      </c>
      <c r="K192" s="39">
        <v>8196.7166666666672</v>
      </c>
      <c r="L192" s="39">
        <v>8232.2333333333336</v>
      </c>
      <c r="M192" s="31">
        <v>8161.2</v>
      </c>
      <c r="N192" s="31">
        <v>8065.3</v>
      </c>
      <c r="O192" s="254">
        <v>1478700</v>
      </c>
      <c r="P192" s="255">
        <v>1.2808219178082192E-2</v>
      </c>
    </row>
    <row r="193" spans="1:16" ht="12.75" customHeight="1">
      <c r="A193" s="31">
        <v>183</v>
      </c>
      <c r="B193" s="32" t="s">
        <v>39</v>
      </c>
      <c r="C193" s="33" t="s">
        <v>237</v>
      </c>
      <c r="D193" s="34">
        <v>45169</v>
      </c>
      <c r="E193" s="38">
        <v>582.25</v>
      </c>
      <c r="F193" s="38">
        <v>583.4</v>
      </c>
      <c r="G193" s="39">
        <v>578.04999999999995</v>
      </c>
      <c r="H193" s="39">
        <v>573.85</v>
      </c>
      <c r="I193" s="39">
        <v>568.5</v>
      </c>
      <c r="J193" s="39">
        <v>587.59999999999991</v>
      </c>
      <c r="K193" s="39">
        <v>592.95000000000005</v>
      </c>
      <c r="L193" s="39">
        <v>597.14999999999986</v>
      </c>
      <c r="M193" s="31">
        <v>588.75</v>
      </c>
      <c r="N193" s="31">
        <v>579.20000000000005</v>
      </c>
      <c r="O193" s="254">
        <v>38916800</v>
      </c>
      <c r="P193" s="255">
        <v>-4.0919524934295883E-3</v>
      </c>
    </row>
    <row r="194" spans="1:16" ht="12.75" customHeight="1">
      <c r="A194" s="31">
        <v>184</v>
      </c>
      <c r="B194" s="32" t="s">
        <v>132</v>
      </c>
      <c r="C194" s="33" t="s">
        <v>238</v>
      </c>
      <c r="D194" s="34">
        <v>45169</v>
      </c>
      <c r="E194" s="38">
        <v>232.15</v>
      </c>
      <c r="F194" s="38">
        <v>233.21666666666667</v>
      </c>
      <c r="G194" s="39">
        <v>229.33333333333334</v>
      </c>
      <c r="H194" s="39">
        <v>226.51666666666668</v>
      </c>
      <c r="I194" s="39">
        <v>222.63333333333335</v>
      </c>
      <c r="J194" s="39">
        <v>236.03333333333333</v>
      </c>
      <c r="K194" s="39">
        <v>239.91666666666666</v>
      </c>
      <c r="L194" s="39">
        <v>242.73333333333332</v>
      </c>
      <c r="M194" s="31">
        <v>237.1</v>
      </c>
      <c r="N194" s="31">
        <v>230.4</v>
      </c>
      <c r="O194" s="254">
        <v>89398000</v>
      </c>
      <c r="P194" s="255">
        <v>-4.3435648416269438E-3</v>
      </c>
    </row>
    <row r="195" spans="1:16" ht="12.75" customHeight="1">
      <c r="A195" s="31">
        <v>185</v>
      </c>
      <c r="B195" s="32" t="s">
        <v>41</v>
      </c>
      <c r="C195" s="33" t="s">
        <v>239</v>
      </c>
      <c r="D195" s="34">
        <v>45169</v>
      </c>
      <c r="E195" s="38">
        <v>823.3</v>
      </c>
      <c r="F195" s="38">
        <v>826.7833333333333</v>
      </c>
      <c r="G195" s="39">
        <v>817.51666666666665</v>
      </c>
      <c r="H195" s="39">
        <v>811.73333333333335</v>
      </c>
      <c r="I195" s="39">
        <v>802.4666666666667</v>
      </c>
      <c r="J195" s="39">
        <v>832.56666666666661</v>
      </c>
      <c r="K195" s="39">
        <v>841.83333333333326</v>
      </c>
      <c r="L195" s="39">
        <v>847.61666666666656</v>
      </c>
      <c r="M195" s="31">
        <v>836.05</v>
      </c>
      <c r="N195" s="31">
        <v>821</v>
      </c>
      <c r="O195" s="254">
        <v>8406000</v>
      </c>
      <c r="P195" s="255">
        <v>-3.3059562426668507E-2</v>
      </c>
    </row>
    <row r="196" spans="1:16" ht="12.75" customHeight="1">
      <c r="A196" s="31">
        <v>186</v>
      </c>
      <c r="B196" s="32" t="s">
        <v>87</v>
      </c>
      <c r="C196" s="33" t="s">
        <v>240</v>
      </c>
      <c r="D196" s="34">
        <v>45169</v>
      </c>
      <c r="E196" s="38">
        <v>409.05</v>
      </c>
      <c r="F196" s="38">
        <v>409.16666666666669</v>
      </c>
      <c r="G196" s="39">
        <v>406.73333333333335</v>
      </c>
      <c r="H196" s="39">
        <v>404.41666666666669</v>
      </c>
      <c r="I196" s="39">
        <v>401.98333333333335</v>
      </c>
      <c r="J196" s="39">
        <v>411.48333333333335</v>
      </c>
      <c r="K196" s="39">
        <v>413.91666666666663</v>
      </c>
      <c r="L196" s="39">
        <v>416.23333333333335</v>
      </c>
      <c r="M196" s="31">
        <v>411.6</v>
      </c>
      <c r="N196" s="31">
        <v>406.85</v>
      </c>
      <c r="O196" s="254">
        <v>39976500</v>
      </c>
      <c r="P196" s="255">
        <v>-1.0764262648008612E-2</v>
      </c>
    </row>
    <row r="197" spans="1:16" ht="12.75" customHeight="1">
      <c r="A197" s="31">
        <v>187</v>
      </c>
      <c r="B197" s="32" t="s">
        <v>205</v>
      </c>
      <c r="C197" s="33" t="s">
        <v>241</v>
      </c>
      <c r="D197" s="34">
        <v>45169</v>
      </c>
      <c r="E197" s="38">
        <v>265.45</v>
      </c>
      <c r="F197" s="38">
        <v>266.41666666666663</v>
      </c>
      <c r="G197" s="39">
        <v>260.43333333333328</v>
      </c>
      <c r="H197" s="39">
        <v>255.41666666666663</v>
      </c>
      <c r="I197" s="39">
        <v>249.43333333333328</v>
      </c>
      <c r="J197" s="39">
        <v>271.43333333333328</v>
      </c>
      <c r="K197" s="39">
        <v>277.41666666666663</v>
      </c>
      <c r="L197" s="39">
        <v>282.43333333333328</v>
      </c>
      <c r="M197" s="31">
        <v>272.39999999999998</v>
      </c>
      <c r="N197" s="31">
        <v>261.39999999999998</v>
      </c>
      <c r="O197" s="254">
        <v>90690000</v>
      </c>
      <c r="P197" s="255">
        <v>2.4641561875063552E-2</v>
      </c>
    </row>
    <row r="198" spans="1:16" ht="12.75" customHeight="1">
      <c r="A198" s="31">
        <v>188</v>
      </c>
      <c r="B198" s="32" t="s">
        <v>43</v>
      </c>
      <c r="C198" s="33" t="s">
        <v>242</v>
      </c>
      <c r="D198" s="34">
        <v>45169</v>
      </c>
      <c r="E198" s="38">
        <v>628.45000000000005</v>
      </c>
      <c r="F198" s="38">
        <v>633.31666666666672</v>
      </c>
      <c r="G198" s="39">
        <v>622.68333333333339</v>
      </c>
      <c r="H198" s="39">
        <v>616.91666666666663</v>
      </c>
      <c r="I198" s="39">
        <v>606.2833333333333</v>
      </c>
      <c r="J198" s="39">
        <v>639.08333333333348</v>
      </c>
      <c r="K198" s="39">
        <v>649.71666666666692</v>
      </c>
      <c r="L198" s="39">
        <v>655.48333333333358</v>
      </c>
      <c r="M198" s="31">
        <v>643.95000000000005</v>
      </c>
      <c r="N198" s="31">
        <v>627.54999999999995</v>
      </c>
      <c r="O198" s="254">
        <v>7882200</v>
      </c>
      <c r="P198" s="255">
        <v>-9.051821679112922E-3</v>
      </c>
    </row>
    <row r="199" spans="1:16" ht="12.75" customHeight="1">
      <c r="A199" s="31">
        <v>189</v>
      </c>
      <c r="B199" s="32"/>
      <c r="C199" s="41"/>
      <c r="D199" s="43"/>
      <c r="E199" s="44"/>
      <c r="F199" s="44"/>
      <c r="G199" s="45"/>
      <c r="H199" s="45"/>
      <c r="I199" s="45"/>
      <c r="J199" s="45"/>
      <c r="K199" s="45"/>
      <c r="L199" s="45"/>
      <c r="M199" s="41"/>
      <c r="N199" s="41"/>
      <c r="O199" s="46"/>
      <c r="P199" s="47"/>
    </row>
    <row r="200" spans="1:16" ht="12.75" customHeight="1">
      <c r="A200" s="31">
        <v>190</v>
      </c>
      <c r="B200" s="32"/>
      <c r="C200" s="41"/>
      <c r="D200" s="43"/>
      <c r="E200" s="44"/>
      <c r="F200" s="44"/>
      <c r="G200" s="45"/>
      <c r="H200" s="45"/>
      <c r="I200" s="45"/>
      <c r="J200" s="45"/>
      <c r="K200" s="45"/>
      <c r="L200" s="45"/>
      <c r="M200" s="41"/>
      <c r="N200" s="41"/>
      <c r="O200" s="46"/>
      <c r="P200" s="47"/>
    </row>
    <row r="201" spans="1:16" ht="12.75" customHeight="1">
      <c r="A201" s="31">
        <v>191</v>
      </c>
      <c r="B201" s="48"/>
      <c r="C201" s="41"/>
      <c r="D201" s="43"/>
      <c r="E201" s="44"/>
      <c r="F201" s="44"/>
      <c r="G201" s="45"/>
      <c r="H201" s="45"/>
      <c r="I201" s="45"/>
      <c r="J201" s="45"/>
      <c r="K201" s="45"/>
      <c r="L201" s="1"/>
      <c r="M201" s="1"/>
      <c r="N201" s="1"/>
      <c r="O201" s="1"/>
      <c r="P201" s="1"/>
    </row>
    <row r="202" spans="1:16" ht="12.75" customHeight="1">
      <c r="A202" s="31">
        <v>192</v>
      </c>
      <c r="B202" s="48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31">
        <v>193</v>
      </c>
      <c r="B203" s="48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31">
        <v>194</v>
      </c>
      <c r="B204" s="48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31"/>
      <c r="B205" s="48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31"/>
      <c r="B206" s="48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31"/>
      <c r="B207" s="48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3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3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3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3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9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9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9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9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9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50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50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50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50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50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50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50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50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50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6"/>
  <sheetViews>
    <sheetView zoomScale="85" zoomScaleNormal="85" workbookViewId="0">
      <pane ySplit="9" topLeftCell="A10" activePane="bottomLeft" state="frozen"/>
      <selection pane="bottomLeft" activeCell="B216" sqref="B216:M217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45166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358" t="s">
        <v>16</v>
      </c>
      <c r="B8" s="360"/>
      <c r="C8" s="364" t="s">
        <v>20</v>
      </c>
      <c r="D8" s="364" t="s">
        <v>21</v>
      </c>
      <c r="E8" s="355" t="s">
        <v>22</v>
      </c>
      <c r="F8" s="356"/>
      <c r="G8" s="357"/>
      <c r="H8" s="355" t="s">
        <v>23</v>
      </c>
      <c r="I8" s="356"/>
      <c r="J8" s="357"/>
      <c r="K8" s="26"/>
      <c r="L8" s="53"/>
      <c r="M8" s="53"/>
      <c r="N8" s="1"/>
      <c r="O8" s="1"/>
    </row>
    <row r="9" spans="1:15" ht="36" customHeight="1">
      <c r="A9" s="362"/>
      <c r="B9" s="363"/>
      <c r="C9" s="363"/>
      <c r="D9" s="363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258</v>
      </c>
      <c r="N9" s="1"/>
      <c r="O9" s="1"/>
    </row>
    <row r="10" spans="1:15" ht="12.75" customHeight="1">
      <c r="A10" s="56">
        <v>1</v>
      </c>
      <c r="B10" s="35" t="s">
        <v>259</v>
      </c>
      <c r="C10" s="35">
        <v>19265.8</v>
      </c>
      <c r="D10" s="35">
        <v>19278.350000000002</v>
      </c>
      <c r="E10" s="35">
        <v>19217.150000000005</v>
      </c>
      <c r="F10" s="35">
        <v>19168.500000000004</v>
      </c>
      <c r="G10" s="35">
        <v>19107.300000000007</v>
      </c>
      <c r="H10" s="35">
        <v>19327.000000000004</v>
      </c>
      <c r="I10" s="35">
        <v>19388.2</v>
      </c>
      <c r="J10" s="35">
        <v>19436.850000000002</v>
      </c>
      <c r="K10" s="35">
        <v>19339.55</v>
      </c>
      <c r="L10" s="35">
        <v>19229.7</v>
      </c>
      <c r="M10" s="57"/>
      <c r="N10" s="1"/>
      <c r="O10" s="1"/>
    </row>
    <row r="11" spans="1:15" ht="12.75" customHeight="1">
      <c r="A11" s="56">
        <v>2</v>
      </c>
      <c r="B11" s="37" t="s">
        <v>260</v>
      </c>
      <c r="C11" s="35">
        <v>44231.45</v>
      </c>
      <c r="D11" s="35">
        <v>44191.433333333327</v>
      </c>
      <c r="E11" s="35">
        <v>44023.766666666656</v>
      </c>
      <c r="F11" s="35">
        <v>43816.083333333328</v>
      </c>
      <c r="G11" s="35">
        <v>43648.416666666657</v>
      </c>
      <c r="H11" s="35">
        <v>44399.116666666654</v>
      </c>
      <c r="I11" s="35">
        <v>44566.783333333326</v>
      </c>
      <c r="J11" s="35">
        <v>44774.466666666653</v>
      </c>
      <c r="K11" s="35">
        <v>44359.1</v>
      </c>
      <c r="L11" s="35">
        <v>43983.75</v>
      </c>
      <c r="M11" s="57"/>
      <c r="N11" s="1"/>
      <c r="O11" s="1"/>
    </row>
    <row r="12" spans="1:15" ht="12.75" customHeight="1">
      <c r="A12" s="56">
        <v>3</v>
      </c>
      <c r="B12" s="31" t="s">
        <v>261</v>
      </c>
      <c r="C12" s="38">
        <v>3470.15</v>
      </c>
      <c r="D12" s="38">
        <v>3482.1833333333329</v>
      </c>
      <c r="E12" s="38">
        <v>3451.516666666666</v>
      </c>
      <c r="F12" s="38">
        <v>3432.8833333333332</v>
      </c>
      <c r="G12" s="38">
        <v>3402.2166666666662</v>
      </c>
      <c r="H12" s="38">
        <v>3500.8166666666657</v>
      </c>
      <c r="I12" s="38">
        <v>3531.4833333333327</v>
      </c>
      <c r="J12" s="38">
        <v>3550.1166666666654</v>
      </c>
      <c r="K12" s="38">
        <v>3512.85</v>
      </c>
      <c r="L12" s="38">
        <v>3463.55</v>
      </c>
      <c r="M12" s="57"/>
      <c r="N12" s="1"/>
      <c r="O12" s="1"/>
    </row>
    <row r="13" spans="1:15" ht="12.75" customHeight="1">
      <c r="A13" s="56">
        <v>4</v>
      </c>
      <c r="B13" s="31" t="s">
        <v>262</v>
      </c>
      <c r="C13" s="38">
        <v>5938.35</v>
      </c>
      <c r="D13" s="38">
        <v>5950.5333333333328</v>
      </c>
      <c r="E13" s="38">
        <v>5917.0666666666657</v>
      </c>
      <c r="F13" s="38">
        <v>5895.7833333333328</v>
      </c>
      <c r="G13" s="38">
        <v>5862.3166666666657</v>
      </c>
      <c r="H13" s="38">
        <v>5971.8166666666657</v>
      </c>
      <c r="I13" s="38">
        <v>6005.2833333333328</v>
      </c>
      <c r="J13" s="38">
        <v>6026.5666666666657</v>
      </c>
      <c r="K13" s="38">
        <v>5984</v>
      </c>
      <c r="L13" s="38">
        <v>5929.25</v>
      </c>
      <c r="M13" s="57"/>
      <c r="N13" s="1"/>
      <c r="O13" s="1"/>
    </row>
    <row r="14" spans="1:15" ht="12.75" customHeight="1">
      <c r="A14" s="56">
        <v>5</v>
      </c>
      <c r="B14" s="31" t="s">
        <v>263</v>
      </c>
      <c r="C14" s="38">
        <v>30914.55</v>
      </c>
      <c r="D14" s="38">
        <v>30905.5</v>
      </c>
      <c r="E14" s="38">
        <v>30812.05</v>
      </c>
      <c r="F14" s="38">
        <v>30709.55</v>
      </c>
      <c r="G14" s="38">
        <v>30616.1</v>
      </c>
      <c r="H14" s="38">
        <v>31008</v>
      </c>
      <c r="I14" s="38">
        <v>31101.449999999997</v>
      </c>
      <c r="J14" s="38">
        <v>31203.95</v>
      </c>
      <c r="K14" s="38">
        <v>30998.95</v>
      </c>
      <c r="L14" s="38">
        <v>30803</v>
      </c>
      <c r="M14" s="57"/>
      <c r="N14" s="1"/>
      <c r="O14" s="1"/>
    </row>
    <row r="15" spans="1:15" ht="12.75" customHeight="1">
      <c r="A15" s="56">
        <v>6</v>
      </c>
      <c r="B15" s="31" t="s">
        <v>264</v>
      </c>
      <c r="C15" s="38">
        <v>5443.65</v>
      </c>
      <c r="D15" s="38">
        <v>5462.666666666667</v>
      </c>
      <c r="E15" s="38">
        <v>5415.5833333333339</v>
      </c>
      <c r="F15" s="38">
        <v>5387.5166666666673</v>
      </c>
      <c r="G15" s="38">
        <v>5340.4333333333343</v>
      </c>
      <c r="H15" s="38">
        <v>5490.7333333333336</v>
      </c>
      <c r="I15" s="38">
        <v>5537.8166666666675</v>
      </c>
      <c r="J15" s="38">
        <v>5565.8833333333332</v>
      </c>
      <c r="K15" s="38">
        <v>5509.75</v>
      </c>
      <c r="L15" s="38">
        <v>5434.6</v>
      </c>
      <c r="M15" s="57"/>
      <c r="N15" s="1"/>
      <c r="O15" s="1"/>
    </row>
    <row r="16" spans="1:15" ht="12.75" customHeight="1">
      <c r="A16" s="56">
        <v>7</v>
      </c>
      <c r="B16" s="31" t="s">
        <v>265</v>
      </c>
      <c r="C16" s="38">
        <v>11021.6</v>
      </c>
      <c r="D16" s="38">
        <v>11052.4</v>
      </c>
      <c r="E16" s="38">
        <v>10972.449999999999</v>
      </c>
      <c r="F16" s="38">
        <v>10923.3</v>
      </c>
      <c r="G16" s="38">
        <v>10843.349999999999</v>
      </c>
      <c r="H16" s="38">
        <v>11101.55</v>
      </c>
      <c r="I16" s="38">
        <v>11181.5</v>
      </c>
      <c r="J16" s="38">
        <v>11230.65</v>
      </c>
      <c r="K16" s="38">
        <v>11132.35</v>
      </c>
      <c r="L16" s="38">
        <v>11003.25</v>
      </c>
      <c r="M16" s="57"/>
      <c r="N16" s="1"/>
      <c r="O16" s="1"/>
    </row>
    <row r="17" spans="1:15" ht="12.75" customHeight="1">
      <c r="A17" s="56">
        <v>8</v>
      </c>
      <c r="B17" s="58" t="s">
        <v>42</v>
      </c>
      <c r="C17" s="31">
        <v>4244.5</v>
      </c>
      <c r="D17" s="38">
        <v>4269.9000000000005</v>
      </c>
      <c r="E17" s="38">
        <v>4194.8000000000011</v>
      </c>
      <c r="F17" s="38">
        <v>4145.1000000000004</v>
      </c>
      <c r="G17" s="38">
        <v>4070.0000000000009</v>
      </c>
      <c r="H17" s="38">
        <v>4319.6000000000013</v>
      </c>
      <c r="I17" s="38">
        <v>4394.7000000000016</v>
      </c>
      <c r="J17" s="38">
        <v>4444.4000000000015</v>
      </c>
      <c r="K17" s="31">
        <v>4345</v>
      </c>
      <c r="L17" s="31">
        <v>4220.2</v>
      </c>
      <c r="M17" s="31">
        <v>2.20479</v>
      </c>
      <c r="N17" s="1"/>
      <c r="O17" s="1"/>
    </row>
    <row r="18" spans="1:15" ht="12.75" customHeight="1">
      <c r="A18" s="56">
        <v>9</v>
      </c>
      <c r="B18" s="58" t="s">
        <v>44</v>
      </c>
      <c r="C18" s="31">
        <v>23221</v>
      </c>
      <c r="D18" s="38">
        <v>23172.349999999995</v>
      </c>
      <c r="E18" s="38">
        <v>23076.749999999989</v>
      </c>
      <c r="F18" s="38">
        <v>22932.499999999993</v>
      </c>
      <c r="G18" s="38">
        <v>22836.899999999987</v>
      </c>
      <c r="H18" s="38">
        <v>23316.599999999991</v>
      </c>
      <c r="I18" s="38">
        <v>23412.199999999997</v>
      </c>
      <c r="J18" s="38">
        <v>23556.449999999993</v>
      </c>
      <c r="K18" s="31">
        <v>23267.95</v>
      </c>
      <c r="L18" s="31">
        <v>23028.1</v>
      </c>
      <c r="M18" s="31">
        <v>8.7330000000000005E-2</v>
      </c>
      <c r="N18" s="1"/>
      <c r="O18" s="1"/>
    </row>
    <row r="19" spans="1:15" ht="12.75" customHeight="1">
      <c r="A19" s="56">
        <v>10</v>
      </c>
      <c r="B19" s="58" t="s">
        <v>46</v>
      </c>
      <c r="C19" s="31">
        <v>179.75</v>
      </c>
      <c r="D19" s="38">
        <v>180.88333333333335</v>
      </c>
      <c r="E19" s="38">
        <v>177.91666666666671</v>
      </c>
      <c r="F19" s="38">
        <v>176.08333333333337</v>
      </c>
      <c r="G19" s="38">
        <v>173.11666666666673</v>
      </c>
      <c r="H19" s="38">
        <v>182.7166666666667</v>
      </c>
      <c r="I19" s="38">
        <v>185.68333333333334</v>
      </c>
      <c r="J19" s="38">
        <v>187.51666666666668</v>
      </c>
      <c r="K19" s="31">
        <v>183.85</v>
      </c>
      <c r="L19" s="31">
        <v>179.05</v>
      </c>
      <c r="M19" s="31">
        <v>25.789829999999998</v>
      </c>
      <c r="N19" s="1"/>
      <c r="O19" s="1"/>
    </row>
    <row r="20" spans="1:15" ht="12.75" customHeight="1">
      <c r="A20" s="56">
        <v>11</v>
      </c>
      <c r="B20" s="58" t="s">
        <v>48</v>
      </c>
      <c r="C20" s="31">
        <v>213.55</v>
      </c>
      <c r="D20" s="38">
        <v>215.13333333333333</v>
      </c>
      <c r="E20" s="38">
        <v>211.41666666666666</v>
      </c>
      <c r="F20" s="38">
        <v>209.28333333333333</v>
      </c>
      <c r="G20" s="38">
        <v>205.56666666666666</v>
      </c>
      <c r="H20" s="38">
        <v>217.26666666666665</v>
      </c>
      <c r="I20" s="38">
        <v>220.98333333333335</v>
      </c>
      <c r="J20" s="38">
        <v>223.11666666666665</v>
      </c>
      <c r="K20" s="31">
        <v>218.85</v>
      </c>
      <c r="L20" s="31">
        <v>213</v>
      </c>
      <c r="M20" s="31">
        <v>20.580870000000001</v>
      </c>
      <c r="N20" s="1"/>
      <c r="O20" s="1"/>
    </row>
    <row r="21" spans="1:15" ht="12.75" customHeight="1">
      <c r="A21" s="56">
        <v>12</v>
      </c>
      <c r="B21" s="58" t="s">
        <v>50</v>
      </c>
      <c r="C21" s="31">
        <v>1962.55</v>
      </c>
      <c r="D21" s="38">
        <v>1962.5166666666667</v>
      </c>
      <c r="E21" s="38">
        <v>1945.0333333333333</v>
      </c>
      <c r="F21" s="38">
        <v>1927.5166666666667</v>
      </c>
      <c r="G21" s="38">
        <v>1910.0333333333333</v>
      </c>
      <c r="H21" s="38">
        <v>1980.0333333333333</v>
      </c>
      <c r="I21" s="38">
        <v>1997.5166666666664</v>
      </c>
      <c r="J21" s="38">
        <v>2015.0333333333333</v>
      </c>
      <c r="K21" s="31">
        <v>1980</v>
      </c>
      <c r="L21" s="31">
        <v>1945</v>
      </c>
      <c r="M21" s="31">
        <v>5.6355199999999996</v>
      </c>
      <c r="N21" s="1"/>
      <c r="O21" s="1"/>
    </row>
    <row r="22" spans="1:15" ht="12.75" customHeight="1">
      <c r="A22" s="56">
        <v>13</v>
      </c>
      <c r="B22" s="58" t="s">
        <v>51</v>
      </c>
      <c r="C22" s="31">
        <v>2495.75</v>
      </c>
      <c r="D22" s="38">
        <v>2510.25</v>
      </c>
      <c r="E22" s="38">
        <v>2471.5</v>
      </c>
      <c r="F22" s="38">
        <v>2447.25</v>
      </c>
      <c r="G22" s="38">
        <v>2408.5</v>
      </c>
      <c r="H22" s="38">
        <v>2534.5</v>
      </c>
      <c r="I22" s="38">
        <v>2573.25</v>
      </c>
      <c r="J22" s="38">
        <v>2597.5</v>
      </c>
      <c r="K22" s="31">
        <v>2549</v>
      </c>
      <c r="L22" s="31">
        <v>2486</v>
      </c>
      <c r="M22" s="31">
        <v>28.087209999999999</v>
      </c>
      <c r="N22" s="1"/>
      <c r="O22" s="1"/>
    </row>
    <row r="23" spans="1:15" ht="12.75" customHeight="1">
      <c r="A23" s="56">
        <v>14</v>
      </c>
      <c r="B23" s="58" t="s">
        <v>266</v>
      </c>
      <c r="C23" s="31">
        <v>979.45</v>
      </c>
      <c r="D23" s="38">
        <v>982.48333333333323</v>
      </c>
      <c r="E23" s="38">
        <v>969.96666666666647</v>
      </c>
      <c r="F23" s="38">
        <v>960.48333333333323</v>
      </c>
      <c r="G23" s="38">
        <v>947.96666666666647</v>
      </c>
      <c r="H23" s="38">
        <v>991.96666666666647</v>
      </c>
      <c r="I23" s="38">
        <v>1004.4833333333331</v>
      </c>
      <c r="J23" s="38">
        <v>1013.9666666666665</v>
      </c>
      <c r="K23" s="31">
        <v>995</v>
      </c>
      <c r="L23" s="31">
        <v>973</v>
      </c>
      <c r="M23" s="31">
        <v>5.8982599999999996</v>
      </c>
      <c r="N23" s="1"/>
      <c r="O23" s="1"/>
    </row>
    <row r="24" spans="1:15" ht="12.75" customHeight="1">
      <c r="A24" s="56">
        <v>15</v>
      </c>
      <c r="B24" s="58" t="s">
        <v>52</v>
      </c>
      <c r="C24" s="31">
        <v>806.6</v>
      </c>
      <c r="D24" s="38">
        <v>813.5</v>
      </c>
      <c r="E24" s="38">
        <v>796.6</v>
      </c>
      <c r="F24" s="38">
        <v>786.6</v>
      </c>
      <c r="G24" s="38">
        <v>769.7</v>
      </c>
      <c r="H24" s="38">
        <v>823.5</v>
      </c>
      <c r="I24" s="38">
        <v>840.40000000000009</v>
      </c>
      <c r="J24" s="38">
        <v>850.4</v>
      </c>
      <c r="K24" s="31">
        <v>830.4</v>
      </c>
      <c r="L24" s="31">
        <v>803.5</v>
      </c>
      <c r="M24" s="31">
        <v>44.422429999999999</v>
      </c>
      <c r="N24" s="1"/>
      <c r="O24" s="1"/>
    </row>
    <row r="25" spans="1:15" ht="12.75" customHeight="1">
      <c r="A25" s="56">
        <v>16</v>
      </c>
      <c r="B25" s="58" t="s">
        <v>852</v>
      </c>
      <c r="C25" s="31">
        <v>325.05</v>
      </c>
      <c r="D25" s="38">
        <v>326.25</v>
      </c>
      <c r="E25" s="38">
        <v>317.8</v>
      </c>
      <c r="F25" s="38">
        <v>310.55</v>
      </c>
      <c r="G25" s="38">
        <v>302.10000000000002</v>
      </c>
      <c r="H25" s="38">
        <v>333.5</v>
      </c>
      <c r="I25" s="38">
        <v>341.95000000000005</v>
      </c>
      <c r="J25" s="38">
        <v>349.2</v>
      </c>
      <c r="K25" s="31">
        <v>334.7</v>
      </c>
      <c r="L25" s="31">
        <v>319</v>
      </c>
      <c r="M25" s="31">
        <v>160.28514999999999</v>
      </c>
      <c r="N25" s="1"/>
      <c r="O25" s="1"/>
    </row>
    <row r="26" spans="1:15" ht="12.75" customHeight="1">
      <c r="A26" s="56">
        <v>17</v>
      </c>
      <c r="B26" s="58" t="s">
        <v>53</v>
      </c>
      <c r="C26" s="31">
        <v>3677.75</v>
      </c>
      <c r="D26" s="38">
        <v>3692.4166666666665</v>
      </c>
      <c r="E26" s="38">
        <v>3655.3833333333332</v>
      </c>
      <c r="F26" s="38">
        <v>3633.0166666666669</v>
      </c>
      <c r="G26" s="38">
        <v>3595.9833333333336</v>
      </c>
      <c r="H26" s="38">
        <v>3714.7833333333328</v>
      </c>
      <c r="I26" s="38">
        <v>3751.8166666666666</v>
      </c>
      <c r="J26" s="38">
        <v>3774.1833333333325</v>
      </c>
      <c r="K26" s="31">
        <v>3729.45</v>
      </c>
      <c r="L26" s="31">
        <v>3670.05</v>
      </c>
      <c r="M26" s="31">
        <v>1.3571</v>
      </c>
      <c r="N26" s="1"/>
      <c r="O26" s="1"/>
    </row>
    <row r="27" spans="1:15" ht="12.75" customHeight="1">
      <c r="A27" s="56">
        <v>18</v>
      </c>
      <c r="B27" s="58" t="s">
        <v>54</v>
      </c>
      <c r="C27" s="31">
        <v>434.6</v>
      </c>
      <c r="D27" s="38">
        <v>437.66666666666669</v>
      </c>
      <c r="E27" s="38">
        <v>427.03333333333336</v>
      </c>
      <c r="F27" s="38">
        <v>419.4666666666667</v>
      </c>
      <c r="G27" s="38">
        <v>408.83333333333337</v>
      </c>
      <c r="H27" s="38">
        <v>445.23333333333335</v>
      </c>
      <c r="I27" s="38">
        <v>455.86666666666667</v>
      </c>
      <c r="J27" s="38">
        <v>463.43333333333334</v>
      </c>
      <c r="K27" s="31">
        <v>448.3</v>
      </c>
      <c r="L27" s="31">
        <v>430.1</v>
      </c>
      <c r="M27" s="31">
        <v>55.184170000000002</v>
      </c>
      <c r="N27" s="1"/>
      <c r="O27" s="1"/>
    </row>
    <row r="28" spans="1:15" ht="12.75" customHeight="1">
      <c r="A28" s="56">
        <v>19</v>
      </c>
      <c r="B28" s="58" t="s">
        <v>55</v>
      </c>
      <c r="C28" s="31">
        <v>4865.5</v>
      </c>
      <c r="D28" s="38">
        <v>4874.8666666666668</v>
      </c>
      <c r="E28" s="38">
        <v>4836.6333333333332</v>
      </c>
      <c r="F28" s="38">
        <v>4807.7666666666664</v>
      </c>
      <c r="G28" s="38">
        <v>4769.5333333333328</v>
      </c>
      <c r="H28" s="38">
        <v>4903.7333333333336</v>
      </c>
      <c r="I28" s="38">
        <v>4941.9666666666672</v>
      </c>
      <c r="J28" s="38">
        <v>4970.8333333333339</v>
      </c>
      <c r="K28" s="31">
        <v>4913.1000000000004</v>
      </c>
      <c r="L28" s="31">
        <v>4846</v>
      </c>
      <c r="M28" s="31">
        <v>2.4950399999999999</v>
      </c>
      <c r="N28" s="1"/>
      <c r="O28" s="1"/>
    </row>
    <row r="29" spans="1:15" ht="12.75" customHeight="1">
      <c r="A29" s="56">
        <v>20</v>
      </c>
      <c r="B29" s="58" t="s">
        <v>57</v>
      </c>
      <c r="C29" s="31">
        <v>389.15</v>
      </c>
      <c r="D29" s="38">
        <v>391.7166666666667</v>
      </c>
      <c r="E29" s="38">
        <v>385.43333333333339</v>
      </c>
      <c r="F29" s="38">
        <v>381.7166666666667</v>
      </c>
      <c r="G29" s="38">
        <v>375.43333333333339</v>
      </c>
      <c r="H29" s="38">
        <v>395.43333333333339</v>
      </c>
      <c r="I29" s="38">
        <v>401.7166666666667</v>
      </c>
      <c r="J29" s="38">
        <v>405.43333333333339</v>
      </c>
      <c r="K29" s="31">
        <v>398</v>
      </c>
      <c r="L29" s="31">
        <v>388</v>
      </c>
      <c r="M29" s="31">
        <v>22.702179999999998</v>
      </c>
      <c r="N29" s="1"/>
      <c r="O29" s="1"/>
    </row>
    <row r="30" spans="1:15" ht="12.75" customHeight="1">
      <c r="A30" s="56">
        <v>21</v>
      </c>
      <c r="B30" s="58" t="s">
        <v>58</v>
      </c>
      <c r="C30" s="31">
        <v>185.95</v>
      </c>
      <c r="D30" s="38">
        <v>186.03333333333333</v>
      </c>
      <c r="E30" s="38">
        <v>184.56666666666666</v>
      </c>
      <c r="F30" s="38">
        <v>183.18333333333334</v>
      </c>
      <c r="G30" s="38">
        <v>181.71666666666667</v>
      </c>
      <c r="H30" s="38">
        <v>187.41666666666666</v>
      </c>
      <c r="I30" s="38">
        <v>188.8833333333333</v>
      </c>
      <c r="J30" s="38">
        <v>190.26666666666665</v>
      </c>
      <c r="K30" s="31">
        <v>187.5</v>
      </c>
      <c r="L30" s="31">
        <v>184.65</v>
      </c>
      <c r="M30" s="31">
        <v>132.86842999999999</v>
      </c>
      <c r="N30" s="1"/>
      <c r="O30" s="1"/>
    </row>
    <row r="31" spans="1:15" ht="12.75" customHeight="1">
      <c r="A31" s="56">
        <v>22</v>
      </c>
      <c r="B31" s="58" t="s">
        <v>60</v>
      </c>
      <c r="C31" s="31">
        <v>3259.3</v>
      </c>
      <c r="D31" s="38">
        <v>3246.8333333333335</v>
      </c>
      <c r="E31" s="38">
        <v>3228.666666666667</v>
      </c>
      <c r="F31" s="38">
        <v>3198.0333333333333</v>
      </c>
      <c r="G31" s="38">
        <v>3179.8666666666668</v>
      </c>
      <c r="H31" s="38">
        <v>3277.4666666666672</v>
      </c>
      <c r="I31" s="38">
        <v>3295.6333333333341</v>
      </c>
      <c r="J31" s="38">
        <v>3326.2666666666673</v>
      </c>
      <c r="K31" s="31">
        <v>3265</v>
      </c>
      <c r="L31" s="31">
        <v>3216.2</v>
      </c>
      <c r="M31" s="31">
        <v>13.634309999999999</v>
      </c>
      <c r="N31" s="1"/>
      <c r="O31" s="1"/>
    </row>
    <row r="32" spans="1:15" ht="12.75" customHeight="1">
      <c r="A32" s="56">
        <v>23</v>
      </c>
      <c r="B32" s="58" t="s">
        <v>61</v>
      </c>
      <c r="C32" s="31">
        <v>1984.15</v>
      </c>
      <c r="D32" s="38">
        <v>1988.4666666666665</v>
      </c>
      <c r="E32" s="38">
        <v>1959.333333333333</v>
      </c>
      <c r="F32" s="38">
        <v>1934.5166666666667</v>
      </c>
      <c r="G32" s="38">
        <v>1905.3833333333332</v>
      </c>
      <c r="H32" s="38">
        <v>2013.2833333333328</v>
      </c>
      <c r="I32" s="38">
        <v>2042.4166666666665</v>
      </c>
      <c r="J32" s="38">
        <v>2067.2333333333327</v>
      </c>
      <c r="K32" s="31">
        <v>2017.6</v>
      </c>
      <c r="L32" s="31">
        <v>1963.65</v>
      </c>
      <c r="M32" s="31">
        <v>11.96631</v>
      </c>
      <c r="N32" s="1"/>
      <c r="O32" s="1"/>
    </row>
    <row r="33" spans="1:15" ht="12.75" customHeight="1">
      <c r="A33" s="56">
        <v>24</v>
      </c>
      <c r="B33" s="58" t="s">
        <v>267</v>
      </c>
      <c r="C33" s="31">
        <v>653.75</v>
      </c>
      <c r="D33" s="38">
        <v>656.51666666666665</v>
      </c>
      <c r="E33" s="38">
        <v>647.23333333333335</v>
      </c>
      <c r="F33" s="38">
        <v>640.7166666666667</v>
      </c>
      <c r="G33" s="38">
        <v>631.43333333333339</v>
      </c>
      <c r="H33" s="38">
        <v>663.0333333333333</v>
      </c>
      <c r="I33" s="38">
        <v>672.31666666666661</v>
      </c>
      <c r="J33" s="38">
        <v>678.83333333333326</v>
      </c>
      <c r="K33" s="31">
        <v>665.8</v>
      </c>
      <c r="L33" s="31">
        <v>650</v>
      </c>
      <c r="M33" s="31">
        <v>5.5451100000000002</v>
      </c>
      <c r="N33" s="1"/>
      <c r="O33" s="1"/>
    </row>
    <row r="34" spans="1:15" ht="12.75" customHeight="1">
      <c r="A34" s="56">
        <v>25</v>
      </c>
      <c r="B34" s="58" t="s">
        <v>64</v>
      </c>
      <c r="C34" s="31">
        <v>737.55</v>
      </c>
      <c r="D34" s="38">
        <v>741.6</v>
      </c>
      <c r="E34" s="38">
        <v>731.2</v>
      </c>
      <c r="F34" s="38">
        <v>724.85</v>
      </c>
      <c r="G34" s="38">
        <v>714.45</v>
      </c>
      <c r="H34" s="38">
        <v>747.95</v>
      </c>
      <c r="I34" s="38">
        <v>758.34999999999991</v>
      </c>
      <c r="J34" s="38">
        <v>764.7</v>
      </c>
      <c r="K34" s="31">
        <v>752</v>
      </c>
      <c r="L34" s="31">
        <v>735.25</v>
      </c>
      <c r="M34" s="31">
        <v>8.8900100000000002</v>
      </c>
      <c r="N34" s="1"/>
      <c r="O34" s="1"/>
    </row>
    <row r="35" spans="1:15" ht="12.75" customHeight="1">
      <c r="A35" s="56">
        <v>26</v>
      </c>
      <c r="B35" s="58" t="s">
        <v>65</v>
      </c>
      <c r="C35" s="31">
        <v>828.5</v>
      </c>
      <c r="D35" s="38">
        <v>831.48333333333323</v>
      </c>
      <c r="E35" s="38">
        <v>821.96666666666647</v>
      </c>
      <c r="F35" s="38">
        <v>815.43333333333328</v>
      </c>
      <c r="G35" s="38">
        <v>805.91666666666652</v>
      </c>
      <c r="H35" s="38">
        <v>838.01666666666642</v>
      </c>
      <c r="I35" s="38">
        <v>847.53333333333308</v>
      </c>
      <c r="J35" s="38">
        <v>854.06666666666638</v>
      </c>
      <c r="K35" s="31">
        <v>841</v>
      </c>
      <c r="L35" s="31">
        <v>824.95</v>
      </c>
      <c r="M35" s="31">
        <v>14.818960000000001</v>
      </c>
      <c r="N35" s="1"/>
      <c r="O35" s="1"/>
    </row>
    <row r="36" spans="1:15" ht="12.75" customHeight="1">
      <c r="A36" s="56">
        <v>27</v>
      </c>
      <c r="B36" s="58" t="s">
        <v>268</v>
      </c>
      <c r="C36" s="31">
        <v>373.55</v>
      </c>
      <c r="D36" s="38">
        <v>375.09999999999997</v>
      </c>
      <c r="E36" s="38">
        <v>371.44999999999993</v>
      </c>
      <c r="F36" s="38">
        <v>369.34999999999997</v>
      </c>
      <c r="G36" s="38">
        <v>365.69999999999993</v>
      </c>
      <c r="H36" s="38">
        <v>377.19999999999993</v>
      </c>
      <c r="I36" s="38">
        <v>380.84999999999991</v>
      </c>
      <c r="J36" s="38">
        <v>382.94999999999993</v>
      </c>
      <c r="K36" s="31">
        <v>378.75</v>
      </c>
      <c r="L36" s="31">
        <v>373</v>
      </c>
      <c r="M36" s="31">
        <v>10.395619999999999</v>
      </c>
      <c r="N36" s="1"/>
      <c r="O36" s="1"/>
    </row>
    <row r="37" spans="1:15" ht="12.75" customHeight="1">
      <c r="A37" s="56">
        <v>28</v>
      </c>
      <c r="B37" s="58" t="s">
        <v>66</v>
      </c>
      <c r="C37" s="31">
        <v>983.1</v>
      </c>
      <c r="D37" s="38">
        <v>980.70000000000016</v>
      </c>
      <c r="E37" s="38">
        <v>973.20000000000027</v>
      </c>
      <c r="F37" s="38">
        <v>963.30000000000007</v>
      </c>
      <c r="G37" s="38">
        <v>955.80000000000018</v>
      </c>
      <c r="H37" s="38">
        <v>990.60000000000036</v>
      </c>
      <c r="I37" s="38">
        <v>998.10000000000014</v>
      </c>
      <c r="J37" s="38">
        <v>1008.0000000000005</v>
      </c>
      <c r="K37" s="31">
        <v>988.2</v>
      </c>
      <c r="L37" s="31">
        <v>970.8</v>
      </c>
      <c r="M37" s="31">
        <v>62.282409999999999</v>
      </c>
      <c r="N37" s="1"/>
      <c r="O37" s="1"/>
    </row>
    <row r="38" spans="1:15" ht="12.75" customHeight="1">
      <c r="A38" s="56">
        <v>29</v>
      </c>
      <c r="B38" s="58" t="s">
        <v>67</v>
      </c>
      <c r="C38" s="31">
        <v>4584.05</v>
      </c>
      <c r="D38" s="38">
        <v>4600.2333333333336</v>
      </c>
      <c r="E38" s="38">
        <v>4553.5666666666675</v>
      </c>
      <c r="F38" s="38">
        <v>4523.0833333333339</v>
      </c>
      <c r="G38" s="38">
        <v>4476.4166666666679</v>
      </c>
      <c r="H38" s="38">
        <v>4630.7166666666672</v>
      </c>
      <c r="I38" s="38">
        <v>4677.3833333333332</v>
      </c>
      <c r="J38" s="38">
        <v>4707.8666666666668</v>
      </c>
      <c r="K38" s="31">
        <v>4646.8999999999996</v>
      </c>
      <c r="L38" s="31">
        <v>4569.75</v>
      </c>
      <c r="M38" s="31">
        <v>2.93384</v>
      </c>
      <c r="N38" s="1"/>
      <c r="O38" s="1"/>
    </row>
    <row r="39" spans="1:15" ht="12.75" customHeight="1">
      <c r="A39" s="56">
        <v>30</v>
      </c>
      <c r="B39" s="58" t="s">
        <v>69</v>
      </c>
      <c r="C39" s="31">
        <v>1503.9</v>
      </c>
      <c r="D39" s="38">
        <v>1493.0166666666667</v>
      </c>
      <c r="E39" s="38">
        <v>1476.5333333333333</v>
      </c>
      <c r="F39" s="38">
        <v>1449.1666666666667</v>
      </c>
      <c r="G39" s="38">
        <v>1432.6833333333334</v>
      </c>
      <c r="H39" s="38">
        <v>1520.3833333333332</v>
      </c>
      <c r="I39" s="38">
        <v>1536.8666666666663</v>
      </c>
      <c r="J39" s="38">
        <v>1564.2333333333331</v>
      </c>
      <c r="K39" s="31">
        <v>1509.5</v>
      </c>
      <c r="L39" s="31">
        <v>1465.65</v>
      </c>
      <c r="M39" s="31">
        <v>36.240969999999997</v>
      </c>
      <c r="N39" s="1"/>
      <c r="O39" s="1"/>
    </row>
    <row r="40" spans="1:15" ht="12.75" customHeight="1">
      <c r="A40" s="56">
        <v>31</v>
      </c>
      <c r="B40" s="58" t="s">
        <v>270</v>
      </c>
      <c r="C40" s="31">
        <v>7223.1</v>
      </c>
      <c r="D40" s="38">
        <v>7185.7666666666664</v>
      </c>
      <c r="E40" s="38">
        <v>7133.1333333333332</v>
      </c>
      <c r="F40" s="38">
        <v>7043.166666666667</v>
      </c>
      <c r="G40" s="38">
        <v>6990.5333333333338</v>
      </c>
      <c r="H40" s="38">
        <v>7275.7333333333327</v>
      </c>
      <c r="I40" s="38">
        <v>7328.3666666666659</v>
      </c>
      <c r="J40" s="38">
        <v>7418.3333333333321</v>
      </c>
      <c r="K40" s="31">
        <v>7238.4</v>
      </c>
      <c r="L40" s="31">
        <v>7095.8</v>
      </c>
      <c r="M40" s="31">
        <v>0.24382999999999999</v>
      </c>
      <c r="N40" s="1"/>
      <c r="O40" s="1"/>
    </row>
    <row r="41" spans="1:15" ht="12.75" customHeight="1">
      <c r="A41" s="56">
        <v>32</v>
      </c>
      <c r="B41" s="58" t="s">
        <v>70</v>
      </c>
      <c r="C41" s="31">
        <v>7211.5</v>
      </c>
      <c r="D41" s="38">
        <v>7196.8666666666659</v>
      </c>
      <c r="E41" s="38">
        <v>7115.6333333333314</v>
      </c>
      <c r="F41" s="38">
        <v>7019.7666666666655</v>
      </c>
      <c r="G41" s="38">
        <v>6938.533333333331</v>
      </c>
      <c r="H41" s="38">
        <v>7292.7333333333318</v>
      </c>
      <c r="I41" s="38">
        <v>7373.9666666666672</v>
      </c>
      <c r="J41" s="38">
        <v>7469.8333333333321</v>
      </c>
      <c r="K41" s="31">
        <v>7278.1</v>
      </c>
      <c r="L41" s="31">
        <v>7101</v>
      </c>
      <c r="M41" s="31">
        <v>13.03276</v>
      </c>
      <c r="N41" s="1"/>
      <c r="O41" s="1"/>
    </row>
    <row r="42" spans="1:15" ht="12.75" customHeight="1">
      <c r="A42" s="56">
        <v>33</v>
      </c>
      <c r="B42" s="58" t="s">
        <v>71</v>
      </c>
      <c r="C42" s="31">
        <v>2375.5500000000002</v>
      </c>
      <c r="D42" s="38">
        <v>2368.9166666666665</v>
      </c>
      <c r="E42" s="38">
        <v>2350.1333333333332</v>
      </c>
      <c r="F42" s="38">
        <v>2324.7166666666667</v>
      </c>
      <c r="G42" s="38">
        <v>2305.9333333333334</v>
      </c>
      <c r="H42" s="38">
        <v>2394.333333333333</v>
      </c>
      <c r="I42" s="38">
        <v>2413.1166666666668</v>
      </c>
      <c r="J42" s="38">
        <v>2438.5333333333328</v>
      </c>
      <c r="K42" s="31">
        <v>2387.6999999999998</v>
      </c>
      <c r="L42" s="31">
        <v>2343.5</v>
      </c>
      <c r="M42" s="31">
        <v>0.85596000000000005</v>
      </c>
      <c r="N42" s="1"/>
      <c r="O42" s="1"/>
    </row>
    <row r="43" spans="1:15" ht="12.75" customHeight="1">
      <c r="A43" s="56">
        <v>34</v>
      </c>
      <c r="B43" s="58" t="s">
        <v>73</v>
      </c>
      <c r="C43" s="31">
        <v>235.9</v>
      </c>
      <c r="D43" s="38">
        <v>235.68333333333331</v>
      </c>
      <c r="E43" s="38">
        <v>233.26666666666662</v>
      </c>
      <c r="F43" s="38">
        <v>230.63333333333333</v>
      </c>
      <c r="G43" s="38">
        <v>228.21666666666664</v>
      </c>
      <c r="H43" s="38">
        <v>238.31666666666661</v>
      </c>
      <c r="I43" s="38">
        <v>240.73333333333329</v>
      </c>
      <c r="J43" s="38">
        <v>243.36666666666659</v>
      </c>
      <c r="K43" s="31">
        <v>238.1</v>
      </c>
      <c r="L43" s="31">
        <v>233.05</v>
      </c>
      <c r="M43" s="31">
        <v>56.465490000000003</v>
      </c>
      <c r="N43" s="1"/>
      <c r="O43" s="1"/>
    </row>
    <row r="44" spans="1:15" ht="12.75" customHeight="1">
      <c r="A44" s="56">
        <v>35</v>
      </c>
      <c r="B44" s="58" t="s">
        <v>74</v>
      </c>
      <c r="C44" s="31">
        <v>189.75</v>
      </c>
      <c r="D44" s="38">
        <v>190.15</v>
      </c>
      <c r="E44" s="38">
        <v>188.4</v>
      </c>
      <c r="F44" s="38">
        <v>187.05</v>
      </c>
      <c r="G44" s="38">
        <v>185.3</v>
      </c>
      <c r="H44" s="38">
        <v>191.5</v>
      </c>
      <c r="I44" s="38">
        <v>193.25</v>
      </c>
      <c r="J44" s="38">
        <v>194.6</v>
      </c>
      <c r="K44" s="31">
        <v>191.9</v>
      </c>
      <c r="L44" s="31">
        <v>188.8</v>
      </c>
      <c r="M44" s="31">
        <v>97.563400000000001</v>
      </c>
      <c r="N44" s="1"/>
      <c r="O44" s="1"/>
    </row>
    <row r="45" spans="1:15" ht="12.75" customHeight="1">
      <c r="A45" s="56">
        <v>36</v>
      </c>
      <c r="B45" s="58" t="s">
        <v>271</v>
      </c>
      <c r="C45" s="31">
        <v>86.15</v>
      </c>
      <c r="D45" s="38">
        <v>86.45</v>
      </c>
      <c r="E45" s="38">
        <v>85.050000000000011</v>
      </c>
      <c r="F45" s="38">
        <v>83.95</v>
      </c>
      <c r="G45" s="38">
        <v>82.550000000000011</v>
      </c>
      <c r="H45" s="38">
        <v>87.550000000000011</v>
      </c>
      <c r="I45" s="38">
        <v>88.950000000000017</v>
      </c>
      <c r="J45" s="38">
        <v>90.050000000000011</v>
      </c>
      <c r="K45" s="31">
        <v>87.85</v>
      </c>
      <c r="L45" s="31">
        <v>85.35</v>
      </c>
      <c r="M45" s="31">
        <v>85.449730000000002</v>
      </c>
      <c r="N45" s="1"/>
      <c r="O45" s="1"/>
    </row>
    <row r="46" spans="1:15" ht="12.75" customHeight="1">
      <c r="A46" s="56">
        <v>37</v>
      </c>
      <c r="B46" s="58" t="s">
        <v>75</v>
      </c>
      <c r="C46" s="31">
        <v>1702.4</v>
      </c>
      <c r="D46" s="38">
        <v>1707.0166666666667</v>
      </c>
      <c r="E46" s="38">
        <v>1690.4333333333334</v>
      </c>
      <c r="F46" s="38">
        <v>1678.4666666666667</v>
      </c>
      <c r="G46" s="38">
        <v>1661.8833333333334</v>
      </c>
      <c r="H46" s="38">
        <v>1718.9833333333333</v>
      </c>
      <c r="I46" s="38">
        <v>1735.5666666666668</v>
      </c>
      <c r="J46" s="38">
        <v>1747.5333333333333</v>
      </c>
      <c r="K46" s="31">
        <v>1723.6</v>
      </c>
      <c r="L46" s="31">
        <v>1695.05</v>
      </c>
      <c r="M46" s="31">
        <v>1.23403</v>
      </c>
      <c r="N46" s="1"/>
      <c r="O46" s="1"/>
    </row>
    <row r="47" spans="1:15" ht="12.75" customHeight="1">
      <c r="A47" s="56">
        <v>38</v>
      </c>
      <c r="B47" s="58" t="s">
        <v>76</v>
      </c>
      <c r="C47" s="31">
        <v>133.4</v>
      </c>
      <c r="D47" s="38">
        <v>134.80000000000001</v>
      </c>
      <c r="E47" s="38">
        <v>131.65000000000003</v>
      </c>
      <c r="F47" s="38">
        <v>129.90000000000003</v>
      </c>
      <c r="G47" s="38">
        <v>126.75000000000006</v>
      </c>
      <c r="H47" s="38">
        <v>136.55000000000001</v>
      </c>
      <c r="I47" s="38">
        <v>139.69999999999999</v>
      </c>
      <c r="J47" s="38">
        <v>141.44999999999999</v>
      </c>
      <c r="K47" s="31">
        <v>137.94999999999999</v>
      </c>
      <c r="L47" s="31">
        <v>133.05000000000001</v>
      </c>
      <c r="M47" s="31">
        <v>339.19925999999998</v>
      </c>
      <c r="N47" s="1"/>
      <c r="O47" s="1"/>
    </row>
    <row r="48" spans="1:15" ht="12.75" customHeight="1">
      <c r="A48" s="56">
        <v>39</v>
      </c>
      <c r="B48" s="58" t="s">
        <v>77</v>
      </c>
      <c r="C48" s="31">
        <v>704.35</v>
      </c>
      <c r="D48" s="38">
        <v>706.43333333333339</v>
      </c>
      <c r="E48" s="38">
        <v>697.91666666666674</v>
      </c>
      <c r="F48" s="38">
        <v>691.48333333333335</v>
      </c>
      <c r="G48" s="38">
        <v>682.9666666666667</v>
      </c>
      <c r="H48" s="38">
        <v>712.86666666666679</v>
      </c>
      <c r="I48" s="38">
        <v>721.38333333333344</v>
      </c>
      <c r="J48" s="38">
        <v>727.81666666666683</v>
      </c>
      <c r="K48" s="31">
        <v>714.95</v>
      </c>
      <c r="L48" s="31">
        <v>700</v>
      </c>
      <c r="M48" s="31">
        <v>6.4154</v>
      </c>
      <c r="N48" s="1"/>
      <c r="O48" s="1"/>
    </row>
    <row r="49" spans="1:15" ht="12.75" customHeight="1">
      <c r="A49" s="56">
        <v>40</v>
      </c>
      <c r="B49" s="58" t="s">
        <v>78</v>
      </c>
      <c r="C49" s="31">
        <v>1022.7</v>
      </c>
      <c r="D49" s="38">
        <v>1030.2333333333333</v>
      </c>
      <c r="E49" s="38">
        <v>1012.4666666666667</v>
      </c>
      <c r="F49" s="38">
        <v>1002.2333333333333</v>
      </c>
      <c r="G49" s="38">
        <v>984.4666666666667</v>
      </c>
      <c r="H49" s="38">
        <v>1040.4666666666667</v>
      </c>
      <c r="I49" s="38">
        <v>1058.2333333333336</v>
      </c>
      <c r="J49" s="38">
        <v>1068.4666666666667</v>
      </c>
      <c r="K49" s="31">
        <v>1048</v>
      </c>
      <c r="L49" s="31">
        <v>1020</v>
      </c>
      <c r="M49" s="31">
        <v>14.21983</v>
      </c>
      <c r="N49" s="1"/>
      <c r="O49" s="1"/>
    </row>
    <row r="50" spans="1:15" ht="12.75" customHeight="1">
      <c r="A50" s="56">
        <v>41</v>
      </c>
      <c r="B50" s="58" t="s">
        <v>80</v>
      </c>
      <c r="C50" s="31">
        <v>873.5</v>
      </c>
      <c r="D50" s="38">
        <v>870.18333333333339</v>
      </c>
      <c r="E50" s="38">
        <v>864.41666666666674</v>
      </c>
      <c r="F50" s="38">
        <v>855.33333333333337</v>
      </c>
      <c r="G50" s="38">
        <v>849.56666666666672</v>
      </c>
      <c r="H50" s="38">
        <v>879.26666666666677</v>
      </c>
      <c r="I50" s="38">
        <v>885.03333333333342</v>
      </c>
      <c r="J50" s="38">
        <v>894.11666666666679</v>
      </c>
      <c r="K50" s="31">
        <v>875.95</v>
      </c>
      <c r="L50" s="31">
        <v>861.1</v>
      </c>
      <c r="M50" s="31">
        <v>31.243390000000002</v>
      </c>
      <c r="N50" s="1"/>
      <c r="O50" s="1"/>
    </row>
    <row r="51" spans="1:15" ht="12.75" customHeight="1">
      <c r="A51" s="56">
        <v>42</v>
      </c>
      <c r="B51" s="58" t="s">
        <v>81</v>
      </c>
      <c r="C51" s="31">
        <v>105.25</v>
      </c>
      <c r="D51" s="38">
        <v>106.48333333333333</v>
      </c>
      <c r="E51" s="38">
        <v>103.76666666666667</v>
      </c>
      <c r="F51" s="38">
        <v>102.28333333333333</v>
      </c>
      <c r="G51" s="38">
        <v>99.566666666666663</v>
      </c>
      <c r="H51" s="38">
        <v>107.96666666666667</v>
      </c>
      <c r="I51" s="38">
        <v>110.68333333333334</v>
      </c>
      <c r="J51" s="38">
        <v>112.16666666666667</v>
      </c>
      <c r="K51" s="31">
        <v>109.2</v>
      </c>
      <c r="L51" s="31">
        <v>105</v>
      </c>
      <c r="M51" s="31">
        <v>260.19715000000002</v>
      </c>
      <c r="N51" s="1"/>
      <c r="O51" s="1"/>
    </row>
    <row r="52" spans="1:15" ht="12.75" customHeight="1">
      <c r="A52" s="56">
        <v>43</v>
      </c>
      <c r="B52" s="58" t="s">
        <v>82</v>
      </c>
      <c r="C52" s="31">
        <v>255.4</v>
      </c>
      <c r="D52" s="38">
        <v>256.66666666666669</v>
      </c>
      <c r="E52" s="38">
        <v>252.83333333333337</v>
      </c>
      <c r="F52" s="38">
        <v>250.26666666666668</v>
      </c>
      <c r="G52" s="38">
        <v>246.43333333333337</v>
      </c>
      <c r="H52" s="38">
        <v>259.23333333333335</v>
      </c>
      <c r="I52" s="38">
        <v>263.06666666666672</v>
      </c>
      <c r="J52" s="38">
        <v>265.63333333333338</v>
      </c>
      <c r="K52" s="31">
        <v>260.5</v>
      </c>
      <c r="L52" s="31">
        <v>254.1</v>
      </c>
      <c r="M52" s="31">
        <v>19.94407</v>
      </c>
      <c r="N52" s="1"/>
      <c r="O52" s="1"/>
    </row>
    <row r="53" spans="1:15" ht="12.75" customHeight="1">
      <c r="A53" s="56">
        <v>44</v>
      </c>
      <c r="B53" s="58" t="s">
        <v>83</v>
      </c>
      <c r="C53" s="31">
        <v>18279.349999999999</v>
      </c>
      <c r="D53" s="38">
        <v>18334.916666666668</v>
      </c>
      <c r="E53" s="38">
        <v>18163.983333333337</v>
      </c>
      <c r="F53" s="38">
        <v>18048.616666666669</v>
      </c>
      <c r="G53" s="38">
        <v>17877.683333333338</v>
      </c>
      <c r="H53" s="38">
        <v>18450.283333333336</v>
      </c>
      <c r="I53" s="38">
        <v>18621.216666666664</v>
      </c>
      <c r="J53" s="38">
        <v>18736.583333333336</v>
      </c>
      <c r="K53" s="31">
        <v>18505.849999999999</v>
      </c>
      <c r="L53" s="31">
        <v>18219.55</v>
      </c>
      <c r="M53" s="31">
        <v>0.28472999999999998</v>
      </c>
      <c r="N53" s="1"/>
      <c r="O53" s="1"/>
    </row>
    <row r="54" spans="1:15" ht="12.75" customHeight="1">
      <c r="A54" s="56">
        <v>45</v>
      </c>
      <c r="B54" s="58" t="s">
        <v>85</v>
      </c>
      <c r="C54" s="31">
        <v>350.25</v>
      </c>
      <c r="D54" s="38">
        <v>351.13333333333338</v>
      </c>
      <c r="E54" s="38">
        <v>348.11666666666679</v>
      </c>
      <c r="F54" s="38">
        <v>345.98333333333341</v>
      </c>
      <c r="G54" s="38">
        <v>342.96666666666681</v>
      </c>
      <c r="H54" s="38">
        <v>353.26666666666677</v>
      </c>
      <c r="I54" s="38">
        <v>356.2833333333333</v>
      </c>
      <c r="J54" s="38">
        <v>358.41666666666674</v>
      </c>
      <c r="K54" s="31">
        <v>354.15</v>
      </c>
      <c r="L54" s="31">
        <v>349</v>
      </c>
      <c r="M54" s="31">
        <v>25.568809999999999</v>
      </c>
      <c r="N54" s="1"/>
      <c r="O54" s="1"/>
    </row>
    <row r="55" spans="1:15" ht="12.75" customHeight="1">
      <c r="A55" s="56">
        <v>46</v>
      </c>
      <c r="B55" s="58" t="s">
        <v>86</v>
      </c>
      <c r="C55" s="31">
        <v>4525.8</v>
      </c>
      <c r="D55" s="38">
        <v>4530.6833333333334</v>
      </c>
      <c r="E55" s="38">
        <v>4501.3166666666666</v>
      </c>
      <c r="F55" s="38">
        <v>4476.833333333333</v>
      </c>
      <c r="G55" s="38">
        <v>4447.4666666666662</v>
      </c>
      <c r="H55" s="38">
        <v>4555.166666666667</v>
      </c>
      <c r="I55" s="38">
        <v>4584.5333333333338</v>
      </c>
      <c r="J55" s="38">
        <v>4609.0166666666673</v>
      </c>
      <c r="K55" s="31">
        <v>4560.05</v>
      </c>
      <c r="L55" s="31">
        <v>4506.2</v>
      </c>
      <c r="M55" s="31">
        <v>3.33873</v>
      </c>
      <c r="N55" s="1"/>
      <c r="O55" s="1"/>
    </row>
    <row r="56" spans="1:15" ht="12.75" customHeight="1">
      <c r="A56" s="56">
        <v>47</v>
      </c>
      <c r="B56" s="58" t="s">
        <v>89</v>
      </c>
      <c r="C56" s="31">
        <v>325.60000000000002</v>
      </c>
      <c r="D56" s="38">
        <v>327.65000000000003</v>
      </c>
      <c r="E56" s="38">
        <v>322.95000000000005</v>
      </c>
      <c r="F56" s="38">
        <v>320.3</v>
      </c>
      <c r="G56" s="38">
        <v>315.60000000000002</v>
      </c>
      <c r="H56" s="38">
        <v>330.30000000000007</v>
      </c>
      <c r="I56" s="38">
        <v>335</v>
      </c>
      <c r="J56" s="38">
        <v>337.65000000000009</v>
      </c>
      <c r="K56" s="31">
        <v>332.35</v>
      </c>
      <c r="L56" s="31">
        <v>325</v>
      </c>
      <c r="M56" s="31">
        <v>61.12706</v>
      </c>
      <c r="N56" s="1"/>
      <c r="O56" s="1"/>
    </row>
    <row r="57" spans="1:15" ht="12.75" customHeight="1">
      <c r="A57" s="56">
        <v>48</v>
      </c>
      <c r="B57" s="58" t="s">
        <v>349</v>
      </c>
      <c r="C57" s="31">
        <v>417.95</v>
      </c>
      <c r="D57" s="38">
        <v>417.26666666666665</v>
      </c>
      <c r="E57" s="38">
        <v>413.13333333333333</v>
      </c>
      <c r="F57" s="38">
        <v>408.31666666666666</v>
      </c>
      <c r="G57" s="38">
        <v>404.18333333333334</v>
      </c>
      <c r="H57" s="38">
        <v>422.08333333333331</v>
      </c>
      <c r="I57" s="38">
        <v>426.21666666666664</v>
      </c>
      <c r="J57" s="38">
        <v>431.0333333333333</v>
      </c>
      <c r="K57" s="31">
        <v>421.4</v>
      </c>
      <c r="L57" s="31">
        <v>412.45</v>
      </c>
      <c r="M57" s="31">
        <v>11.38594</v>
      </c>
      <c r="N57" s="1"/>
      <c r="O57" s="1"/>
    </row>
    <row r="58" spans="1:15" ht="12.75" customHeight="1">
      <c r="A58" s="56">
        <v>49</v>
      </c>
      <c r="B58" s="58" t="s">
        <v>92</v>
      </c>
      <c r="C58" s="31">
        <v>1082.2</v>
      </c>
      <c r="D58" s="38">
        <v>1078.9166666666667</v>
      </c>
      <c r="E58" s="38">
        <v>1067.0333333333335</v>
      </c>
      <c r="F58" s="38">
        <v>1051.8666666666668</v>
      </c>
      <c r="G58" s="38">
        <v>1039.9833333333336</v>
      </c>
      <c r="H58" s="38">
        <v>1094.0833333333335</v>
      </c>
      <c r="I58" s="38">
        <v>1105.9666666666667</v>
      </c>
      <c r="J58" s="38">
        <v>1121.1333333333334</v>
      </c>
      <c r="K58" s="31">
        <v>1090.8</v>
      </c>
      <c r="L58" s="31">
        <v>1063.75</v>
      </c>
      <c r="M58" s="31">
        <v>13.376300000000001</v>
      </c>
      <c r="N58" s="1"/>
      <c r="O58" s="1"/>
    </row>
    <row r="59" spans="1:15" ht="12.75" customHeight="1">
      <c r="A59" s="56">
        <v>50</v>
      </c>
      <c r="B59" s="58" t="s">
        <v>93</v>
      </c>
      <c r="C59" s="31">
        <v>1209.4000000000001</v>
      </c>
      <c r="D59" s="38">
        <v>1211.4333333333334</v>
      </c>
      <c r="E59" s="38">
        <v>1202.9666666666667</v>
      </c>
      <c r="F59" s="38">
        <v>1196.5333333333333</v>
      </c>
      <c r="G59" s="38">
        <v>1188.0666666666666</v>
      </c>
      <c r="H59" s="38">
        <v>1217.8666666666668</v>
      </c>
      <c r="I59" s="38">
        <v>1226.3333333333335</v>
      </c>
      <c r="J59" s="38">
        <v>1232.7666666666669</v>
      </c>
      <c r="K59" s="31">
        <v>1219.9000000000001</v>
      </c>
      <c r="L59" s="31">
        <v>1205</v>
      </c>
      <c r="M59" s="31">
        <v>8.8753299999999999</v>
      </c>
      <c r="N59" s="1"/>
      <c r="O59" s="1"/>
    </row>
    <row r="60" spans="1:15" ht="12.75" customHeight="1">
      <c r="A60" s="56">
        <v>51</v>
      </c>
      <c r="B60" s="58" t="s">
        <v>94</v>
      </c>
      <c r="C60" s="31">
        <v>227.7</v>
      </c>
      <c r="D60" s="38">
        <v>228.43333333333331</v>
      </c>
      <c r="E60" s="38">
        <v>226.76666666666662</v>
      </c>
      <c r="F60" s="38">
        <v>225.83333333333331</v>
      </c>
      <c r="G60" s="38">
        <v>224.16666666666663</v>
      </c>
      <c r="H60" s="38">
        <v>229.36666666666662</v>
      </c>
      <c r="I60" s="38">
        <v>231.0333333333333</v>
      </c>
      <c r="J60" s="38">
        <v>231.96666666666661</v>
      </c>
      <c r="K60" s="31">
        <v>230.1</v>
      </c>
      <c r="L60" s="31">
        <v>227.5</v>
      </c>
      <c r="M60" s="31">
        <v>38.909570000000002</v>
      </c>
      <c r="N60" s="1"/>
      <c r="O60" s="1"/>
    </row>
    <row r="61" spans="1:15" ht="12.75" customHeight="1">
      <c r="A61" s="56">
        <v>52</v>
      </c>
      <c r="B61" s="58" t="s">
        <v>95</v>
      </c>
      <c r="C61" s="31">
        <v>5256.2</v>
      </c>
      <c r="D61" s="38">
        <v>5271.3833333333332</v>
      </c>
      <c r="E61" s="38">
        <v>5148.8166666666666</v>
      </c>
      <c r="F61" s="38">
        <v>5041.4333333333334</v>
      </c>
      <c r="G61" s="38">
        <v>4918.8666666666668</v>
      </c>
      <c r="H61" s="38">
        <v>5378.7666666666664</v>
      </c>
      <c r="I61" s="38">
        <v>5501.3333333333321</v>
      </c>
      <c r="J61" s="38">
        <v>5608.7166666666662</v>
      </c>
      <c r="K61" s="31">
        <v>5393.95</v>
      </c>
      <c r="L61" s="31">
        <v>5164</v>
      </c>
      <c r="M61" s="31">
        <v>18.348990000000001</v>
      </c>
      <c r="N61" s="1"/>
      <c r="O61" s="1"/>
    </row>
    <row r="62" spans="1:15" ht="12.75" customHeight="1">
      <c r="A62" s="56">
        <v>53</v>
      </c>
      <c r="B62" s="58" t="s">
        <v>96</v>
      </c>
      <c r="C62" s="31">
        <v>1972.4</v>
      </c>
      <c r="D62" s="38">
        <v>1979.8</v>
      </c>
      <c r="E62" s="38">
        <v>1957.6</v>
      </c>
      <c r="F62" s="38">
        <v>1942.8</v>
      </c>
      <c r="G62" s="38">
        <v>1920.6</v>
      </c>
      <c r="H62" s="38">
        <v>1994.6</v>
      </c>
      <c r="I62" s="38">
        <v>2016.8000000000002</v>
      </c>
      <c r="J62" s="38">
        <v>2031.6</v>
      </c>
      <c r="K62" s="31">
        <v>2002</v>
      </c>
      <c r="L62" s="31">
        <v>1965</v>
      </c>
      <c r="M62" s="31">
        <v>6.9807899999999998</v>
      </c>
      <c r="N62" s="1"/>
      <c r="O62" s="1"/>
    </row>
    <row r="63" spans="1:15" ht="12.75" customHeight="1">
      <c r="A63" s="56">
        <v>54</v>
      </c>
      <c r="B63" s="58" t="s">
        <v>97</v>
      </c>
      <c r="C63" s="31">
        <v>663.3</v>
      </c>
      <c r="D63" s="38">
        <v>660.6</v>
      </c>
      <c r="E63" s="38">
        <v>656.7</v>
      </c>
      <c r="F63" s="38">
        <v>650.1</v>
      </c>
      <c r="G63" s="38">
        <v>646.20000000000005</v>
      </c>
      <c r="H63" s="38">
        <v>667.2</v>
      </c>
      <c r="I63" s="38">
        <v>671.09999999999991</v>
      </c>
      <c r="J63" s="38">
        <v>677.7</v>
      </c>
      <c r="K63" s="31">
        <v>664.5</v>
      </c>
      <c r="L63" s="31">
        <v>654</v>
      </c>
      <c r="M63" s="31">
        <v>6.8505000000000003</v>
      </c>
      <c r="N63" s="1"/>
      <c r="O63" s="1"/>
    </row>
    <row r="64" spans="1:15" ht="12.75" customHeight="1">
      <c r="A64" s="56">
        <v>55</v>
      </c>
      <c r="B64" s="58" t="s">
        <v>98</v>
      </c>
      <c r="C64" s="31">
        <v>1064.8499999999999</v>
      </c>
      <c r="D64" s="38">
        <v>1074.9833333333333</v>
      </c>
      <c r="E64" s="38">
        <v>1049.9666666666667</v>
      </c>
      <c r="F64" s="38">
        <v>1035.0833333333333</v>
      </c>
      <c r="G64" s="38">
        <v>1010.0666666666666</v>
      </c>
      <c r="H64" s="38">
        <v>1089.8666666666668</v>
      </c>
      <c r="I64" s="38">
        <v>1114.8833333333337</v>
      </c>
      <c r="J64" s="38">
        <v>1129.7666666666669</v>
      </c>
      <c r="K64" s="31">
        <v>1100</v>
      </c>
      <c r="L64" s="31">
        <v>1060.0999999999999</v>
      </c>
      <c r="M64" s="31">
        <v>4.2043999999999997</v>
      </c>
      <c r="N64" s="1"/>
      <c r="O64" s="1"/>
    </row>
    <row r="65" spans="1:15" ht="12.75" customHeight="1">
      <c r="A65" s="56">
        <v>56</v>
      </c>
      <c r="B65" s="58" t="s">
        <v>99</v>
      </c>
      <c r="C65" s="31">
        <v>301.14999999999998</v>
      </c>
      <c r="D65" s="38">
        <v>302.0333333333333</v>
      </c>
      <c r="E65" s="38">
        <v>298.36666666666662</v>
      </c>
      <c r="F65" s="38">
        <v>295.58333333333331</v>
      </c>
      <c r="G65" s="38">
        <v>291.91666666666663</v>
      </c>
      <c r="H65" s="38">
        <v>304.81666666666661</v>
      </c>
      <c r="I65" s="38">
        <v>308.48333333333335</v>
      </c>
      <c r="J65" s="38">
        <v>311.26666666666659</v>
      </c>
      <c r="K65" s="31">
        <v>305.7</v>
      </c>
      <c r="L65" s="31">
        <v>299.25</v>
      </c>
      <c r="M65" s="31">
        <v>23.83483</v>
      </c>
      <c r="N65" s="1"/>
      <c r="O65" s="1"/>
    </row>
    <row r="66" spans="1:15" ht="12.75" customHeight="1">
      <c r="A66" s="56">
        <v>57</v>
      </c>
      <c r="B66" s="58" t="s">
        <v>101</v>
      </c>
      <c r="C66" s="31">
        <v>1714.75</v>
      </c>
      <c r="D66" s="38">
        <v>1722.25</v>
      </c>
      <c r="E66" s="38">
        <v>1699.5</v>
      </c>
      <c r="F66" s="38">
        <v>1684.25</v>
      </c>
      <c r="G66" s="38">
        <v>1661.5</v>
      </c>
      <c r="H66" s="38">
        <v>1737.5</v>
      </c>
      <c r="I66" s="38">
        <v>1760.25</v>
      </c>
      <c r="J66" s="38">
        <v>1775.5</v>
      </c>
      <c r="K66" s="31">
        <v>1745</v>
      </c>
      <c r="L66" s="31">
        <v>1707</v>
      </c>
      <c r="M66" s="31">
        <v>12.166029999999999</v>
      </c>
      <c r="N66" s="1"/>
      <c r="O66" s="1"/>
    </row>
    <row r="67" spans="1:15" ht="12.75" customHeight="1">
      <c r="A67" s="56">
        <v>58</v>
      </c>
      <c r="B67" s="58" t="s">
        <v>102</v>
      </c>
      <c r="C67" s="31">
        <v>558.04999999999995</v>
      </c>
      <c r="D67" s="38">
        <v>561.24999999999989</v>
      </c>
      <c r="E67" s="38">
        <v>553.8499999999998</v>
      </c>
      <c r="F67" s="38">
        <v>549.64999999999986</v>
      </c>
      <c r="G67" s="38">
        <v>542.24999999999977</v>
      </c>
      <c r="H67" s="38">
        <v>565.44999999999982</v>
      </c>
      <c r="I67" s="38">
        <v>572.84999999999991</v>
      </c>
      <c r="J67" s="38">
        <v>577.04999999999984</v>
      </c>
      <c r="K67" s="31">
        <v>568.65</v>
      </c>
      <c r="L67" s="31">
        <v>557.04999999999995</v>
      </c>
      <c r="M67" s="31">
        <v>20.83408</v>
      </c>
      <c r="N67" s="1"/>
      <c r="O67" s="1"/>
    </row>
    <row r="68" spans="1:15" ht="12.75" customHeight="1">
      <c r="A68" s="56">
        <v>59</v>
      </c>
      <c r="B68" s="58" t="s">
        <v>103</v>
      </c>
      <c r="C68" s="31">
        <v>2003.75</v>
      </c>
      <c r="D68" s="38">
        <v>1997.8999999999999</v>
      </c>
      <c r="E68" s="38">
        <v>1980.8499999999997</v>
      </c>
      <c r="F68" s="38">
        <v>1957.9499999999998</v>
      </c>
      <c r="G68" s="38">
        <v>1940.8999999999996</v>
      </c>
      <c r="H68" s="38">
        <v>2020.7999999999997</v>
      </c>
      <c r="I68" s="38">
        <v>2037.85</v>
      </c>
      <c r="J68" s="38">
        <v>2060.75</v>
      </c>
      <c r="K68" s="31">
        <v>2014.95</v>
      </c>
      <c r="L68" s="31">
        <v>1975</v>
      </c>
      <c r="M68" s="31">
        <v>3.1701700000000002</v>
      </c>
      <c r="N68" s="1"/>
      <c r="O68" s="1"/>
    </row>
    <row r="69" spans="1:15" ht="12.75" customHeight="1">
      <c r="A69" s="56">
        <v>60</v>
      </c>
      <c r="B69" s="58" t="s">
        <v>104</v>
      </c>
      <c r="C69" s="31">
        <v>2018.5</v>
      </c>
      <c r="D69" s="38">
        <v>2012.0166666666664</v>
      </c>
      <c r="E69" s="38">
        <v>1999.0833333333328</v>
      </c>
      <c r="F69" s="38">
        <v>1979.6666666666663</v>
      </c>
      <c r="G69" s="38">
        <v>1966.7333333333327</v>
      </c>
      <c r="H69" s="38">
        <v>2031.4333333333329</v>
      </c>
      <c r="I69" s="38">
        <v>2044.3666666666663</v>
      </c>
      <c r="J69" s="38">
        <v>2063.7833333333328</v>
      </c>
      <c r="K69" s="31">
        <v>2024.95</v>
      </c>
      <c r="L69" s="31">
        <v>1992.6</v>
      </c>
      <c r="M69" s="31">
        <v>4.74946</v>
      </c>
      <c r="N69" s="1"/>
      <c r="O69" s="1"/>
    </row>
    <row r="70" spans="1:15" ht="12.75" customHeight="1">
      <c r="A70" s="56">
        <v>61</v>
      </c>
      <c r="B70" s="58" t="s">
        <v>273</v>
      </c>
      <c r="C70" s="31">
        <v>413.45</v>
      </c>
      <c r="D70" s="38">
        <v>415.7</v>
      </c>
      <c r="E70" s="38">
        <v>406.84999999999997</v>
      </c>
      <c r="F70" s="38">
        <v>400.25</v>
      </c>
      <c r="G70" s="38">
        <v>391.4</v>
      </c>
      <c r="H70" s="38">
        <v>422.29999999999995</v>
      </c>
      <c r="I70" s="38">
        <v>431.15</v>
      </c>
      <c r="J70" s="38">
        <v>437.74999999999994</v>
      </c>
      <c r="K70" s="31">
        <v>424.55</v>
      </c>
      <c r="L70" s="31">
        <v>409.1</v>
      </c>
      <c r="M70" s="31">
        <v>10.746309999999999</v>
      </c>
      <c r="N70" s="1"/>
      <c r="O70" s="1"/>
    </row>
    <row r="71" spans="1:15" ht="12.75" customHeight="1">
      <c r="A71" s="56">
        <v>62</v>
      </c>
      <c r="B71" s="58" t="s">
        <v>371</v>
      </c>
      <c r="C71" s="31">
        <v>191.35</v>
      </c>
      <c r="D71" s="38">
        <v>192.08333333333334</v>
      </c>
      <c r="E71" s="38">
        <v>189.76666666666668</v>
      </c>
      <c r="F71" s="38">
        <v>188.18333333333334</v>
      </c>
      <c r="G71" s="38">
        <v>185.86666666666667</v>
      </c>
      <c r="H71" s="38">
        <v>193.66666666666669</v>
      </c>
      <c r="I71" s="38">
        <v>195.98333333333335</v>
      </c>
      <c r="J71" s="38">
        <v>197.56666666666669</v>
      </c>
      <c r="K71" s="31">
        <v>194.4</v>
      </c>
      <c r="L71" s="31">
        <v>190.5</v>
      </c>
      <c r="M71" s="31">
        <v>5.0973199999999999</v>
      </c>
      <c r="N71" s="1"/>
      <c r="O71" s="1"/>
    </row>
    <row r="72" spans="1:15" ht="12.75" customHeight="1">
      <c r="A72" s="56">
        <v>63</v>
      </c>
      <c r="B72" s="58" t="s">
        <v>106</v>
      </c>
      <c r="C72" s="31">
        <v>3636.5</v>
      </c>
      <c r="D72" s="38">
        <v>3635.5</v>
      </c>
      <c r="E72" s="38">
        <v>3617.05</v>
      </c>
      <c r="F72" s="38">
        <v>3597.6000000000004</v>
      </c>
      <c r="G72" s="38">
        <v>3579.1500000000005</v>
      </c>
      <c r="H72" s="38">
        <v>3654.95</v>
      </c>
      <c r="I72" s="38">
        <v>3673.3999999999996</v>
      </c>
      <c r="J72" s="38">
        <v>3692.8499999999995</v>
      </c>
      <c r="K72" s="31">
        <v>3653.95</v>
      </c>
      <c r="L72" s="31">
        <v>3616.05</v>
      </c>
      <c r="M72" s="31">
        <v>2.17537</v>
      </c>
      <c r="N72" s="1"/>
      <c r="O72" s="1"/>
    </row>
    <row r="73" spans="1:15" ht="12.75" customHeight="1">
      <c r="A73" s="56">
        <v>64</v>
      </c>
      <c r="B73" s="58" t="s">
        <v>107</v>
      </c>
      <c r="C73" s="31">
        <v>4859.75</v>
      </c>
      <c r="D73" s="38">
        <v>4902.45</v>
      </c>
      <c r="E73" s="38">
        <v>4797.3999999999996</v>
      </c>
      <c r="F73" s="38">
        <v>4735.05</v>
      </c>
      <c r="G73" s="38">
        <v>4630</v>
      </c>
      <c r="H73" s="38">
        <v>4964.7999999999993</v>
      </c>
      <c r="I73" s="38">
        <v>5069.8500000000004</v>
      </c>
      <c r="J73" s="38">
        <v>5132.1999999999989</v>
      </c>
      <c r="K73" s="31">
        <v>5007.5</v>
      </c>
      <c r="L73" s="31">
        <v>4840.1000000000004</v>
      </c>
      <c r="M73" s="31">
        <v>5.5541400000000003</v>
      </c>
      <c r="N73" s="1"/>
      <c r="O73" s="1"/>
    </row>
    <row r="74" spans="1:15" ht="12.75" customHeight="1">
      <c r="A74" s="56">
        <v>65</v>
      </c>
      <c r="B74" s="58" t="s">
        <v>109</v>
      </c>
      <c r="C74" s="31">
        <v>475.25</v>
      </c>
      <c r="D74" s="38">
        <v>477.11666666666662</v>
      </c>
      <c r="E74" s="38">
        <v>471.23333333333323</v>
      </c>
      <c r="F74" s="38">
        <v>467.21666666666664</v>
      </c>
      <c r="G74" s="38">
        <v>461.33333333333326</v>
      </c>
      <c r="H74" s="38">
        <v>481.13333333333321</v>
      </c>
      <c r="I74" s="38">
        <v>487.01666666666654</v>
      </c>
      <c r="J74" s="38">
        <v>491.03333333333319</v>
      </c>
      <c r="K74" s="31">
        <v>483</v>
      </c>
      <c r="L74" s="31">
        <v>473.1</v>
      </c>
      <c r="M74" s="31">
        <v>19.929790000000001</v>
      </c>
      <c r="N74" s="1"/>
      <c r="O74" s="1"/>
    </row>
    <row r="75" spans="1:15" ht="12.75" customHeight="1">
      <c r="A75" s="56">
        <v>66</v>
      </c>
      <c r="B75" s="58" t="s">
        <v>269</v>
      </c>
      <c r="C75" s="31">
        <v>3534.6</v>
      </c>
      <c r="D75" s="38">
        <v>3546.1</v>
      </c>
      <c r="E75" s="38">
        <v>3518.5499999999997</v>
      </c>
      <c r="F75" s="38">
        <v>3502.5</v>
      </c>
      <c r="G75" s="38">
        <v>3474.95</v>
      </c>
      <c r="H75" s="38">
        <v>3562.1499999999996</v>
      </c>
      <c r="I75" s="38">
        <v>3589.7</v>
      </c>
      <c r="J75" s="38">
        <v>3605.7499999999995</v>
      </c>
      <c r="K75" s="31">
        <v>3573.65</v>
      </c>
      <c r="L75" s="31">
        <v>3530.05</v>
      </c>
      <c r="M75" s="31">
        <v>2.5451299999999999</v>
      </c>
      <c r="N75" s="1"/>
      <c r="O75" s="1"/>
    </row>
    <row r="76" spans="1:15" ht="12.75" customHeight="1">
      <c r="A76" s="56">
        <v>67</v>
      </c>
      <c r="B76" s="58" t="s">
        <v>110</v>
      </c>
      <c r="C76" s="31">
        <v>5779.25</v>
      </c>
      <c r="D76" s="38">
        <v>5813.2666666666664</v>
      </c>
      <c r="E76" s="38">
        <v>5736.5333333333328</v>
      </c>
      <c r="F76" s="38">
        <v>5693.8166666666666</v>
      </c>
      <c r="G76" s="38">
        <v>5617.083333333333</v>
      </c>
      <c r="H76" s="38">
        <v>5855.9833333333327</v>
      </c>
      <c r="I76" s="38">
        <v>5932.7166666666662</v>
      </c>
      <c r="J76" s="38">
        <v>5975.4333333333325</v>
      </c>
      <c r="K76" s="31">
        <v>5890</v>
      </c>
      <c r="L76" s="31">
        <v>5770.55</v>
      </c>
      <c r="M76" s="31">
        <v>9.4264799999999997</v>
      </c>
      <c r="N76" s="1"/>
      <c r="O76" s="1"/>
    </row>
    <row r="77" spans="1:15" ht="12.75" customHeight="1">
      <c r="A77" s="56">
        <v>68</v>
      </c>
      <c r="B77" s="58" t="s">
        <v>111</v>
      </c>
      <c r="C77" s="31">
        <v>3341.15</v>
      </c>
      <c r="D77" s="38">
        <v>3342.2999999999997</v>
      </c>
      <c r="E77" s="38">
        <v>3322.4499999999994</v>
      </c>
      <c r="F77" s="38">
        <v>3303.7499999999995</v>
      </c>
      <c r="G77" s="38">
        <v>3283.8999999999992</v>
      </c>
      <c r="H77" s="38">
        <v>3360.9999999999995</v>
      </c>
      <c r="I77" s="38">
        <v>3380.85</v>
      </c>
      <c r="J77" s="38">
        <v>3399.5499999999997</v>
      </c>
      <c r="K77" s="31">
        <v>3362.15</v>
      </c>
      <c r="L77" s="31">
        <v>3323.6</v>
      </c>
      <c r="M77" s="31">
        <v>4.6350600000000002</v>
      </c>
      <c r="N77" s="1"/>
      <c r="O77" s="1"/>
    </row>
    <row r="78" spans="1:15" ht="12.75" customHeight="1">
      <c r="A78" s="56">
        <v>69</v>
      </c>
      <c r="B78" s="58" t="s">
        <v>112</v>
      </c>
      <c r="C78" s="31">
        <v>3051.5</v>
      </c>
      <c r="D78" s="38">
        <v>3047.1833333333329</v>
      </c>
      <c r="E78" s="38">
        <v>2969.3666666666659</v>
      </c>
      <c r="F78" s="38">
        <v>2887.2333333333331</v>
      </c>
      <c r="G78" s="38">
        <v>2809.4166666666661</v>
      </c>
      <c r="H78" s="38">
        <v>3129.3166666666657</v>
      </c>
      <c r="I78" s="38">
        <v>3207.1333333333323</v>
      </c>
      <c r="J78" s="38">
        <v>3289.2666666666655</v>
      </c>
      <c r="K78" s="31">
        <v>3125</v>
      </c>
      <c r="L78" s="31">
        <v>2965.05</v>
      </c>
      <c r="M78" s="31">
        <v>18.217279999999999</v>
      </c>
      <c r="N78" s="1"/>
      <c r="O78" s="1"/>
    </row>
    <row r="79" spans="1:15" ht="12.75" customHeight="1">
      <c r="A79" s="56">
        <v>70</v>
      </c>
      <c r="B79" s="58" t="s">
        <v>114</v>
      </c>
      <c r="C79" s="31">
        <v>140.69999999999999</v>
      </c>
      <c r="D79" s="38">
        <v>140.58333333333334</v>
      </c>
      <c r="E79" s="38">
        <v>138.86666666666667</v>
      </c>
      <c r="F79" s="38">
        <v>137.03333333333333</v>
      </c>
      <c r="G79" s="38">
        <v>135.31666666666666</v>
      </c>
      <c r="H79" s="38">
        <v>142.41666666666669</v>
      </c>
      <c r="I79" s="38">
        <v>144.13333333333333</v>
      </c>
      <c r="J79" s="38">
        <v>145.9666666666667</v>
      </c>
      <c r="K79" s="31">
        <v>142.30000000000001</v>
      </c>
      <c r="L79" s="31">
        <v>138.75</v>
      </c>
      <c r="M79" s="31">
        <v>146.82803000000001</v>
      </c>
      <c r="N79" s="1"/>
      <c r="O79" s="1"/>
    </row>
    <row r="80" spans="1:15" ht="12.75" customHeight="1">
      <c r="A80" s="56">
        <v>71</v>
      </c>
      <c r="B80" s="58" t="s">
        <v>402</v>
      </c>
      <c r="C80" s="31">
        <v>2924.45</v>
      </c>
      <c r="D80" s="38">
        <v>2936.15</v>
      </c>
      <c r="E80" s="38">
        <v>2889.3</v>
      </c>
      <c r="F80" s="38">
        <v>2854.15</v>
      </c>
      <c r="G80" s="38">
        <v>2807.3</v>
      </c>
      <c r="H80" s="38">
        <v>2971.3</v>
      </c>
      <c r="I80" s="38">
        <v>3018.1499999999996</v>
      </c>
      <c r="J80" s="38">
        <v>3053.3</v>
      </c>
      <c r="K80" s="31">
        <v>2983</v>
      </c>
      <c r="L80" s="31">
        <v>2901</v>
      </c>
      <c r="M80" s="31">
        <v>1.4182600000000001</v>
      </c>
      <c r="N80" s="1"/>
      <c r="O80" s="1"/>
    </row>
    <row r="81" spans="1:15" ht="12.75" customHeight="1">
      <c r="A81" s="56">
        <v>72</v>
      </c>
      <c r="B81" s="58" t="s">
        <v>276</v>
      </c>
      <c r="C81" s="31">
        <v>333.45</v>
      </c>
      <c r="D81" s="38">
        <v>332.15</v>
      </c>
      <c r="E81" s="38">
        <v>329.15</v>
      </c>
      <c r="F81" s="38">
        <v>324.85000000000002</v>
      </c>
      <c r="G81" s="38">
        <v>321.85000000000002</v>
      </c>
      <c r="H81" s="38">
        <v>336.44999999999993</v>
      </c>
      <c r="I81" s="38">
        <v>339.44999999999993</v>
      </c>
      <c r="J81" s="38">
        <v>343.74999999999989</v>
      </c>
      <c r="K81" s="31">
        <v>335.15</v>
      </c>
      <c r="L81" s="31">
        <v>327.85</v>
      </c>
      <c r="M81" s="31">
        <v>9.1590000000000007</v>
      </c>
      <c r="N81" s="1"/>
      <c r="O81" s="1"/>
    </row>
    <row r="82" spans="1:15" ht="12.75" customHeight="1">
      <c r="A82" s="56">
        <v>73</v>
      </c>
      <c r="B82" s="58" t="s">
        <v>115</v>
      </c>
      <c r="C82" s="31">
        <v>116.5</v>
      </c>
      <c r="D82" s="38">
        <v>116</v>
      </c>
      <c r="E82" s="38">
        <v>114.5</v>
      </c>
      <c r="F82" s="38">
        <v>112.5</v>
      </c>
      <c r="G82" s="38">
        <v>111</v>
      </c>
      <c r="H82" s="38">
        <v>118</v>
      </c>
      <c r="I82" s="38">
        <v>119.5</v>
      </c>
      <c r="J82" s="38">
        <v>121.5</v>
      </c>
      <c r="K82" s="31">
        <v>117.5</v>
      </c>
      <c r="L82" s="31">
        <v>114</v>
      </c>
      <c r="M82" s="31">
        <v>109.44286</v>
      </c>
      <c r="N82" s="1"/>
      <c r="O82" s="1"/>
    </row>
    <row r="83" spans="1:15" ht="12.75" customHeight="1">
      <c r="A83" s="56">
        <v>74</v>
      </c>
      <c r="B83" s="58" t="s">
        <v>277</v>
      </c>
      <c r="C83" s="31">
        <v>1546.6</v>
      </c>
      <c r="D83" s="38">
        <v>1556.9666666666665</v>
      </c>
      <c r="E83" s="38">
        <v>1529.633333333333</v>
      </c>
      <c r="F83" s="38">
        <v>1512.6666666666665</v>
      </c>
      <c r="G83" s="38">
        <v>1485.333333333333</v>
      </c>
      <c r="H83" s="38">
        <v>1573.9333333333329</v>
      </c>
      <c r="I83" s="38">
        <v>1601.2666666666664</v>
      </c>
      <c r="J83" s="38">
        <v>1618.2333333333329</v>
      </c>
      <c r="K83" s="31">
        <v>1584.3</v>
      </c>
      <c r="L83" s="31">
        <v>1540</v>
      </c>
      <c r="M83" s="31">
        <v>1.5629599999999999</v>
      </c>
      <c r="N83" s="1"/>
      <c r="O83" s="1"/>
    </row>
    <row r="84" spans="1:15" ht="12.75" customHeight="1">
      <c r="A84" s="56">
        <v>75</v>
      </c>
      <c r="B84" s="58" t="s">
        <v>120</v>
      </c>
      <c r="C84" s="31">
        <v>1030.3499999999999</v>
      </c>
      <c r="D84" s="38">
        <v>1032.7833333333333</v>
      </c>
      <c r="E84" s="38">
        <v>1024.8166666666666</v>
      </c>
      <c r="F84" s="38">
        <v>1019.2833333333333</v>
      </c>
      <c r="G84" s="38">
        <v>1011.3166666666666</v>
      </c>
      <c r="H84" s="38">
        <v>1038.3166666666666</v>
      </c>
      <c r="I84" s="38">
        <v>1046.2833333333333</v>
      </c>
      <c r="J84" s="38">
        <v>1051.8166666666666</v>
      </c>
      <c r="K84" s="31">
        <v>1040.75</v>
      </c>
      <c r="L84" s="31">
        <v>1027.25</v>
      </c>
      <c r="M84" s="31">
        <v>2.62243</v>
      </c>
      <c r="N84" s="1"/>
      <c r="O84" s="1"/>
    </row>
    <row r="85" spans="1:15" ht="12.75" customHeight="1">
      <c r="A85" s="56">
        <v>76</v>
      </c>
      <c r="B85" s="58" t="s">
        <v>121</v>
      </c>
      <c r="C85" s="31">
        <v>1595.2</v>
      </c>
      <c r="D85" s="38">
        <v>1601.0666666666666</v>
      </c>
      <c r="E85" s="38">
        <v>1580.1333333333332</v>
      </c>
      <c r="F85" s="38">
        <v>1565.0666666666666</v>
      </c>
      <c r="G85" s="38">
        <v>1544.1333333333332</v>
      </c>
      <c r="H85" s="38">
        <v>1616.1333333333332</v>
      </c>
      <c r="I85" s="38">
        <v>1637.0666666666666</v>
      </c>
      <c r="J85" s="38">
        <v>1652.1333333333332</v>
      </c>
      <c r="K85" s="31">
        <v>1622</v>
      </c>
      <c r="L85" s="31">
        <v>1586</v>
      </c>
      <c r="M85" s="31">
        <v>5.04026</v>
      </c>
      <c r="N85" s="1"/>
      <c r="O85" s="1"/>
    </row>
    <row r="86" spans="1:15" ht="12.75" customHeight="1">
      <c r="A86" s="56">
        <v>77</v>
      </c>
      <c r="B86" s="58" t="s">
        <v>123</v>
      </c>
      <c r="C86" s="31">
        <v>1776.25</v>
      </c>
      <c r="D86" s="38">
        <v>1772.3166666666666</v>
      </c>
      <c r="E86" s="38">
        <v>1761.9833333333331</v>
      </c>
      <c r="F86" s="38">
        <v>1747.7166666666665</v>
      </c>
      <c r="G86" s="38">
        <v>1737.383333333333</v>
      </c>
      <c r="H86" s="38">
        <v>1786.5833333333333</v>
      </c>
      <c r="I86" s="38">
        <v>1796.9166666666667</v>
      </c>
      <c r="J86" s="38">
        <v>1811.1833333333334</v>
      </c>
      <c r="K86" s="31">
        <v>1782.65</v>
      </c>
      <c r="L86" s="31">
        <v>1758.05</v>
      </c>
      <c r="M86" s="31">
        <v>6.5666000000000002</v>
      </c>
      <c r="N86" s="1"/>
      <c r="O86" s="1"/>
    </row>
    <row r="87" spans="1:15" ht="12.75" customHeight="1">
      <c r="A87" s="56">
        <v>78</v>
      </c>
      <c r="B87" s="58" t="s">
        <v>124</v>
      </c>
      <c r="C87" s="31">
        <v>453.4</v>
      </c>
      <c r="D87" s="38">
        <v>455.23333333333329</v>
      </c>
      <c r="E87" s="38">
        <v>450.51666666666659</v>
      </c>
      <c r="F87" s="38">
        <v>447.63333333333333</v>
      </c>
      <c r="G87" s="38">
        <v>442.91666666666663</v>
      </c>
      <c r="H87" s="38">
        <v>458.11666666666656</v>
      </c>
      <c r="I87" s="38">
        <v>462.83333333333326</v>
      </c>
      <c r="J87" s="38">
        <v>465.71666666666653</v>
      </c>
      <c r="K87" s="31">
        <v>459.95</v>
      </c>
      <c r="L87" s="31">
        <v>452.35</v>
      </c>
      <c r="M87" s="31">
        <v>4.9084500000000002</v>
      </c>
      <c r="N87" s="1"/>
      <c r="O87" s="1"/>
    </row>
    <row r="88" spans="1:15" ht="12.75" customHeight="1">
      <c r="A88" s="56">
        <v>79</v>
      </c>
      <c r="B88" s="58" t="s">
        <v>125</v>
      </c>
      <c r="C88" s="31">
        <v>3910.4</v>
      </c>
      <c r="D88" s="38">
        <v>3940.5</v>
      </c>
      <c r="E88" s="38">
        <v>3862</v>
      </c>
      <c r="F88" s="38">
        <v>3813.6</v>
      </c>
      <c r="G88" s="38">
        <v>3735.1</v>
      </c>
      <c r="H88" s="38">
        <v>3988.9</v>
      </c>
      <c r="I88" s="38">
        <v>4067.4</v>
      </c>
      <c r="J88" s="38">
        <v>4115.8</v>
      </c>
      <c r="K88" s="31">
        <v>4019</v>
      </c>
      <c r="L88" s="31">
        <v>3892.1</v>
      </c>
      <c r="M88" s="31">
        <v>11.708920000000001</v>
      </c>
      <c r="N88" s="1"/>
      <c r="O88" s="1"/>
    </row>
    <row r="89" spans="1:15" ht="12.75" customHeight="1">
      <c r="A89" s="56">
        <v>80</v>
      </c>
      <c r="B89" s="58" t="s">
        <v>126</v>
      </c>
      <c r="C89" s="31">
        <v>1308.3</v>
      </c>
      <c r="D89" s="38">
        <v>1315.75</v>
      </c>
      <c r="E89" s="38">
        <v>1298.3</v>
      </c>
      <c r="F89" s="38">
        <v>1288.3</v>
      </c>
      <c r="G89" s="38">
        <v>1270.8499999999999</v>
      </c>
      <c r="H89" s="38">
        <v>1325.75</v>
      </c>
      <c r="I89" s="38">
        <v>1343.1999999999998</v>
      </c>
      <c r="J89" s="38">
        <v>1353.2</v>
      </c>
      <c r="K89" s="31">
        <v>1333.2</v>
      </c>
      <c r="L89" s="31">
        <v>1305.75</v>
      </c>
      <c r="M89" s="31">
        <v>5.0147899999999996</v>
      </c>
      <c r="N89" s="1"/>
      <c r="O89" s="1"/>
    </row>
    <row r="90" spans="1:15" ht="12.75" customHeight="1">
      <c r="A90" s="56">
        <v>81</v>
      </c>
      <c r="B90" s="58" t="s">
        <v>127</v>
      </c>
      <c r="C90" s="31">
        <v>1153.95</v>
      </c>
      <c r="D90" s="38">
        <v>1158.25</v>
      </c>
      <c r="E90" s="38">
        <v>1145.7</v>
      </c>
      <c r="F90" s="38">
        <v>1137.45</v>
      </c>
      <c r="G90" s="38">
        <v>1124.9000000000001</v>
      </c>
      <c r="H90" s="38">
        <v>1166.5</v>
      </c>
      <c r="I90" s="38">
        <v>1179.0500000000002</v>
      </c>
      <c r="J90" s="38">
        <v>1187.3</v>
      </c>
      <c r="K90" s="31">
        <v>1170.8</v>
      </c>
      <c r="L90" s="31">
        <v>1150</v>
      </c>
      <c r="M90" s="31">
        <v>21.051590000000001</v>
      </c>
      <c r="N90" s="1"/>
      <c r="O90" s="1"/>
    </row>
    <row r="91" spans="1:15" ht="12.75" customHeight="1">
      <c r="A91" s="56">
        <v>82</v>
      </c>
      <c r="B91" s="58" t="s">
        <v>128</v>
      </c>
      <c r="C91" s="31">
        <v>2498.6</v>
      </c>
      <c r="D91" s="38">
        <v>2500.6166666666663</v>
      </c>
      <c r="E91" s="38">
        <v>2469.2833333333328</v>
      </c>
      <c r="F91" s="38">
        <v>2439.9666666666667</v>
      </c>
      <c r="G91" s="38">
        <v>2408.6333333333332</v>
      </c>
      <c r="H91" s="38">
        <v>2529.9333333333325</v>
      </c>
      <c r="I91" s="38">
        <v>2561.2666666666655</v>
      </c>
      <c r="J91" s="38">
        <v>2590.5833333333321</v>
      </c>
      <c r="K91" s="31">
        <v>2531.9499999999998</v>
      </c>
      <c r="L91" s="31">
        <v>2471.3000000000002</v>
      </c>
      <c r="M91" s="31">
        <v>6.5579700000000001</v>
      </c>
      <c r="N91" s="1"/>
      <c r="O91" s="1"/>
    </row>
    <row r="92" spans="1:15" ht="12.75" customHeight="1">
      <c r="A92" s="56">
        <v>83</v>
      </c>
      <c r="B92" s="58" t="s">
        <v>129</v>
      </c>
      <c r="C92" s="31">
        <v>1561.5</v>
      </c>
      <c r="D92" s="38">
        <v>1565.8</v>
      </c>
      <c r="E92" s="38">
        <v>1554.1</v>
      </c>
      <c r="F92" s="38">
        <v>1546.7</v>
      </c>
      <c r="G92" s="38">
        <v>1535</v>
      </c>
      <c r="H92" s="38">
        <v>1573.1999999999998</v>
      </c>
      <c r="I92" s="38">
        <v>1584.9</v>
      </c>
      <c r="J92" s="38">
        <v>1592.2999999999997</v>
      </c>
      <c r="K92" s="31">
        <v>1577.5</v>
      </c>
      <c r="L92" s="31">
        <v>1558.4</v>
      </c>
      <c r="M92" s="31">
        <v>150.34878</v>
      </c>
      <c r="N92" s="1"/>
      <c r="O92" s="1"/>
    </row>
    <row r="93" spans="1:15" ht="12.75" customHeight="1">
      <c r="A93" s="56">
        <v>84</v>
      </c>
      <c r="B93" s="58" t="s">
        <v>130</v>
      </c>
      <c r="C93" s="31">
        <v>628.29999999999995</v>
      </c>
      <c r="D93" s="38">
        <v>629.9666666666667</v>
      </c>
      <c r="E93" s="38">
        <v>624.08333333333337</v>
      </c>
      <c r="F93" s="38">
        <v>619.86666666666667</v>
      </c>
      <c r="G93" s="38">
        <v>613.98333333333335</v>
      </c>
      <c r="H93" s="38">
        <v>634.18333333333339</v>
      </c>
      <c r="I93" s="38">
        <v>640.06666666666661</v>
      </c>
      <c r="J93" s="38">
        <v>644.28333333333342</v>
      </c>
      <c r="K93" s="31">
        <v>635.85</v>
      </c>
      <c r="L93" s="31">
        <v>625.75</v>
      </c>
      <c r="M93" s="31">
        <v>19.38963</v>
      </c>
      <c r="N93" s="1"/>
      <c r="O93" s="1"/>
    </row>
    <row r="94" spans="1:15" ht="12.75" customHeight="1">
      <c r="A94" s="56">
        <v>85</v>
      </c>
      <c r="B94" s="58" t="s">
        <v>131</v>
      </c>
      <c r="C94" s="31">
        <v>2910.9</v>
      </c>
      <c r="D94" s="38">
        <v>2915.2999999999997</v>
      </c>
      <c r="E94" s="38">
        <v>2885.5999999999995</v>
      </c>
      <c r="F94" s="38">
        <v>2860.2999999999997</v>
      </c>
      <c r="G94" s="38">
        <v>2830.5999999999995</v>
      </c>
      <c r="H94" s="38">
        <v>2940.5999999999995</v>
      </c>
      <c r="I94" s="38">
        <v>2970.2999999999993</v>
      </c>
      <c r="J94" s="38">
        <v>2995.5999999999995</v>
      </c>
      <c r="K94" s="31">
        <v>2945</v>
      </c>
      <c r="L94" s="31">
        <v>2890</v>
      </c>
      <c r="M94" s="31">
        <v>4.29528</v>
      </c>
      <c r="N94" s="1"/>
      <c r="O94" s="1"/>
    </row>
    <row r="95" spans="1:15" ht="12.75" customHeight="1">
      <c r="A95" s="56">
        <v>86</v>
      </c>
      <c r="B95" s="58" t="s">
        <v>133</v>
      </c>
      <c r="C95" s="31">
        <v>450</v>
      </c>
      <c r="D95" s="38">
        <v>451.06666666666661</v>
      </c>
      <c r="E95" s="38">
        <v>447.8333333333332</v>
      </c>
      <c r="F95" s="38">
        <v>445.66666666666657</v>
      </c>
      <c r="G95" s="38">
        <v>442.43333333333317</v>
      </c>
      <c r="H95" s="38">
        <v>453.23333333333323</v>
      </c>
      <c r="I95" s="38">
        <v>456.46666666666658</v>
      </c>
      <c r="J95" s="38">
        <v>458.63333333333327</v>
      </c>
      <c r="K95" s="31">
        <v>454.3</v>
      </c>
      <c r="L95" s="31">
        <v>448.9</v>
      </c>
      <c r="M95" s="31">
        <v>33.04204</v>
      </c>
      <c r="N95" s="1"/>
      <c r="O95" s="1"/>
    </row>
    <row r="96" spans="1:15" ht="12.75" customHeight="1">
      <c r="A96" s="56">
        <v>87</v>
      </c>
      <c r="B96" s="58" t="s">
        <v>135</v>
      </c>
      <c r="C96" s="31">
        <v>261.5</v>
      </c>
      <c r="D96" s="38">
        <v>263.35000000000002</v>
      </c>
      <c r="E96" s="38">
        <v>258.75000000000006</v>
      </c>
      <c r="F96" s="38">
        <v>256.00000000000006</v>
      </c>
      <c r="G96" s="38">
        <v>251.40000000000009</v>
      </c>
      <c r="H96" s="38">
        <v>266.10000000000002</v>
      </c>
      <c r="I96" s="38">
        <v>270.69999999999993</v>
      </c>
      <c r="J96" s="38">
        <v>273.45</v>
      </c>
      <c r="K96" s="31">
        <v>267.95</v>
      </c>
      <c r="L96" s="31">
        <v>260.60000000000002</v>
      </c>
      <c r="M96" s="31">
        <v>25.235959999999999</v>
      </c>
      <c r="N96" s="1"/>
      <c r="O96" s="1"/>
    </row>
    <row r="97" spans="1:15" ht="12.75" customHeight="1">
      <c r="A97" s="56">
        <v>88</v>
      </c>
      <c r="B97" s="58" t="s">
        <v>136</v>
      </c>
      <c r="C97" s="31">
        <v>2563.5500000000002</v>
      </c>
      <c r="D97" s="38">
        <v>2565.25</v>
      </c>
      <c r="E97" s="38">
        <v>2549.8000000000002</v>
      </c>
      <c r="F97" s="38">
        <v>2536.0500000000002</v>
      </c>
      <c r="G97" s="38">
        <v>2520.6000000000004</v>
      </c>
      <c r="H97" s="38">
        <v>2579</v>
      </c>
      <c r="I97" s="38">
        <v>2594.4499999999998</v>
      </c>
      <c r="J97" s="38">
        <v>2608.1999999999998</v>
      </c>
      <c r="K97" s="31">
        <v>2580.6999999999998</v>
      </c>
      <c r="L97" s="31">
        <v>2551.5</v>
      </c>
      <c r="M97" s="31">
        <v>8.0295500000000004</v>
      </c>
      <c r="N97" s="1"/>
      <c r="O97" s="1"/>
    </row>
    <row r="98" spans="1:15" ht="12.75" customHeight="1">
      <c r="A98" s="56">
        <v>89</v>
      </c>
      <c r="B98" s="58" t="s">
        <v>279</v>
      </c>
      <c r="C98" s="31">
        <v>314.45</v>
      </c>
      <c r="D98" s="38">
        <v>315.25</v>
      </c>
      <c r="E98" s="38">
        <v>312.5</v>
      </c>
      <c r="F98" s="38">
        <v>310.55</v>
      </c>
      <c r="G98" s="38">
        <v>307.8</v>
      </c>
      <c r="H98" s="38">
        <v>317.2</v>
      </c>
      <c r="I98" s="38">
        <v>319.95</v>
      </c>
      <c r="J98" s="38">
        <v>321.89999999999998</v>
      </c>
      <c r="K98" s="31">
        <v>318</v>
      </c>
      <c r="L98" s="31">
        <v>313.3</v>
      </c>
      <c r="M98" s="31">
        <v>3.4487000000000001</v>
      </c>
      <c r="N98" s="1"/>
      <c r="O98" s="1"/>
    </row>
    <row r="99" spans="1:15" ht="12.75" customHeight="1">
      <c r="A99" s="56">
        <v>90</v>
      </c>
      <c r="B99" s="58" t="s">
        <v>280</v>
      </c>
      <c r="C99" s="31">
        <v>40207.25</v>
      </c>
      <c r="D99" s="38">
        <v>40348.550000000003</v>
      </c>
      <c r="E99" s="38">
        <v>39958.750000000007</v>
      </c>
      <c r="F99" s="38">
        <v>39710.250000000007</v>
      </c>
      <c r="G99" s="38">
        <v>39320.450000000012</v>
      </c>
      <c r="H99" s="38">
        <v>40597.050000000003</v>
      </c>
      <c r="I99" s="38">
        <v>40986.849999999991</v>
      </c>
      <c r="J99" s="38">
        <v>41235.35</v>
      </c>
      <c r="K99" s="31">
        <v>40738.35</v>
      </c>
      <c r="L99" s="31">
        <v>40100.050000000003</v>
      </c>
      <c r="M99" s="31">
        <v>7.9399999999999991E-3</v>
      </c>
      <c r="N99" s="1"/>
      <c r="O99" s="1"/>
    </row>
    <row r="100" spans="1:15" ht="12.75" customHeight="1">
      <c r="A100" s="56">
        <v>91</v>
      </c>
      <c r="B100" s="58" t="s">
        <v>138</v>
      </c>
      <c r="C100" s="31">
        <v>970.4</v>
      </c>
      <c r="D100" s="38">
        <v>967.73333333333323</v>
      </c>
      <c r="E100" s="38">
        <v>962.86666666666645</v>
      </c>
      <c r="F100" s="38">
        <v>955.33333333333326</v>
      </c>
      <c r="G100" s="38">
        <v>950.46666666666647</v>
      </c>
      <c r="H100" s="38">
        <v>975.26666666666642</v>
      </c>
      <c r="I100" s="38">
        <v>980.13333333333321</v>
      </c>
      <c r="J100" s="38">
        <v>987.6666666666664</v>
      </c>
      <c r="K100" s="31">
        <v>972.6</v>
      </c>
      <c r="L100" s="31">
        <v>960.2</v>
      </c>
      <c r="M100" s="31">
        <v>102.75758</v>
      </c>
      <c r="N100" s="1"/>
      <c r="O100" s="1"/>
    </row>
    <row r="101" spans="1:15" ht="12.75" customHeight="1">
      <c r="A101" s="56">
        <v>92</v>
      </c>
      <c r="B101" s="58" t="s">
        <v>139</v>
      </c>
      <c r="C101" s="31">
        <v>1325.8</v>
      </c>
      <c r="D101" s="38">
        <v>1331.5666666666666</v>
      </c>
      <c r="E101" s="38">
        <v>1315.3333333333333</v>
      </c>
      <c r="F101" s="38">
        <v>1304.8666666666666</v>
      </c>
      <c r="G101" s="38">
        <v>1288.6333333333332</v>
      </c>
      <c r="H101" s="38">
        <v>1342.0333333333333</v>
      </c>
      <c r="I101" s="38">
        <v>1358.2666666666669</v>
      </c>
      <c r="J101" s="38">
        <v>1368.7333333333333</v>
      </c>
      <c r="K101" s="31">
        <v>1347.8</v>
      </c>
      <c r="L101" s="31">
        <v>1321.1</v>
      </c>
      <c r="M101" s="31">
        <v>2.7943699999999998</v>
      </c>
      <c r="N101" s="1"/>
      <c r="O101" s="1"/>
    </row>
    <row r="102" spans="1:15" ht="12.75" customHeight="1">
      <c r="A102" s="56">
        <v>93</v>
      </c>
      <c r="B102" s="58" t="s">
        <v>140</v>
      </c>
      <c r="C102" s="31">
        <v>548.04999999999995</v>
      </c>
      <c r="D102" s="38">
        <v>546.16666666666663</v>
      </c>
      <c r="E102" s="38">
        <v>541.88333333333321</v>
      </c>
      <c r="F102" s="38">
        <v>535.71666666666658</v>
      </c>
      <c r="G102" s="38">
        <v>531.43333333333317</v>
      </c>
      <c r="H102" s="38">
        <v>552.33333333333326</v>
      </c>
      <c r="I102" s="38">
        <v>556.61666666666679</v>
      </c>
      <c r="J102" s="38">
        <v>562.7833333333333</v>
      </c>
      <c r="K102" s="31">
        <v>550.45000000000005</v>
      </c>
      <c r="L102" s="31">
        <v>540</v>
      </c>
      <c r="M102" s="31">
        <v>10.637869999999999</v>
      </c>
      <c r="N102" s="1"/>
      <c r="O102" s="1"/>
    </row>
    <row r="103" spans="1:15" ht="12.75" customHeight="1">
      <c r="A103" s="56">
        <v>94</v>
      </c>
      <c r="B103" s="58" t="s">
        <v>141</v>
      </c>
      <c r="C103" s="31">
        <v>8.6999999999999993</v>
      </c>
      <c r="D103" s="38">
        <v>8.5166666666666657</v>
      </c>
      <c r="E103" s="38">
        <v>8.1833333333333318</v>
      </c>
      <c r="F103" s="38">
        <v>7.6666666666666661</v>
      </c>
      <c r="G103" s="38">
        <v>7.3333333333333321</v>
      </c>
      <c r="H103" s="38">
        <v>9.0333333333333314</v>
      </c>
      <c r="I103" s="38">
        <v>9.3666666666666671</v>
      </c>
      <c r="J103" s="38">
        <v>9.8833333333333311</v>
      </c>
      <c r="K103" s="31">
        <v>8.85</v>
      </c>
      <c r="L103" s="31">
        <v>8</v>
      </c>
      <c r="M103" s="31">
        <v>4413.7459099999996</v>
      </c>
      <c r="N103" s="1"/>
      <c r="O103" s="1"/>
    </row>
    <row r="104" spans="1:15" ht="12.75" customHeight="1">
      <c r="A104" s="56">
        <v>95</v>
      </c>
      <c r="B104" s="58" t="s">
        <v>143</v>
      </c>
      <c r="C104" s="31">
        <v>91.1</v>
      </c>
      <c r="D104" s="38">
        <v>91.133333333333326</v>
      </c>
      <c r="E104" s="38">
        <v>90.166666666666657</v>
      </c>
      <c r="F104" s="38">
        <v>89.233333333333334</v>
      </c>
      <c r="G104" s="38">
        <v>88.266666666666666</v>
      </c>
      <c r="H104" s="38">
        <v>92.066666666666649</v>
      </c>
      <c r="I104" s="38">
        <v>93.033333333333317</v>
      </c>
      <c r="J104" s="38">
        <v>93.96666666666664</v>
      </c>
      <c r="K104" s="31">
        <v>92.1</v>
      </c>
      <c r="L104" s="31">
        <v>90.2</v>
      </c>
      <c r="M104" s="31">
        <v>296.65821999999997</v>
      </c>
      <c r="N104" s="1"/>
      <c r="O104" s="1"/>
    </row>
    <row r="105" spans="1:15" ht="12.75" customHeight="1">
      <c r="A105" s="56">
        <v>96</v>
      </c>
      <c r="B105" s="58" t="s">
        <v>145</v>
      </c>
      <c r="C105" s="31">
        <v>440.8</v>
      </c>
      <c r="D105" s="38">
        <v>441.83333333333331</v>
      </c>
      <c r="E105" s="38">
        <v>437.96666666666664</v>
      </c>
      <c r="F105" s="38">
        <v>435.13333333333333</v>
      </c>
      <c r="G105" s="38">
        <v>431.26666666666665</v>
      </c>
      <c r="H105" s="38">
        <v>444.66666666666663</v>
      </c>
      <c r="I105" s="38">
        <v>448.5333333333333</v>
      </c>
      <c r="J105" s="38">
        <v>451.36666666666662</v>
      </c>
      <c r="K105" s="31">
        <v>445.7</v>
      </c>
      <c r="L105" s="31">
        <v>439</v>
      </c>
      <c r="M105" s="31">
        <v>7.07613</v>
      </c>
      <c r="N105" s="1"/>
      <c r="O105" s="1"/>
    </row>
    <row r="106" spans="1:15" ht="12.75" customHeight="1">
      <c r="A106" s="56">
        <v>97</v>
      </c>
      <c r="B106" s="58" t="s">
        <v>146</v>
      </c>
      <c r="C106" s="31">
        <v>392</v>
      </c>
      <c r="D106" s="38">
        <v>394.58333333333331</v>
      </c>
      <c r="E106" s="38">
        <v>388.11666666666662</v>
      </c>
      <c r="F106" s="38">
        <v>384.23333333333329</v>
      </c>
      <c r="G106" s="38">
        <v>377.76666666666659</v>
      </c>
      <c r="H106" s="38">
        <v>398.46666666666664</v>
      </c>
      <c r="I106" s="38">
        <v>404.93333333333334</v>
      </c>
      <c r="J106" s="38">
        <v>408.81666666666666</v>
      </c>
      <c r="K106" s="31">
        <v>401.05</v>
      </c>
      <c r="L106" s="31">
        <v>390.7</v>
      </c>
      <c r="M106" s="31">
        <v>22.424219999999998</v>
      </c>
      <c r="N106" s="1"/>
      <c r="O106" s="1"/>
    </row>
    <row r="107" spans="1:15" ht="12.75" customHeight="1">
      <c r="A107" s="56">
        <v>98</v>
      </c>
      <c r="B107" s="58" t="s">
        <v>282</v>
      </c>
      <c r="C107" s="31">
        <v>395.3</v>
      </c>
      <c r="D107" s="38">
        <v>395.33333333333331</v>
      </c>
      <c r="E107" s="38">
        <v>385.66666666666663</v>
      </c>
      <c r="F107" s="38">
        <v>376.0333333333333</v>
      </c>
      <c r="G107" s="38">
        <v>366.36666666666662</v>
      </c>
      <c r="H107" s="38">
        <v>404.96666666666664</v>
      </c>
      <c r="I107" s="38">
        <v>414.63333333333327</v>
      </c>
      <c r="J107" s="38">
        <v>424.26666666666665</v>
      </c>
      <c r="K107" s="31">
        <v>405</v>
      </c>
      <c r="L107" s="31">
        <v>385.7</v>
      </c>
      <c r="M107" s="31">
        <v>19.278870000000001</v>
      </c>
      <c r="N107" s="1"/>
      <c r="O107" s="1"/>
    </row>
    <row r="108" spans="1:15" ht="12.75" customHeight="1">
      <c r="A108" s="56">
        <v>99</v>
      </c>
      <c r="B108" s="58" t="s">
        <v>149</v>
      </c>
      <c r="C108" s="31">
        <v>2458.15</v>
      </c>
      <c r="D108" s="38">
        <v>2467.1666666666665</v>
      </c>
      <c r="E108" s="38">
        <v>2441.9333333333329</v>
      </c>
      <c r="F108" s="38">
        <v>2425.7166666666662</v>
      </c>
      <c r="G108" s="38">
        <v>2400.4833333333327</v>
      </c>
      <c r="H108" s="38">
        <v>2483.3833333333332</v>
      </c>
      <c r="I108" s="38">
        <v>2508.6166666666668</v>
      </c>
      <c r="J108" s="38">
        <v>2524.8333333333335</v>
      </c>
      <c r="K108" s="31">
        <v>2492.4</v>
      </c>
      <c r="L108" s="31">
        <v>2450.9499999999998</v>
      </c>
      <c r="M108" s="31">
        <v>7.1650600000000004</v>
      </c>
      <c r="N108" s="1"/>
      <c r="O108" s="1"/>
    </row>
    <row r="109" spans="1:15" ht="12.75" customHeight="1">
      <c r="A109" s="56">
        <v>100</v>
      </c>
      <c r="B109" s="58" t="s">
        <v>150</v>
      </c>
      <c r="C109" s="31">
        <v>1401.15</v>
      </c>
      <c r="D109" s="38">
        <v>1403.8833333333334</v>
      </c>
      <c r="E109" s="38">
        <v>1386.3166666666668</v>
      </c>
      <c r="F109" s="38">
        <v>1371.4833333333333</v>
      </c>
      <c r="G109" s="38">
        <v>1353.9166666666667</v>
      </c>
      <c r="H109" s="38">
        <v>1418.7166666666669</v>
      </c>
      <c r="I109" s="38">
        <v>1436.2833333333335</v>
      </c>
      <c r="J109" s="38">
        <v>1451.116666666667</v>
      </c>
      <c r="K109" s="31">
        <v>1421.45</v>
      </c>
      <c r="L109" s="31">
        <v>1389.05</v>
      </c>
      <c r="M109" s="31">
        <v>18.625350000000001</v>
      </c>
      <c r="N109" s="1"/>
      <c r="O109" s="1"/>
    </row>
    <row r="110" spans="1:15" ht="12.75" customHeight="1">
      <c r="A110" s="56">
        <v>101</v>
      </c>
      <c r="B110" s="58" t="s">
        <v>151</v>
      </c>
      <c r="C110" s="31">
        <v>168.35</v>
      </c>
      <c r="D110" s="38">
        <v>167.78333333333333</v>
      </c>
      <c r="E110" s="38">
        <v>164.86666666666667</v>
      </c>
      <c r="F110" s="38">
        <v>161.38333333333335</v>
      </c>
      <c r="G110" s="38">
        <v>158.4666666666667</v>
      </c>
      <c r="H110" s="38">
        <v>171.26666666666665</v>
      </c>
      <c r="I110" s="38">
        <v>174.18333333333334</v>
      </c>
      <c r="J110" s="38">
        <v>177.66666666666663</v>
      </c>
      <c r="K110" s="31">
        <v>170.7</v>
      </c>
      <c r="L110" s="31">
        <v>164.3</v>
      </c>
      <c r="M110" s="31">
        <v>193.75280000000001</v>
      </c>
      <c r="N110" s="1"/>
      <c r="O110" s="1"/>
    </row>
    <row r="111" spans="1:15" ht="12.75" customHeight="1">
      <c r="A111" s="56">
        <v>102</v>
      </c>
      <c r="B111" s="58" t="s">
        <v>152</v>
      </c>
      <c r="C111" s="31">
        <v>1420.1</v>
      </c>
      <c r="D111" s="38">
        <v>1418</v>
      </c>
      <c r="E111" s="38">
        <v>1413.5</v>
      </c>
      <c r="F111" s="38">
        <v>1406.9</v>
      </c>
      <c r="G111" s="38">
        <v>1402.4</v>
      </c>
      <c r="H111" s="38">
        <v>1424.6</v>
      </c>
      <c r="I111" s="38">
        <v>1429.1</v>
      </c>
      <c r="J111" s="38">
        <v>1435.6999999999998</v>
      </c>
      <c r="K111" s="31">
        <v>1422.5</v>
      </c>
      <c r="L111" s="31">
        <v>1411.4</v>
      </c>
      <c r="M111" s="31">
        <v>43.071719999999999</v>
      </c>
      <c r="N111" s="1"/>
      <c r="O111" s="1"/>
    </row>
    <row r="112" spans="1:15" ht="12.75" customHeight="1">
      <c r="A112" s="56">
        <v>103</v>
      </c>
      <c r="B112" s="58" t="s">
        <v>154</v>
      </c>
      <c r="C112" s="31">
        <v>91.8</v>
      </c>
      <c r="D112" s="38">
        <v>92.216666666666654</v>
      </c>
      <c r="E112" s="38">
        <v>91.233333333333306</v>
      </c>
      <c r="F112" s="38">
        <v>90.666666666666657</v>
      </c>
      <c r="G112" s="38">
        <v>89.683333333333309</v>
      </c>
      <c r="H112" s="38">
        <v>92.783333333333303</v>
      </c>
      <c r="I112" s="38">
        <v>93.766666666666652</v>
      </c>
      <c r="J112" s="38">
        <v>94.3333333333333</v>
      </c>
      <c r="K112" s="31">
        <v>93.2</v>
      </c>
      <c r="L112" s="31">
        <v>91.65</v>
      </c>
      <c r="M112" s="31">
        <v>70.215289999999996</v>
      </c>
      <c r="N112" s="1"/>
      <c r="O112" s="1"/>
    </row>
    <row r="113" spans="1:15" ht="12.75" customHeight="1">
      <c r="A113" s="56">
        <v>104</v>
      </c>
      <c r="B113" s="58" t="s">
        <v>155</v>
      </c>
      <c r="C113" s="31">
        <v>883.95</v>
      </c>
      <c r="D113" s="38">
        <v>888.30000000000007</v>
      </c>
      <c r="E113" s="38">
        <v>874.60000000000014</v>
      </c>
      <c r="F113" s="38">
        <v>865.25000000000011</v>
      </c>
      <c r="G113" s="38">
        <v>851.55000000000018</v>
      </c>
      <c r="H113" s="38">
        <v>897.65000000000009</v>
      </c>
      <c r="I113" s="38">
        <v>911.35000000000014</v>
      </c>
      <c r="J113" s="38">
        <v>920.7</v>
      </c>
      <c r="K113" s="31">
        <v>902</v>
      </c>
      <c r="L113" s="31">
        <v>878.95</v>
      </c>
      <c r="M113" s="31">
        <v>9.4143899999999991</v>
      </c>
      <c r="N113" s="1"/>
      <c r="O113" s="1"/>
    </row>
    <row r="114" spans="1:15" ht="12.75" customHeight="1">
      <c r="A114" s="56">
        <v>105</v>
      </c>
      <c r="B114" s="58" t="s">
        <v>156</v>
      </c>
      <c r="C114" s="31">
        <v>658.25</v>
      </c>
      <c r="D114" s="38">
        <v>659.75</v>
      </c>
      <c r="E114" s="38">
        <v>649.5</v>
      </c>
      <c r="F114" s="38">
        <v>640.75</v>
      </c>
      <c r="G114" s="38">
        <v>630.5</v>
      </c>
      <c r="H114" s="38">
        <v>668.5</v>
      </c>
      <c r="I114" s="38">
        <v>678.75</v>
      </c>
      <c r="J114" s="38">
        <v>687.5</v>
      </c>
      <c r="K114" s="31">
        <v>670</v>
      </c>
      <c r="L114" s="31">
        <v>651</v>
      </c>
      <c r="M114" s="31">
        <v>30.14348</v>
      </c>
      <c r="N114" s="1"/>
      <c r="O114" s="1"/>
    </row>
    <row r="115" spans="1:15" ht="12.75" customHeight="1">
      <c r="A115" s="56">
        <v>106</v>
      </c>
      <c r="B115" s="58" t="s">
        <v>422</v>
      </c>
      <c r="C115" s="31">
        <v>48.4</v>
      </c>
      <c r="D115" s="38">
        <v>48.54999999999999</v>
      </c>
      <c r="E115" s="38">
        <v>47.899999999999977</v>
      </c>
      <c r="F115" s="38">
        <v>47.399999999999984</v>
      </c>
      <c r="G115" s="38">
        <v>46.749999999999972</v>
      </c>
      <c r="H115" s="38">
        <v>49.049999999999983</v>
      </c>
      <c r="I115" s="38">
        <v>49.7</v>
      </c>
      <c r="J115" s="38">
        <v>50.199999999999989</v>
      </c>
      <c r="K115" s="31">
        <v>49.2</v>
      </c>
      <c r="L115" s="31">
        <v>48.05</v>
      </c>
      <c r="M115" s="31">
        <v>367.32927999999998</v>
      </c>
      <c r="N115" s="1"/>
      <c r="O115" s="1"/>
    </row>
    <row r="116" spans="1:15" ht="12.75" customHeight="1">
      <c r="A116" s="56">
        <v>107</v>
      </c>
      <c r="B116" s="58" t="s">
        <v>157</v>
      </c>
      <c r="C116" s="31">
        <v>443.35</v>
      </c>
      <c r="D116" s="38">
        <v>445.4666666666667</v>
      </c>
      <c r="E116" s="38">
        <v>439.93333333333339</v>
      </c>
      <c r="F116" s="38">
        <v>436.51666666666671</v>
      </c>
      <c r="G116" s="38">
        <v>430.98333333333341</v>
      </c>
      <c r="H116" s="38">
        <v>448.88333333333338</v>
      </c>
      <c r="I116" s="38">
        <v>454.41666666666669</v>
      </c>
      <c r="J116" s="38">
        <v>457.83333333333337</v>
      </c>
      <c r="K116" s="31">
        <v>451</v>
      </c>
      <c r="L116" s="31">
        <v>442.05</v>
      </c>
      <c r="M116" s="31">
        <v>92.709879999999998</v>
      </c>
      <c r="N116" s="1"/>
      <c r="O116" s="1"/>
    </row>
    <row r="117" spans="1:15" ht="12.75" customHeight="1">
      <c r="A117" s="56">
        <v>108</v>
      </c>
      <c r="B117" s="58" t="s">
        <v>158</v>
      </c>
      <c r="C117" s="31">
        <v>634.4</v>
      </c>
      <c r="D117" s="38">
        <v>637.7833333333333</v>
      </c>
      <c r="E117" s="38">
        <v>629.61666666666656</v>
      </c>
      <c r="F117" s="38">
        <v>624.83333333333326</v>
      </c>
      <c r="G117" s="38">
        <v>616.66666666666652</v>
      </c>
      <c r="H117" s="38">
        <v>642.56666666666661</v>
      </c>
      <c r="I117" s="38">
        <v>650.73333333333335</v>
      </c>
      <c r="J117" s="38">
        <v>655.51666666666665</v>
      </c>
      <c r="K117" s="31">
        <v>645.95000000000005</v>
      </c>
      <c r="L117" s="31">
        <v>633</v>
      </c>
      <c r="M117" s="31">
        <v>19.49633</v>
      </c>
      <c r="N117" s="1"/>
      <c r="O117" s="1"/>
    </row>
    <row r="118" spans="1:15" ht="12.75" customHeight="1">
      <c r="A118" s="56">
        <v>109</v>
      </c>
      <c r="B118" s="58" t="s">
        <v>283</v>
      </c>
      <c r="C118" s="31">
        <v>347.6</v>
      </c>
      <c r="D118" s="38">
        <v>346.58333333333331</v>
      </c>
      <c r="E118" s="38">
        <v>341.16666666666663</v>
      </c>
      <c r="F118" s="38">
        <v>334.73333333333329</v>
      </c>
      <c r="G118" s="38">
        <v>329.31666666666661</v>
      </c>
      <c r="H118" s="38">
        <v>353.01666666666665</v>
      </c>
      <c r="I118" s="38">
        <v>358.43333333333328</v>
      </c>
      <c r="J118" s="38">
        <v>364.86666666666667</v>
      </c>
      <c r="K118" s="31">
        <v>352</v>
      </c>
      <c r="L118" s="31">
        <v>340.15</v>
      </c>
      <c r="M118" s="31">
        <v>37.073399999999999</v>
      </c>
      <c r="N118" s="1"/>
      <c r="O118" s="1"/>
    </row>
    <row r="119" spans="1:15" ht="12.75" customHeight="1">
      <c r="A119" s="56">
        <v>110</v>
      </c>
      <c r="B119" s="58" t="s">
        <v>160</v>
      </c>
      <c r="C119" s="31">
        <v>773.15</v>
      </c>
      <c r="D119" s="38">
        <v>777.08333333333337</v>
      </c>
      <c r="E119" s="38">
        <v>766.61666666666679</v>
      </c>
      <c r="F119" s="38">
        <v>760.08333333333337</v>
      </c>
      <c r="G119" s="38">
        <v>749.61666666666679</v>
      </c>
      <c r="H119" s="38">
        <v>783.61666666666679</v>
      </c>
      <c r="I119" s="38">
        <v>794.08333333333326</v>
      </c>
      <c r="J119" s="38">
        <v>800.61666666666679</v>
      </c>
      <c r="K119" s="31">
        <v>787.55</v>
      </c>
      <c r="L119" s="31">
        <v>770.55</v>
      </c>
      <c r="M119" s="31">
        <v>15.02054</v>
      </c>
      <c r="N119" s="1"/>
      <c r="O119" s="1"/>
    </row>
    <row r="120" spans="1:15" ht="12.75" customHeight="1">
      <c r="A120" s="56">
        <v>111</v>
      </c>
      <c r="B120" s="58" t="s">
        <v>161</v>
      </c>
      <c r="C120" s="31">
        <v>485.1</v>
      </c>
      <c r="D120" s="38">
        <v>484.06666666666666</v>
      </c>
      <c r="E120" s="38">
        <v>480.88333333333333</v>
      </c>
      <c r="F120" s="38">
        <v>476.66666666666669</v>
      </c>
      <c r="G120" s="38">
        <v>473.48333333333335</v>
      </c>
      <c r="H120" s="38">
        <v>488.2833333333333</v>
      </c>
      <c r="I120" s="38">
        <v>491.46666666666658</v>
      </c>
      <c r="J120" s="38">
        <v>495.68333333333328</v>
      </c>
      <c r="K120" s="31">
        <v>487.25</v>
      </c>
      <c r="L120" s="31">
        <v>479.85</v>
      </c>
      <c r="M120" s="31">
        <v>12.50019</v>
      </c>
      <c r="N120" s="1"/>
      <c r="O120" s="1"/>
    </row>
    <row r="121" spans="1:15" ht="12.75" customHeight="1">
      <c r="A121" s="56">
        <v>112</v>
      </c>
      <c r="B121" s="58" t="s">
        <v>162</v>
      </c>
      <c r="C121" s="31">
        <v>1778.85</v>
      </c>
      <c r="D121" s="38">
        <v>1778.3999999999999</v>
      </c>
      <c r="E121" s="38">
        <v>1767.4499999999998</v>
      </c>
      <c r="F121" s="38">
        <v>1756.05</v>
      </c>
      <c r="G121" s="38">
        <v>1745.1</v>
      </c>
      <c r="H121" s="38">
        <v>1789.7999999999997</v>
      </c>
      <c r="I121" s="38">
        <v>1800.75</v>
      </c>
      <c r="J121" s="38">
        <v>1812.1499999999996</v>
      </c>
      <c r="K121" s="31">
        <v>1789.35</v>
      </c>
      <c r="L121" s="31">
        <v>1767</v>
      </c>
      <c r="M121" s="31">
        <v>20.433499999999999</v>
      </c>
      <c r="N121" s="1"/>
      <c r="O121" s="1"/>
    </row>
    <row r="122" spans="1:15" ht="12.75" customHeight="1">
      <c r="A122" s="56">
        <v>113</v>
      </c>
      <c r="B122" s="58" t="s">
        <v>163</v>
      </c>
      <c r="C122" s="31">
        <v>121.5</v>
      </c>
      <c r="D122" s="38">
        <v>122.78333333333335</v>
      </c>
      <c r="E122" s="38">
        <v>119.76666666666669</v>
      </c>
      <c r="F122" s="38">
        <v>118.03333333333335</v>
      </c>
      <c r="G122" s="38">
        <v>115.01666666666669</v>
      </c>
      <c r="H122" s="38">
        <v>124.51666666666669</v>
      </c>
      <c r="I122" s="38">
        <v>127.53333333333335</v>
      </c>
      <c r="J122" s="38">
        <v>129.26666666666671</v>
      </c>
      <c r="K122" s="31">
        <v>125.8</v>
      </c>
      <c r="L122" s="31">
        <v>121.05</v>
      </c>
      <c r="M122" s="31">
        <v>55.371070000000003</v>
      </c>
      <c r="N122" s="1"/>
      <c r="O122" s="1"/>
    </row>
    <row r="123" spans="1:15" ht="12.75" customHeight="1">
      <c r="A123" s="56">
        <v>114</v>
      </c>
      <c r="B123" s="58" t="s">
        <v>164</v>
      </c>
      <c r="C123" s="31">
        <v>2204.5500000000002</v>
      </c>
      <c r="D123" s="38">
        <v>2204.6</v>
      </c>
      <c r="E123" s="38">
        <v>2191.1499999999996</v>
      </c>
      <c r="F123" s="38">
        <v>2177.7499999999995</v>
      </c>
      <c r="G123" s="38">
        <v>2164.2999999999993</v>
      </c>
      <c r="H123" s="38">
        <v>2218</v>
      </c>
      <c r="I123" s="38">
        <v>2231.4499999999998</v>
      </c>
      <c r="J123" s="38">
        <v>2244.8500000000004</v>
      </c>
      <c r="K123" s="31">
        <v>2218.0500000000002</v>
      </c>
      <c r="L123" s="31">
        <v>2191.1999999999998</v>
      </c>
      <c r="M123" s="31">
        <v>1.16858</v>
      </c>
      <c r="N123" s="1"/>
      <c r="O123" s="1"/>
    </row>
    <row r="124" spans="1:15" ht="12.75" customHeight="1">
      <c r="A124" s="56">
        <v>115</v>
      </c>
      <c r="B124" s="58" t="s">
        <v>165</v>
      </c>
      <c r="C124" s="31">
        <v>387.55</v>
      </c>
      <c r="D124" s="38">
        <v>388.68333333333334</v>
      </c>
      <c r="E124" s="38">
        <v>383.61666666666667</v>
      </c>
      <c r="F124" s="38">
        <v>379.68333333333334</v>
      </c>
      <c r="G124" s="38">
        <v>374.61666666666667</v>
      </c>
      <c r="H124" s="38">
        <v>392.61666666666667</v>
      </c>
      <c r="I124" s="38">
        <v>397.68333333333339</v>
      </c>
      <c r="J124" s="38">
        <v>401.61666666666667</v>
      </c>
      <c r="K124" s="31">
        <v>393.75</v>
      </c>
      <c r="L124" s="31">
        <v>384.75</v>
      </c>
      <c r="M124" s="31">
        <v>10.255839999999999</v>
      </c>
      <c r="N124" s="1"/>
      <c r="O124" s="1"/>
    </row>
    <row r="125" spans="1:15" ht="12.75" customHeight="1">
      <c r="A125" s="56">
        <v>116</v>
      </c>
      <c r="B125" s="58" t="s">
        <v>166</v>
      </c>
      <c r="C125" s="31">
        <v>417.25</v>
      </c>
      <c r="D125" s="38">
        <v>419.7</v>
      </c>
      <c r="E125" s="38">
        <v>413.54999999999995</v>
      </c>
      <c r="F125" s="38">
        <v>409.84999999999997</v>
      </c>
      <c r="G125" s="38">
        <v>403.69999999999993</v>
      </c>
      <c r="H125" s="38">
        <v>423.4</v>
      </c>
      <c r="I125" s="38">
        <v>429.54999999999995</v>
      </c>
      <c r="J125" s="38">
        <v>433.25</v>
      </c>
      <c r="K125" s="31">
        <v>425.85</v>
      </c>
      <c r="L125" s="31">
        <v>416</v>
      </c>
      <c r="M125" s="31">
        <v>30.312100000000001</v>
      </c>
      <c r="N125" s="1"/>
      <c r="O125" s="1"/>
    </row>
    <row r="126" spans="1:15" ht="12.75" customHeight="1">
      <c r="A126" s="56">
        <v>117</v>
      </c>
      <c r="B126" s="58" t="s">
        <v>284</v>
      </c>
      <c r="C126" s="31">
        <v>648.35</v>
      </c>
      <c r="D126" s="38">
        <v>650.38333333333333</v>
      </c>
      <c r="E126" s="38">
        <v>642.9666666666667</v>
      </c>
      <c r="F126" s="38">
        <v>637.58333333333337</v>
      </c>
      <c r="G126" s="38">
        <v>630.16666666666674</v>
      </c>
      <c r="H126" s="38">
        <v>655.76666666666665</v>
      </c>
      <c r="I126" s="38">
        <v>663.18333333333339</v>
      </c>
      <c r="J126" s="38">
        <v>668.56666666666661</v>
      </c>
      <c r="K126" s="31">
        <v>657.8</v>
      </c>
      <c r="L126" s="31">
        <v>645</v>
      </c>
      <c r="M126" s="31">
        <v>6.9890600000000003</v>
      </c>
      <c r="N126" s="1"/>
      <c r="O126" s="1"/>
    </row>
    <row r="127" spans="1:15" ht="12.75" customHeight="1">
      <c r="A127" s="56">
        <v>118</v>
      </c>
      <c r="B127" s="58" t="s">
        <v>167</v>
      </c>
      <c r="C127" s="31">
        <v>2638.4</v>
      </c>
      <c r="D127" s="38">
        <v>2650.7000000000003</v>
      </c>
      <c r="E127" s="38">
        <v>2618.7000000000007</v>
      </c>
      <c r="F127" s="38">
        <v>2599.0000000000005</v>
      </c>
      <c r="G127" s="38">
        <v>2567.0000000000009</v>
      </c>
      <c r="H127" s="38">
        <v>2670.4000000000005</v>
      </c>
      <c r="I127" s="38">
        <v>2702.3999999999996</v>
      </c>
      <c r="J127" s="38">
        <v>2722.1000000000004</v>
      </c>
      <c r="K127" s="31">
        <v>2682.7</v>
      </c>
      <c r="L127" s="31">
        <v>2631</v>
      </c>
      <c r="M127" s="31">
        <v>14.08427</v>
      </c>
      <c r="N127" s="1"/>
      <c r="O127" s="1"/>
    </row>
    <row r="128" spans="1:15" ht="12.75" customHeight="1">
      <c r="A128" s="56">
        <v>119</v>
      </c>
      <c r="B128" s="58" t="s">
        <v>168</v>
      </c>
      <c r="C128" s="31">
        <v>5127.3999999999996</v>
      </c>
      <c r="D128" s="38">
        <v>5140.4833333333327</v>
      </c>
      <c r="E128" s="38">
        <v>5091.0666666666657</v>
      </c>
      <c r="F128" s="38">
        <v>5054.7333333333327</v>
      </c>
      <c r="G128" s="38">
        <v>5005.3166666666657</v>
      </c>
      <c r="H128" s="38">
        <v>5176.8166666666657</v>
      </c>
      <c r="I128" s="38">
        <v>5226.2333333333318</v>
      </c>
      <c r="J128" s="38">
        <v>5262.5666666666657</v>
      </c>
      <c r="K128" s="31">
        <v>5189.8999999999996</v>
      </c>
      <c r="L128" s="31">
        <v>5104.1499999999996</v>
      </c>
      <c r="M128" s="31">
        <v>2.0627800000000001</v>
      </c>
      <c r="N128" s="1"/>
      <c r="O128" s="1"/>
    </row>
    <row r="129" spans="1:15" ht="12.75" customHeight="1">
      <c r="A129" s="56">
        <v>120</v>
      </c>
      <c r="B129" s="58" t="s">
        <v>169</v>
      </c>
      <c r="C129" s="31">
        <v>4342.8500000000004</v>
      </c>
      <c r="D129" s="38">
        <v>4344.3166666666666</v>
      </c>
      <c r="E129" s="38">
        <v>4308.6333333333332</v>
      </c>
      <c r="F129" s="38">
        <v>4274.416666666667</v>
      </c>
      <c r="G129" s="38">
        <v>4238.7333333333336</v>
      </c>
      <c r="H129" s="38">
        <v>4378.5333333333328</v>
      </c>
      <c r="I129" s="38">
        <v>4414.2166666666653</v>
      </c>
      <c r="J129" s="38">
        <v>4448.4333333333325</v>
      </c>
      <c r="K129" s="31">
        <v>4380</v>
      </c>
      <c r="L129" s="31">
        <v>4310.1000000000004</v>
      </c>
      <c r="M129" s="31">
        <v>1.4125700000000001</v>
      </c>
      <c r="N129" s="1"/>
      <c r="O129" s="1"/>
    </row>
    <row r="130" spans="1:15" ht="12.75" customHeight="1">
      <c r="A130" s="56">
        <v>121</v>
      </c>
      <c r="B130" s="58" t="s">
        <v>170</v>
      </c>
      <c r="C130" s="31">
        <v>1077.5999999999999</v>
      </c>
      <c r="D130" s="38">
        <v>1080.9499999999998</v>
      </c>
      <c r="E130" s="38">
        <v>1068.8499999999997</v>
      </c>
      <c r="F130" s="38">
        <v>1060.0999999999999</v>
      </c>
      <c r="G130" s="38">
        <v>1047.9999999999998</v>
      </c>
      <c r="H130" s="38">
        <v>1089.6999999999996</v>
      </c>
      <c r="I130" s="38">
        <v>1101.8</v>
      </c>
      <c r="J130" s="38">
        <v>1110.5499999999995</v>
      </c>
      <c r="K130" s="31">
        <v>1093.05</v>
      </c>
      <c r="L130" s="31">
        <v>1072.2</v>
      </c>
      <c r="M130" s="31">
        <v>6.4024599999999996</v>
      </c>
      <c r="N130" s="1"/>
      <c r="O130" s="1"/>
    </row>
    <row r="131" spans="1:15" ht="12.75" customHeight="1">
      <c r="A131" s="56">
        <v>122</v>
      </c>
      <c r="B131" s="58" t="s">
        <v>171</v>
      </c>
      <c r="C131" s="31">
        <v>1520.05</v>
      </c>
      <c r="D131" s="38">
        <v>1525.1666666666667</v>
      </c>
      <c r="E131" s="38">
        <v>1503.0833333333335</v>
      </c>
      <c r="F131" s="38">
        <v>1486.1166666666668</v>
      </c>
      <c r="G131" s="38">
        <v>1464.0333333333335</v>
      </c>
      <c r="H131" s="38">
        <v>1542.1333333333334</v>
      </c>
      <c r="I131" s="38">
        <v>1564.2166666666669</v>
      </c>
      <c r="J131" s="38">
        <v>1581.1833333333334</v>
      </c>
      <c r="K131" s="31">
        <v>1547.25</v>
      </c>
      <c r="L131" s="31">
        <v>1508.2</v>
      </c>
      <c r="M131" s="31">
        <v>14.5532</v>
      </c>
      <c r="N131" s="1"/>
      <c r="O131" s="1"/>
    </row>
    <row r="132" spans="1:15" ht="12.75" customHeight="1">
      <c r="A132" s="56">
        <v>123</v>
      </c>
      <c r="B132" s="58" t="s">
        <v>172</v>
      </c>
      <c r="C132" s="31">
        <v>294.25</v>
      </c>
      <c r="D132" s="38">
        <v>297.09999999999997</v>
      </c>
      <c r="E132" s="38">
        <v>290.34999999999991</v>
      </c>
      <c r="F132" s="38">
        <v>286.44999999999993</v>
      </c>
      <c r="G132" s="38">
        <v>279.69999999999987</v>
      </c>
      <c r="H132" s="38">
        <v>300.99999999999994</v>
      </c>
      <c r="I132" s="38">
        <v>307.75000000000006</v>
      </c>
      <c r="J132" s="38">
        <v>311.64999999999998</v>
      </c>
      <c r="K132" s="31">
        <v>303.85000000000002</v>
      </c>
      <c r="L132" s="31">
        <v>293.2</v>
      </c>
      <c r="M132" s="31">
        <v>43.743510000000001</v>
      </c>
      <c r="N132" s="1"/>
      <c r="O132" s="1"/>
    </row>
    <row r="133" spans="1:15" ht="12.75" customHeight="1">
      <c r="A133" s="56">
        <v>124</v>
      </c>
      <c r="B133" s="58" t="s">
        <v>882</v>
      </c>
      <c r="C133" s="31">
        <v>1785.35</v>
      </c>
      <c r="D133" s="38">
        <v>1797.6833333333334</v>
      </c>
      <c r="E133" s="38">
        <v>1767.6666666666667</v>
      </c>
      <c r="F133" s="38">
        <v>1749.9833333333333</v>
      </c>
      <c r="G133" s="38">
        <v>1719.9666666666667</v>
      </c>
      <c r="H133" s="38">
        <v>1815.3666666666668</v>
      </c>
      <c r="I133" s="38">
        <v>1845.3833333333332</v>
      </c>
      <c r="J133" s="38">
        <v>1863.0666666666668</v>
      </c>
      <c r="K133" s="31">
        <v>1827.7</v>
      </c>
      <c r="L133" s="31">
        <v>1780</v>
      </c>
      <c r="M133" s="31">
        <v>2.9206599999999998</v>
      </c>
      <c r="N133" s="1"/>
      <c r="O133" s="1"/>
    </row>
    <row r="134" spans="1:15" ht="12.75" customHeight="1">
      <c r="A134" s="56">
        <v>125</v>
      </c>
      <c r="B134" s="58" t="s">
        <v>174</v>
      </c>
      <c r="C134" s="31">
        <v>560.20000000000005</v>
      </c>
      <c r="D134" s="38">
        <v>562.38333333333333</v>
      </c>
      <c r="E134" s="38">
        <v>553.9666666666667</v>
      </c>
      <c r="F134" s="38">
        <v>547.73333333333335</v>
      </c>
      <c r="G134" s="38">
        <v>539.31666666666672</v>
      </c>
      <c r="H134" s="38">
        <v>568.61666666666667</v>
      </c>
      <c r="I134" s="38">
        <v>577.03333333333342</v>
      </c>
      <c r="J134" s="38">
        <v>583.26666666666665</v>
      </c>
      <c r="K134" s="31">
        <v>570.79999999999995</v>
      </c>
      <c r="L134" s="31">
        <v>556.15</v>
      </c>
      <c r="M134" s="31">
        <v>13.391909999999999</v>
      </c>
      <c r="N134" s="1"/>
      <c r="O134" s="1"/>
    </row>
    <row r="135" spans="1:15" ht="12.75" customHeight="1">
      <c r="A135" s="56">
        <v>126</v>
      </c>
      <c r="B135" s="58" t="s">
        <v>175</v>
      </c>
      <c r="C135" s="31">
        <v>9505.7000000000007</v>
      </c>
      <c r="D135" s="38">
        <v>9538.4833333333336</v>
      </c>
      <c r="E135" s="38">
        <v>9452.2166666666672</v>
      </c>
      <c r="F135" s="38">
        <v>9398.7333333333336</v>
      </c>
      <c r="G135" s="38">
        <v>9312.4666666666672</v>
      </c>
      <c r="H135" s="38">
        <v>9591.9666666666672</v>
      </c>
      <c r="I135" s="38">
        <v>9678.2333333333336</v>
      </c>
      <c r="J135" s="38">
        <v>9731.7166666666672</v>
      </c>
      <c r="K135" s="31">
        <v>9624.75</v>
      </c>
      <c r="L135" s="31">
        <v>9485</v>
      </c>
      <c r="M135" s="31">
        <v>3.4644900000000001</v>
      </c>
      <c r="N135" s="1"/>
      <c r="O135" s="1"/>
    </row>
    <row r="136" spans="1:15" ht="12.75" customHeight="1">
      <c r="A136" s="56">
        <v>127</v>
      </c>
      <c r="B136" s="58" t="s">
        <v>286</v>
      </c>
      <c r="C136" s="31">
        <v>553.6</v>
      </c>
      <c r="D136" s="38">
        <v>554.9666666666667</v>
      </c>
      <c r="E136" s="38">
        <v>546.63333333333344</v>
      </c>
      <c r="F136" s="38">
        <v>539.66666666666674</v>
      </c>
      <c r="G136" s="38">
        <v>531.33333333333348</v>
      </c>
      <c r="H136" s="38">
        <v>561.93333333333339</v>
      </c>
      <c r="I136" s="38">
        <v>570.26666666666665</v>
      </c>
      <c r="J136" s="38">
        <v>577.23333333333335</v>
      </c>
      <c r="K136" s="31">
        <v>563.29999999999995</v>
      </c>
      <c r="L136" s="31">
        <v>548</v>
      </c>
      <c r="M136" s="31">
        <v>22.266580000000001</v>
      </c>
      <c r="N136" s="1"/>
      <c r="O136" s="1"/>
    </row>
    <row r="137" spans="1:15" ht="12.75" customHeight="1">
      <c r="A137" s="56">
        <v>128</v>
      </c>
      <c r="B137" s="58" t="s">
        <v>176</v>
      </c>
      <c r="C137" s="31">
        <v>1008.15</v>
      </c>
      <c r="D137" s="38">
        <v>1009.5499999999998</v>
      </c>
      <c r="E137" s="38">
        <v>1000.6499999999996</v>
      </c>
      <c r="F137" s="38">
        <v>993.14999999999975</v>
      </c>
      <c r="G137" s="38">
        <v>984.24999999999955</v>
      </c>
      <c r="H137" s="38">
        <v>1017.0499999999997</v>
      </c>
      <c r="I137" s="38">
        <v>1025.95</v>
      </c>
      <c r="J137" s="38">
        <v>1033.4499999999998</v>
      </c>
      <c r="K137" s="31">
        <v>1018.45</v>
      </c>
      <c r="L137" s="31">
        <v>1002.05</v>
      </c>
      <c r="M137" s="31">
        <v>7.1139900000000003</v>
      </c>
      <c r="N137" s="1"/>
      <c r="O137" s="1"/>
    </row>
    <row r="138" spans="1:15" ht="12.75" customHeight="1">
      <c r="A138" s="56">
        <v>129</v>
      </c>
      <c r="B138" s="58" t="s">
        <v>179</v>
      </c>
      <c r="C138" s="31">
        <v>906.5</v>
      </c>
      <c r="D138" s="38">
        <v>907.91666666666663</v>
      </c>
      <c r="E138" s="38">
        <v>893.88333333333321</v>
      </c>
      <c r="F138" s="38">
        <v>881.26666666666654</v>
      </c>
      <c r="G138" s="38">
        <v>867.23333333333312</v>
      </c>
      <c r="H138" s="38">
        <v>920.5333333333333</v>
      </c>
      <c r="I138" s="38">
        <v>934.56666666666683</v>
      </c>
      <c r="J138" s="38">
        <v>947.18333333333339</v>
      </c>
      <c r="K138" s="31">
        <v>921.95</v>
      </c>
      <c r="L138" s="31">
        <v>895.3</v>
      </c>
      <c r="M138" s="31">
        <v>16.852399999999999</v>
      </c>
      <c r="N138" s="1"/>
      <c r="O138" s="1"/>
    </row>
    <row r="139" spans="1:15" ht="12.75" customHeight="1">
      <c r="A139" s="56">
        <v>130</v>
      </c>
      <c r="B139" s="58" t="s">
        <v>181</v>
      </c>
      <c r="C139" s="31">
        <v>95.9</v>
      </c>
      <c r="D139" s="38">
        <v>95.800000000000011</v>
      </c>
      <c r="E139" s="38">
        <v>94.40000000000002</v>
      </c>
      <c r="F139" s="38">
        <v>92.9</v>
      </c>
      <c r="G139" s="38">
        <v>91.500000000000014</v>
      </c>
      <c r="H139" s="38">
        <v>97.300000000000026</v>
      </c>
      <c r="I139" s="38">
        <v>98.7</v>
      </c>
      <c r="J139" s="38">
        <v>100.20000000000003</v>
      </c>
      <c r="K139" s="31">
        <v>97.2</v>
      </c>
      <c r="L139" s="31">
        <v>94.3</v>
      </c>
      <c r="M139" s="31">
        <v>107.45841</v>
      </c>
      <c r="N139" s="1"/>
      <c r="O139" s="1"/>
    </row>
    <row r="140" spans="1:15" ht="12.75" customHeight="1">
      <c r="A140" s="56">
        <v>131</v>
      </c>
      <c r="B140" s="58" t="s">
        <v>182</v>
      </c>
      <c r="C140" s="31">
        <v>2392.1</v>
      </c>
      <c r="D140" s="38">
        <v>2422.7166666666667</v>
      </c>
      <c r="E140" s="38">
        <v>2354.4333333333334</v>
      </c>
      <c r="F140" s="38">
        <v>2316.7666666666669</v>
      </c>
      <c r="G140" s="38">
        <v>2248.4833333333336</v>
      </c>
      <c r="H140" s="38">
        <v>2460.3833333333332</v>
      </c>
      <c r="I140" s="38">
        <v>2528.666666666667</v>
      </c>
      <c r="J140" s="38">
        <v>2566.333333333333</v>
      </c>
      <c r="K140" s="31">
        <v>2491</v>
      </c>
      <c r="L140" s="31">
        <v>2385.0500000000002</v>
      </c>
      <c r="M140" s="31">
        <v>5.1077000000000004</v>
      </c>
      <c r="N140" s="1"/>
      <c r="O140" s="1"/>
    </row>
    <row r="141" spans="1:15" ht="12.75" customHeight="1">
      <c r="A141" s="56">
        <v>132</v>
      </c>
      <c r="B141" s="58" t="s">
        <v>183</v>
      </c>
      <c r="C141" s="31">
        <v>108542</v>
      </c>
      <c r="D141" s="38">
        <v>108479.41666666667</v>
      </c>
      <c r="E141" s="38">
        <v>108063.13333333335</v>
      </c>
      <c r="F141" s="38">
        <v>107584.26666666668</v>
      </c>
      <c r="G141" s="38">
        <v>107167.98333333335</v>
      </c>
      <c r="H141" s="38">
        <v>108958.28333333334</v>
      </c>
      <c r="I141" s="38">
        <v>109374.56666666667</v>
      </c>
      <c r="J141" s="38">
        <v>109853.43333333333</v>
      </c>
      <c r="K141" s="31">
        <v>108895.7</v>
      </c>
      <c r="L141" s="31">
        <v>108000.55</v>
      </c>
      <c r="M141" s="31">
        <v>3.5619999999999999E-2</v>
      </c>
      <c r="N141" s="1"/>
      <c r="O141" s="1"/>
    </row>
    <row r="142" spans="1:15" ht="12.75" customHeight="1">
      <c r="A142" s="56">
        <v>133</v>
      </c>
      <c r="B142" s="58" t="s">
        <v>287</v>
      </c>
      <c r="C142" s="31">
        <v>59.6</v>
      </c>
      <c r="D142" s="38">
        <v>59.783333333333331</v>
      </c>
      <c r="E142" s="38">
        <v>59.166666666666664</v>
      </c>
      <c r="F142" s="38">
        <v>58.733333333333334</v>
      </c>
      <c r="G142" s="38">
        <v>58.116666666666667</v>
      </c>
      <c r="H142" s="38">
        <v>60.216666666666661</v>
      </c>
      <c r="I142" s="38">
        <v>60.833333333333336</v>
      </c>
      <c r="J142" s="38">
        <v>61.266666666666659</v>
      </c>
      <c r="K142" s="31">
        <v>60.4</v>
      </c>
      <c r="L142" s="31">
        <v>59.35</v>
      </c>
      <c r="M142" s="31">
        <v>33.111539999999998</v>
      </c>
      <c r="N142" s="1"/>
      <c r="O142" s="1"/>
    </row>
    <row r="143" spans="1:15" ht="12.75" customHeight="1">
      <c r="A143" s="56">
        <v>134</v>
      </c>
      <c r="B143" s="58" t="s">
        <v>184</v>
      </c>
      <c r="C143" s="31">
        <v>1259.45</v>
      </c>
      <c r="D143" s="38">
        <v>1260.1666666666667</v>
      </c>
      <c r="E143" s="38">
        <v>1249.3333333333335</v>
      </c>
      <c r="F143" s="38">
        <v>1239.2166666666667</v>
      </c>
      <c r="G143" s="38">
        <v>1228.3833333333334</v>
      </c>
      <c r="H143" s="38">
        <v>1270.2833333333335</v>
      </c>
      <c r="I143" s="38">
        <v>1281.116666666667</v>
      </c>
      <c r="J143" s="38">
        <v>1291.2333333333336</v>
      </c>
      <c r="K143" s="31">
        <v>1271</v>
      </c>
      <c r="L143" s="31">
        <v>1250.05</v>
      </c>
      <c r="M143" s="31">
        <v>8.6105499999999999</v>
      </c>
      <c r="N143" s="1"/>
      <c r="O143" s="1"/>
    </row>
    <row r="144" spans="1:15" ht="12.75" customHeight="1">
      <c r="A144" s="56">
        <v>135</v>
      </c>
      <c r="B144" s="58" t="s">
        <v>186</v>
      </c>
      <c r="C144" s="31">
        <v>4206.8</v>
      </c>
      <c r="D144" s="38">
        <v>4206.2166666666672</v>
      </c>
      <c r="E144" s="38">
        <v>4172.8833333333341</v>
      </c>
      <c r="F144" s="38">
        <v>4138.9666666666672</v>
      </c>
      <c r="G144" s="38">
        <v>4105.6333333333341</v>
      </c>
      <c r="H144" s="38">
        <v>4240.1333333333341</v>
      </c>
      <c r="I144" s="38">
        <v>4273.4666666666662</v>
      </c>
      <c r="J144" s="38">
        <v>4307.3833333333341</v>
      </c>
      <c r="K144" s="31">
        <v>4239.55</v>
      </c>
      <c r="L144" s="31">
        <v>4172.3</v>
      </c>
      <c r="M144" s="31">
        <v>2.15964</v>
      </c>
      <c r="N144" s="1"/>
      <c r="O144" s="1"/>
    </row>
    <row r="145" spans="1:15" ht="12.75" customHeight="1">
      <c r="A145" s="56">
        <v>136</v>
      </c>
      <c r="B145" s="58" t="s">
        <v>187</v>
      </c>
      <c r="C145" s="31">
        <v>4507.45</v>
      </c>
      <c r="D145" s="38">
        <v>4518</v>
      </c>
      <c r="E145" s="38">
        <v>4486</v>
      </c>
      <c r="F145" s="38">
        <v>4464.55</v>
      </c>
      <c r="G145" s="38">
        <v>4432.55</v>
      </c>
      <c r="H145" s="38">
        <v>4539.45</v>
      </c>
      <c r="I145" s="38">
        <v>4571.45</v>
      </c>
      <c r="J145" s="38">
        <v>4592.8999999999996</v>
      </c>
      <c r="K145" s="31">
        <v>4550</v>
      </c>
      <c r="L145" s="31">
        <v>4496.55</v>
      </c>
      <c r="M145" s="31">
        <v>0.62970999999999999</v>
      </c>
      <c r="N145" s="1"/>
      <c r="O145" s="1"/>
    </row>
    <row r="146" spans="1:15" ht="12.75" customHeight="1">
      <c r="A146" s="56">
        <v>137</v>
      </c>
      <c r="B146" s="58" t="s">
        <v>188</v>
      </c>
      <c r="C146" s="31">
        <v>22188.5</v>
      </c>
      <c r="D146" s="38">
        <v>22193.399999999998</v>
      </c>
      <c r="E146" s="38">
        <v>22106.349999999995</v>
      </c>
      <c r="F146" s="38">
        <v>22024.199999999997</v>
      </c>
      <c r="G146" s="38">
        <v>21937.149999999994</v>
      </c>
      <c r="H146" s="38">
        <v>22275.549999999996</v>
      </c>
      <c r="I146" s="38">
        <v>22362.6</v>
      </c>
      <c r="J146" s="38">
        <v>22444.749999999996</v>
      </c>
      <c r="K146" s="31">
        <v>22280.45</v>
      </c>
      <c r="L146" s="31">
        <v>22111.25</v>
      </c>
      <c r="M146" s="31">
        <v>0.41964000000000001</v>
      </c>
      <c r="N146" s="1"/>
      <c r="O146" s="1"/>
    </row>
    <row r="147" spans="1:15" ht="12.75" customHeight="1">
      <c r="A147" s="56">
        <v>138</v>
      </c>
      <c r="B147" s="58" t="s">
        <v>467</v>
      </c>
      <c r="C147" s="31">
        <v>50</v>
      </c>
      <c r="D147" s="38">
        <v>50.183333333333337</v>
      </c>
      <c r="E147" s="38">
        <v>49.716666666666676</v>
      </c>
      <c r="F147" s="38">
        <v>49.433333333333337</v>
      </c>
      <c r="G147" s="38">
        <v>48.966666666666676</v>
      </c>
      <c r="H147" s="38">
        <v>50.466666666666676</v>
      </c>
      <c r="I147" s="38">
        <v>50.933333333333344</v>
      </c>
      <c r="J147" s="38">
        <v>51.216666666666676</v>
      </c>
      <c r="K147" s="31">
        <v>50.65</v>
      </c>
      <c r="L147" s="31">
        <v>49.9</v>
      </c>
      <c r="M147" s="31">
        <v>90.974800000000002</v>
      </c>
      <c r="N147" s="1"/>
      <c r="O147" s="1"/>
    </row>
    <row r="148" spans="1:15" ht="12.75" customHeight="1">
      <c r="A148" s="56">
        <v>139</v>
      </c>
      <c r="B148" s="58" t="s">
        <v>189</v>
      </c>
      <c r="C148" s="31">
        <v>119.4</v>
      </c>
      <c r="D148" s="38">
        <v>119.91666666666667</v>
      </c>
      <c r="E148" s="38">
        <v>118.48333333333335</v>
      </c>
      <c r="F148" s="38">
        <v>117.56666666666668</v>
      </c>
      <c r="G148" s="38">
        <v>116.13333333333335</v>
      </c>
      <c r="H148" s="38">
        <v>120.83333333333334</v>
      </c>
      <c r="I148" s="38">
        <v>122.26666666666665</v>
      </c>
      <c r="J148" s="38">
        <v>123.18333333333334</v>
      </c>
      <c r="K148" s="31">
        <v>121.35</v>
      </c>
      <c r="L148" s="31">
        <v>119</v>
      </c>
      <c r="M148" s="31">
        <v>66.890360000000001</v>
      </c>
      <c r="N148" s="1"/>
      <c r="O148" s="1"/>
    </row>
    <row r="149" spans="1:15" ht="12.75" customHeight="1">
      <c r="A149" s="56">
        <v>140</v>
      </c>
      <c r="B149" s="58" t="s">
        <v>191</v>
      </c>
      <c r="C149" s="31">
        <v>217.9</v>
      </c>
      <c r="D149" s="38">
        <v>218.98333333333335</v>
      </c>
      <c r="E149" s="38">
        <v>216.1166666666667</v>
      </c>
      <c r="F149" s="38">
        <v>214.33333333333334</v>
      </c>
      <c r="G149" s="38">
        <v>211.4666666666667</v>
      </c>
      <c r="H149" s="38">
        <v>220.76666666666671</v>
      </c>
      <c r="I149" s="38">
        <v>223.63333333333338</v>
      </c>
      <c r="J149" s="38">
        <v>225.41666666666671</v>
      </c>
      <c r="K149" s="31">
        <v>221.85</v>
      </c>
      <c r="L149" s="31">
        <v>217.2</v>
      </c>
      <c r="M149" s="31">
        <v>74.135490000000004</v>
      </c>
      <c r="N149" s="1"/>
      <c r="O149" s="1"/>
    </row>
    <row r="150" spans="1:15" ht="12.75" customHeight="1">
      <c r="A150" s="56">
        <v>141</v>
      </c>
      <c r="B150" s="58" t="s">
        <v>275</v>
      </c>
      <c r="C150" s="31">
        <v>135.69999999999999</v>
      </c>
      <c r="D150" s="38">
        <v>135.78333333333333</v>
      </c>
      <c r="E150" s="38">
        <v>135.21666666666667</v>
      </c>
      <c r="F150" s="38">
        <v>134.73333333333335</v>
      </c>
      <c r="G150" s="38">
        <v>134.16666666666669</v>
      </c>
      <c r="H150" s="38">
        <v>136.26666666666665</v>
      </c>
      <c r="I150" s="38">
        <v>136.83333333333331</v>
      </c>
      <c r="J150" s="38">
        <v>137.31666666666663</v>
      </c>
      <c r="K150" s="31">
        <v>136.35</v>
      </c>
      <c r="L150" s="31">
        <v>135.30000000000001</v>
      </c>
      <c r="M150" s="31">
        <v>14.305899999999999</v>
      </c>
      <c r="N150" s="1"/>
      <c r="O150" s="1"/>
    </row>
    <row r="151" spans="1:15" ht="12.75" customHeight="1">
      <c r="A151" s="56">
        <v>142</v>
      </c>
      <c r="B151" s="58" t="s">
        <v>192</v>
      </c>
      <c r="C151" s="31">
        <v>1081.05</v>
      </c>
      <c r="D151" s="38">
        <v>1084.4000000000001</v>
      </c>
      <c r="E151" s="38">
        <v>1069.8000000000002</v>
      </c>
      <c r="F151" s="38">
        <v>1058.5500000000002</v>
      </c>
      <c r="G151" s="38">
        <v>1043.9500000000003</v>
      </c>
      <c r="H151" s="38">
        <v>1095.6500000000001</v>
      </c>
      <c r="I151" s="38">
        <v>1110.25</v>
      </c>
      <c r="J151" s="38">
        <v>1121.5</v>
      </c>
      <c r="K151" s="31">
        <v>1099</v>
      </c>
      <c r="L151" s="31">
        <v>1073.1500000000001</v>
      </c>
      <c r="M151" s="31">
        <v>3.8862399999999999</v>
      </c>
      <c r="N151" s="1"/>
      <c r="O151" s="1"/>
    </row>
    <row r="152" spans="1:15" ht="12.75" customHeight="1">
      <c r="A152" s="56">
        <v>143</v>
      </c>
      <c r="B152" s="58" t="s">
        <v>193</v>
      </c>
      <c r="C152" s="31">
        <v>3964.1</v>
      </c>
      <c r="D152" s="38">
        <v>3981.6833333333329</v>
      </c>
      <c r="E152" s="38">
        <v>3938.3666666666659</v>
      </c>
      <c r="F152" s="38">
        <v>3912.6333333333328</v>
      </c>
      <c r="G152" s="38">
        <v>3869.3166666666657</v>
      </c>
      <c r="H152" s="38">
        <v>4007.4166666666661</v>
      </c>
      <c r="I152" s="38">
        <v>4050.7333333333327</v>
      </c>
      <c r="J152" s="38">
        <v>4076.4666666666662</v>
      </c>
      <c r="K152" s="31">
        <v>4025</v>
      </c>
      <c r="L152" s="31">
        <v>3955.95</v>
      </c>
      <c r="M152" s="31">
        <v>0.40960999999999997</v>
      </c>
      <c r="N152" s="1"/>
      <c r="O152" s="1"/>
    </row>
    <row r="153" spans="1:15" ht="12.75" customHeight="1">
      <c r="A153" s="56">
        <v>144</v>
      </c>
      <c r="B153" s="58" t="s">
        <v>289</v>
      </c>
      <c r="C153" s="31">
        <v>282.7</v>
      </c>
      <c r="D153" s="38">
        <v>283.88333333333327</v>
      </c>
      <c r="E153" s="38">
        <v>280.36666666666656</v>
      </c>
      <c r="F153" s="38">
        <v>278.0333333333333</v>
      </c>
      <c r="G153" s="38">
        <v>274.51666666666659</v>
      </c>
      <c r="H153" s="38">
        <v>286.21666666666653</v>
      </c>
      <c r="I153" s="38">
        <v>289.73333333333329</v>
      </c>
      <c r="J153" s="38">
        <v>292.06666666666649</v>
      </c>
      <c r="K153" s="31">
        <v>287.39999999999998</v>
      </c>
      <c r="L153" s="31">
        <v>281.55</v>
      </c>
      <c r="M153" s="31">
        <v>4.51187</v>
      </c>
      <c r="N153" s="1"/>
      <c r="O153" s="1"/>
    </row>
    <row r="154" spans="1:15" ht="12.75" customHeight="1">
      <c r="A154" s="56">
        <v>145</v>
      </c>
      <c r="B154" s="58" t="s">
        <v>194</v>
      </c>
      <c r="C154" s="31">
        <v>174.7</v>
      </c>
      <c r="D154" s="38">
        <v>174.26666666666665</v>
      </c>
      <c r="E154" s="38">
        <v>173.2833333333333</v>
      </c>
      <c r="F154" s="38">
        <v>171.86666666666665</v>
      </c>
      <c r="G154" s="38">
        <v>170.8833333333333</v>
      </c>
      <c r="H154" s="38">
        <v>175.68333333333331</v>
      </c>
      <c r="I154" s="38">
        <v>176.66666666666666</v>
      </c>
      <c r="J154" s="38">
        <v>178.08333333333331</v>
      </c>
      <c r="K154" s="31">
        <v>175.25</v>
      </c>
      <c r="L154" s="31">
        <v>172.85</v>
      </c>
      <c r="M154" s="31">
        <v>47.579149999999998</v>
      </c>
      <c r="N154" s="1"/>
      <c r="O154" s="1"/>
    </row>
    <row r="155" spans="1:15" ht="12.75" customHeight="1">
      <c r="A155" s="56">
        <v>146</v>
      </c>
      <c r="B155" s="58" t="s">
        <v>195</v>
      </c>
      <c r="C155" s="31">
        <v>39291.15</v>
      </c>
      <c r="D155" s="38">
        <v>39463.366666666669</v>
      </c>
      <c r="E155" s="38">
        <v>38927.78333333334</v>
      </c>
      <c r="F155" s="38">
        <v>38564.416666666672</v>
      </c>
      <c r="G155" s="38">
        <v>38028.833333333343</v>
      </c>
      <c r="H155" s="38">
        <v>39826.733333333337</v>
      </c>
      <c r="I155" s="38">
        <v>40362.316666666666</v>
      </c>
      <c r="J155" s="38">
        <v>40725.683333333334</v>
      </c>
      <c r="K155" s="31">
        <v>39998.949999999997</v>
      </c>
      <c r="L155" s="31">
        <v>39100</v>
      </c>
      <c r="M155" s="31">
        <v>0.13664000000000001</v>
      </c>
      <c r="N155" s="1"/>
      <c r="O155" s="1"/>
    </row>
    <row r="156" spans="1:15" ht="12.75" customHeight="1">
      <c r="A156" s="56">
        <v>147</v>
      </c>
      <c r="B156" s="58" t="s">
        <v>292</v>
      </c>
      <c r="C156" s="31">
        <v>1256.5999999999999</v>
      </c>
      <c r="D156" s="38">
        <v>1251.6666666666667</v>
      </c>
      <c r="E156" s="38">
        <v>1228.9333333333334</v>
      </c>
      <c r="F156" s="38">
        <v>1201.2666666666667</v>
      </c>
      <c r="G156" s="38">
        <v>1178.5333333333333</v>
      </c>
      <c r="H156" s="38">
        <v>1279.3333333333335</v>
      </c>
      <c r="I156" s="38">
        <v>1302.0666666666666</v>
      </c>
      <c r="J156" s="38">
        <v>1329.7333333333336</v>
      </c>
      <c r="K156" s="31">
        <v>1274.4000000000001</v>
      </c>
      <c r="L156" s="31">
        <v>1224</v>
      </c>
      <c r="M156" s="31">
        <v>2.1551399999999998</v>
      </c>
      <c r="N156" s="1"/>
      <c r="O156" s="1"/>
    </row>
    <row r="157" spans="1:15" ht="12.75" customHeight="1">
      <c r="A157" s="56">
        <v>148</v>
      </c>
      <c r="B157" s="58" t="s">
        <v>290</v>
      </c>
      <c r="C157" s="31">
        <v>899.2</v>
      </c>
      <c r="D157" s="38">
        <v>908.61666666666667</v>
      </c>
      <c r="E157" s="38">
        <v>878.58333333333337</v>
      </c>
      <c r="F157" s="38">
        <v>857.9666666666667</v>
      </c>
      <c r="G157" s="38">
        <v>827.93333333333339</v>
      </c>
      <c r="H157" s="38">
        <v>929.23333333333335</v>
      </c>
      <c r="I157" s="38">
        <v>959.26666666666665</v>
      </c>
      <c r="J157" s="38">
        <v>979.88333333333333</v>
      </c>
      <c r="K157" s="31">
        <v>938.65</v>
      </c>
      <c r="L157" s="31">
        <v>888</v>
      </c>
      <c r="M157" s="31">
        <v>78.010090000000005</v>
      </c>
      <c r="N157" s="1"/>
      <c r="O157" s="1"/>
    </row>
    <row r="158" spans="1:15" ht="12.75" customHeight="1">
      <c r="A158" s="56">
        <v>149</v>
      </c>
      <c r="B158" s="58" t="s">
        <v>196</v>
      </c>
      <c r="C158" s="31">
        <v>1059.3499999999999</v>
      </c>
      <c r="D158" s="38">
        <v>1061.55</v>
      </c>
      <c r="E158" s="38">
        <v>1014.0999999999999</v>
      </c>
      <c r="F158" s="38">
        <v>968.84999999999991</v>
      </c>
      <c r="G158" s="38">
        <v>921.39999999999986</v>
      </c>
      <c r="H158" s="38">
        <v>1106.8</v>
      </c>
      <c r="I158" s="38">
        <v>1154.2500000000002</v>
      </c>
      <c r="J158" s="38">
        <v>1199.5</v>
      </c>
      <c r="K158" s="31">
        <v>1109</v>
      </c>
      <c r="L158" s="31">
        <v>1016.3</v>
      </c>
      <c r="M158" s="31">
        <v>58.83623</v>
      </c>
      <c r="N158" s="1"/>
      <c r="O158" s="1"/>
    </row>
    <row r="159" spans="1:15" ht="12.75" customHeight="1">
      <c r="A159" s="56">
        <v>150</v>
      </c>
      <c r="B159" s="58" t="s">
        <v>197</v>
      </c>
      <c r="C159" s="31">
        <v>5137.8999999999996</v>
      </c>
      <c r="D159" s="38">
        <v>5112.3166666666666</v>
      </c>
      <c r="E159" s="38">
        <v>5049.6333333333332</v>
      </c>
      <c r="F159" s="38">
        <v>4961.3666666666668</v>
      </c>
      <c r="G159" s="38">
        <v>4898.6833333333334</v>
      </c>
      <c r="H159" s="38">
        <v>5200.583333333333</v>
      </c>
      <c r="I159" s="38">
        <v>5263.2666666666655</v>
      </c>
      <c r="J159" s="38">
        <v>5351.5333333333328</v>
      </c>
      <c r="K159" s="31">
        <v>5175</v>
      </c>
      <c r="L159" s="31">
        <v>5024.05</v>
      </c>
      <c r="M159" s="31">
        <v>4.2027599999999996</v>
      </c>
      <c r="N159" s="1"/>
      <c r="O159" s="1"/>
    </row>
    <row r="160" spans="1:15" ht="12.75" customHeight="1">
      <c r="A160" s="56">
        <v>151</v>
      </c>
      <c r="B160" s="58" t="s">
        <v>198</v>
      </c>
      <c r="C160" s="31">
        <v>219</v>
      </c>
      <c r="D160" s="38">
        <v>219.6</v>
      </c>
      <c r="E160" s="38">
        <v>217.89999999999998</v>
      </c>
      <c r="F160" s="38">
        <v>216.79999999999998</v>
      </c>
      <c r="G160" s="38">
        <v>215.09999999999997</v>
      </c>
      <c r="H160" s="38">
        <v>220.7</v>
      </c>
      <c r="I160" s="38">
        <v>222.39999999999998</v>
      </c>
      <c r="J160" s="38">
        <v>223.5</v>
      </c>
      <c r="K160" s="31">
        <v>221.3</v>
      </c>
      <c r="L160" s="31">
        <v>218.5</v>
      </c>
      <c r="M160" s="31">
        <v>6.7846299999999999</v>
      </c>
      <c r="N160" s="1"/>
      <c r="O160" s="1"/>
    </row>
    <row r="161" spans="1:15" ht="12.75" customHeight="1">
      <c r="A161" s="56">
        <v>152</v>
      </c>
      <c r="B161" s="58" t="s">
        <v>199</v>
      </c>
      <c r="C161" s="31">
        <v>270.05</v>
      </c>
      <c r="D161" s="38">
        <v>269.58333333333331</v>
      </c>
      <c r="E161" s="38">
        <v>264.76666666666665</v>
      </c>
      <c r="F161" s="38">
        <v>259.48333333333335</v>
      </c>
      <c r="G161" s="38">
        <v>254.66666666666669</v>
      </c>
      <c r="H161" s="38">
        <v>274.86666666666662</v>
      </c>
      <c r="I161" s="38">
        <v>279.68333333333334</v>
      </c>
      <c r="J161" s="38">
        <v>284.96666666666658</v>
      </c>
      <c r="K161" s="31">
        <v>274.39999999999998</v>
      </c>
      <c r="L161" s="31">
        <v>264.3</v>
      </c>
      <c r="M161" s="31">
        <v>147.12361000000001</v>
      </c>
      <c r="N161" s="1"/>
      <c r="O161" s="1"/>
    </row>
    <row r="162" spans="1:15" ht="12.75" customHeight="1">
      <c r="A162" s="56">
        <v>153</v>
      </c>
      <c r="B162" s="58" t="s">
        <v>295</v>
      </c>
      <c r="C162" s="31">
        <v>15542.95</v>
      </c>
      <c r="D162" s="38">
        <v>15554.65</v>
      </c>
      <c r="E162" s="38">
        <v>15459.9</v>
      </c>
      <c r="F162" s="38">
        <v>15376.85</v>
      </c>
      <c r="G162" s="38">
        <v>15282.1</v>
      </c>
      <c r="H162" s="38">
        <v>15637.699999999999</v>
      </c>
      <c r="I162" s="38">
        <v>15732.449999999999</v>
      </c>
      <c r="J162" s="38">
        <v>15815.499999999998</v>
      </c>
      <c r="K162" s="31">
        <v>15649.4</v>
      </c>
      <c r="L162" s="31">
        <v>15471.6</v>
      </c>
      <c r="M162" s="31">
        <v>2.844E-2</v>
      </c>
      <c r="N162" s="1"/>
      <c r="O162" s="1"/>
    </row>
    <row r="163" spans="1:15" ht="12.75" customHeight="1">
      <c r="A163" s="56">
        <v>154</v>
      </c>
      <c r="B163" s="58" t="s">
        <v>200</v>
      </c>
      <c r="C163" s="31">
        <v>2527.9</v>
      </c>
      <c r="D163" s="38">
        <v>2524.5333333333333</v>
      </c>
      <c r="E163" s="38">
        <v>2512.1666666666665</v>
      </c>
      <c r="F163" s="38">
        <v>2496.4333333333334</v>
      </c>
      <c r="G163" s="38">
        <v>2484.0666666666666</v>
      </c>
      <c r="H163" s="38">
        <v>2540.2666666666664</v>
      </c>
      <c r="I163" s="38">
        <v>2552.6333333333332</v>
      </c>
      <c r="J163" s="38">
        <v>2568.3666666666663</v>
      </c>
      <c r="K163" s="31">
        <v>2536.9</v>
      </c>
      <c r="L163" s="31">
        <v>2508.8000000000002</v>
      </c>
      <c r="M163" s="31">
        <v>4.3149899999999999</v>
      </c>
      <c r="N163" s="1"/>
      <c r="O163" s="1"/>
    </row>
    <row r="164" spans="1:15" ht="12.75" customHeight="1">
      <c r="A164" s="56">
        <v>155</v>
      </c>
      <c r="B164" s="58" t="s">
        <v>201</v>
      </c>
      <c r="C164" s="31">
        <v>3638.6</v>
      </c>
      <c r="D164" s="38">
        <v>3653.5333333333333</v>
      </c>
      <c r="E164" s="38">
        <v>3607.0666666666666</v>
      </c>
      <c r="F164" s="38">
        <v>3575.5333333333333</v>
      </c>
      <c r="G164" s="38">
        <v>3529.0666666666666</v>
      </c>
      <c r="H164" s="38">
        <v>3685.0666666666666</v>
      </c>
      <c r="I164" s="38">
        <v>3731.5333333333328</v>
      </c>
      <c r="J164" s="38">
        <v>3763.0666666666666</v>
      </c>
      <c r="K164" s="31">
        <v>3700</v>
      </c>
      <c r="L164" s="31">
        <v>3622</v>
      </c>
      <c r="M164" s="31">
        <v>1.77867</v>
      </c>
      <c r="N164" s="1"/>
      <c r="O164" s="1"/>
    </row>
    <row r="165" spans="1:15" ht="12.75" customHeight="1">
      <c r="A165" s="56">
        <v>156</v>
      </c>
      <c r="B165" s="58" t="s">
        <v>202</v>
      </c>
      <c r="C165" s="31">
        <v>61.5</v>
      </c>
      <c r="D165" s="38">
        <v>61.716666666666669</v>
      </c>
      <c r="E165" s="38">
        <v>60.933333333333337</v>
      </c>
      <c r="F165" s="38">
        <v>60.366666666666667</v>
      </c>
      <c r="G165" s="38">
        <v>59.583333333333336</v>
      </c>
      <c r="H165" s="38">
        <v>62.283333333333339</v>
      </c>
      <c r="I165" s="38">
        <v>63.06666666666667</v>
      </c>
      <c r="J165" s="38">
        <v>63.63333333333334</v>
      </c>
      <c r="K165" s="31">
        <v>62.5</v>
      </c>
      <c r="L165" s="31">
        <v>61.15</v>
      </c>
      <c r="M165" s="31">
        <v>441.54786999999999</v>
      </c>
      <c r="N165" s="1"/>
      <c r="O165" s="1"/>
    </row>
    <row r="166" spans="1:15" ht="12.75" customHeight="1">
      <c r="A166" s="56">
        <v>157</v>
      </c>
      <c r="B166" s="58" t="s">
        <v>291</v>
      </c>
      <c r="C166" s="31">
        <v>752.5</v>
      </c>
      <c r="D166" s="38">
        <v>752.80000000000007</v>
      </c>
      <c r="E166" s="38">
        <v>744.70000000000016</v>
      </c>
      <c r="F166" s="38">
        <v>736.90000000000009</v>
      </c>
      <c r="G166" s="38">
        <v>728.80000000000018</v>
      </c>
      <c r="H166" s="38">
        <v>760.60000000000014</v>
      </c>
      <c r="I166" s="38">
        <v>768.7</v>
      </c>
      <c r="J166" s="38">
        <v>776.50000000000011</v>
      </c>
      <c r="K166" s="31">
        <v>760.9</v>
      </c>
      <c r="L166" s="31">
        <v>745</v>
      </c>
      <c r="M166" s="31">
        <v>6.1803900000000001</v>
      </c>
      <c r="N166" s="1"/>
      <c r="O166" s="1"/>
    </row>
    <row r="167" spans="1:15" ht="12.75" customHeight="1">
      <c r="A167" s="56">
        <v>158</v>
      </c>
      <c r="B167" s="58" t="s">
        <v>203</v>
      </c>
      <c r="C167" s="31">
        <v>5001.95</v>
      </c>
      <c r="D167" s="38">
        <v>4987.3166666666666</v>
      </c>
      <c r="E167" s="38">
        <v>4944.6333333333332</v>
      </c>
      <c r="F167" s="38">
        <v>4887.3166666666666</v>
      </c>
      <c r="G167" s="38">
        <v>4844.6333333333332</v>
      </c>
      <c r="H167" s="38">
        <v>5044.6333333333332</v>
      </c>
      <c r="I167" s="38">
        <v>5087.3166666666657</v>
      </c>
      <c r="J167" s="38">
        <v>5144.6333333333332</v>
      </c>
      <c r="K167" s="31">
        <v>5030</v>
      </c>
      <c r="L167" s="31">
        <v>4930</v>
      </c>
      <c r="M167" s="31">
        <v>4.7985300000000004</v>
      </c>
      <c r="N167" s="1"/>
      <c r="O167" s="1"/>
    </row>
    <row r="168" spans="1:15" ht="12.75" customHeight="1">
      <c r="A168" s="56">
        <v>159</v>
      </c>
      <c r="B168" s="58" t="s">
        <v>293</v>
      </c>
      <c r="C168" s="31">
        <v>430.75</v>
      </c>
      <c r="D168" s="38">
        <v>433.5</v>
      </c>
      <c r="E168" s="38">
        <v>425.05</v>
      </c>
      <c r="F168" s="38">
        <v>419.35</v>
      </c>
      <c r="G168" s="38">
        <v>410.90000000000003</v>
      </c>
      <c r="H168" s="38">
        <v>439.2</v>
      </c>
      <c r="I168" s="38">
        <v>447.65000000000003</v>
      </c>
      <c r="J168" s="38">
        <v>453.34999999999997</v>
      </c>
      <c r="K168" s="31">
        <v>441.95</v>
      </c>
      <c r="L168" s="31">
        <v>427.8</v>
      </c>
      <c r="M168" s="31">
        <v>13.40705</v>
      </c>
      <c r="N168" s="1"/>
      <c r="O168" s="1"/>
    </row>
    <row r="169" spans="1:15" ht="12.75" customHeight="1">
      <c r="A169" s="56">
        <v>160</v>
      </c>
      <c r="B169" s="58" t="s">
        <v>204</v>
      </c>
      <c r="C169" s="31">
        <v>242</v>
      </c>
      <c r="D169" s="38">
        <v>243.6</v>
      </c>
      <c r="E169" s="38">
        <v>239.79999999999998</v>
      </c>
      <c r="F169" s="38">
        <v>237.6</v>
      </c>
      <c r="G169" s="38">
        <v>233.79999999999998</v>
      </c>
      <c r="H169" s="38">
        <v>245.79999999999998</v>
      </c>
      <c r="I169" s="38">
        <v>249.6</v>
      </c>
      <c r="J169" s="38">
        <v>251.79999999999998</v>
      </c>
      <c r="K169" s="31">
        <v>247.4</v>
      </c>
      <c r="L169" s="31">
        <v>241.4</v>
      </c>
      <c r="M169" s="31">
        <v>96.385080000000002</v>
      </c>
      <c r="N169" s="1"/>
      <c r="O169" s="1"/>
    </row>
    <row r="170" spans="1:15" ht="12.75" customHeight="1">
      <c r="A170" s="56">
        <v>161</v>
      </c>
      <c r="B170" s="58" t="s">
        <v>294</v>
      </c>
      <c r="C170" s="31">
        <v>567.4</v>
      </c>
      <c r="D170" s="38">
        <v>567.23333333333335</v>
      </c>
      <c r="E170" s="38">
        <v>562.86666666666667</v>
      </c>
      <c r="F170" s="38">
        <v>558.33333333333337</v>
      </c>
      <c r="G170" s="38">
        <v>553.9666666666667</v>
      </c>
      <c r="H170" s="38">
        <v>571.76666666666665</v>
      </c>
      <c r="I170" s="38">
        <v>576.13333333333344</v>
      </c>
      <c r="J170" s="38">
        <v>580.66666666666663</v>
      </c>
      <c r="K170" s="31">
        <v>571.6</v>
      </c>
      <c r="L170" s="31">
        <v>562.70000000000005</v>
      </c>
      <c r="M170" s="31">
        <v>1.97871</v>
      </c>
      <c r="N170" s="1"/>
      <c r="O170" s="1"/>
    </row>
    <row r="171" spans="1:15" ht="12.75" customHeight="1">
      <c r="A171" s="56">
        <v>162</v>
      </c>
      <c r="B171" s="58" t="s">
        <v>208</v>
      </c>
      <c r="C171" s="31">
        <v>854.85</v>
      </c>
      <c r="D171" s="38">
        <v>855.9666666666667</v>
      </c>
      <c r="E171" s="38">
        <v>848.98333333333335</v>
      </c>
      <c r="F171" s="38">
        <v>843.11666666666667</v>
      </c>
      <c r="G171" s="38">
        <v>836.13333333333333</v>
      </c>
      <c r="H171" s="38">
        <v>861.83333333333337</v>
      </c>
      <c r="I171" s="38">
        <v>868.81666666666672</v>
      </c>
      <c r="J171" s="38">
        <v>874.68333333333339</v>
      </c>
      <c r="K171" s="31">
        <v>862.95</v>
      </c>
      <c r="L171" s="31">
        <v>850.1</v>
      </c>
      <c r="M171" s="31">
        <v>1.99823</v>
      </c>
      <c r="N171" s="1"/>
      <c r="O171" s="1"/>
    </row>
    <row r="172" spans="1:15" ht="12.75" customHeight="1">
      <c r="A172" s="56">
        <v>163</v>
      </c>
      <c r="B172" s="58" t="s">
        <v>210</v>
      </c>
      <c r="C172" s="31">
        <v>239.3</v>
      </c>
      <c r="D172" s="38">
        <v>240.04999999999998</v>
      </c>
      <c r="E172" s="38">
        <v>234.74999999999997</v>
      </c>
      <c r="F172" s="38">
        <v>230.2</v>
      </c>
      <c r="G172" s="38">
        <v>224.89999999999998</v>
      </c>
      <c r="H172" s="38">
        <v>244.59999999999997</v>
      </c>
      <c r="I172" s="38">
        <v>249.89999999999998</v>
      </c>
      <c r="J172" s="38">
        <v>254.44999999999996</v>
      </c>
      <c r="K172" s="31">
        <v>245.35</v>
      </c>
      <c r="L172" s="31">
        <v>235.5</v>
      </c>
      <c r="M172" s="31">
        <v>215.1362</v>
      </c>
      <c r="N172" s="1"/>
      <c r="O172" s="1"/>
    </row>
    <row r="173" spans="1:15" ht="12.75" customHeight="1">
      <c r="A173" s="56">
        <v>164</v>
      </c>
      <c r="B173" s="58" t="s">
        <v>211</v>
      </c>
      <c r="C173" s="31">
        <v>2468.35</v>
      </c>
      <c r="D173" s="38">
        <v>2471.9833333333336</v>
      </c>
      <c r="E173" s="38">
        <v>2438.9666666666672</v>
      </c>
      <c r="F173" s="38">
        <v>2409.5833333333335</v>
      </c>
      <c r="G173" s="38">
        <v>2376.5666666666671</v>
      </c>
      <c r="H173" s="38">
        <v>2501.3666666666672</v>
      </c>
      <c r="I173" s="38">
        <v>2534.3833333333337</v>
      </c>
      <c r="J173" s="38">
        <v>2563.7666666666673</v>
      </c>
      <c r="K173" s="31">
        <v>2505</v>
      </c>
      <c r="L173" s="31">
        <v>2442.6</v>
      </c>
      <c r="M173" s="31">
        <v>111.11199999999999</v>
      </c>
      <c r="N173" s="1"/>
      <c r="O173" s="1"/>
    </row>
    <row r="174" spans="1:15" ht="12.75" customHeight="1">
      <c r="A174" s="56">
        <v>165</v>
      </c>
      <c r="B174" s="58" t="s">
        <v>212</v>
      </c>
      <c r="C174" s="31">
        <v>85.65</v>
      </c>
      <c r="D174" s="38">
        <v>85.816666666666663</v>
      </c>
      <c r="E174" s="38">
        <v>85.133333333333326</v>
      </c>
      <c r="F174" s="38">
        <v>84.61666666666666</v>
      </c>
      <c r="G174" s="38">
        <v>83.933333333333323</v>
      </c>
      <c r="H174" s="38">
        <v>86.333333333333329</v>
      </c>
      <c r="I174" s="38">
        <v>87.016666666666666</v>
      </c>
      <c r="J174" s="38">
        <v>87.533333333333331</v>
      </c>
      <c r="K174" s="31">
        <v>86.5</v>
      </c>
      <c r="L174" s="31">
        <v>85.3</v>
      </c>
      <c r="M174" s="31">
        <v>75.144409999999993</v>
      </c>
      <c r="N174" s="1"/>
      <c r="O174" s="1"/>
    </row>
    <row r="175" spans="1:15" ht="12.75" customHeight="1">
      <c r="A175" s="56">
        <v>166</v>
      </c>
      <c r="B175" t="s">
        <v>213</v>
      </c>
      <c r="C175" s="31">
        <v>820.75</v>
      </c>
      <c r="D175" s="38">
        <v>824.19999999999993</v>
      </c>
      <c r="E175" s="38">
        <v>813.54999999999984</v>
      </c>
      <c r="F175" s="38">
        <v>806.34999999999991</v>
      </c>
      <c r="G175" s="38">
        <v>795.69999999999982</v>
      </c>
      <c r="H175" s="38">
        <v>831.39999999999986</v>
      </c>
      <c r="I175" s="38">
        <v>842.05</v>
      </c>
      <c r="J175" s="38">
        <v>849.24999999999989</v>
      </c>
      <c r="K175" s="31">
        <v>834.85</v>
      </c>
      <c r="L175" s="31">
        <v>817</v>
      </c>
      <c r="M175" s="31">
        <v>7.4961200000000003</v>
      </c>
      <c r="N175" s="1"/>
      <c r="O175" s="1"/>
    </row>
    <row r="176" spans="1:15" ht="12.75" customHeight="1">
      <c r="A176" s="56">
        <v>167</v>
      </c>
      <c r="B176" s="58" t="s">
        <v>214</v>
      </c>
      <c r="C176" s="31">
        <v>1296.4000000000001</v>
      </c>
      <c r="D176" s="38">
        <v>1292.4666666666665</v>
      </c>
      <c r="E176" s="38">
        <v>1286.383333333333</v>
      </c>
      <c r="F176" s="38">
        <v>1276.3666666666666</v>
      </c>
      <c r="G176" s="38">
        <v>1270.2833333333331</v>
      </c>
      <c r="H176" s="38">
        <v>1302.4833333333329</v>
      </c>
      <c r="I176" s="38">
        <v>1308.5666666666664</v>
      </c>
      <c r="J176" s="38">
        <v>1318.5833333333328</v>
      </c>
      <c r="K176" s="31">
        <v>1298.55</v>
      </c>
      <c r="L176" s="31">
        <v>1282.45</v>
      </c>
      <c r="M176" s="31">
        <v>4.87521</v>
      </c>
      <c r="N176" s="1"/>
      <c r="O176" s="1"/>
    </row>
    <row r="177" spans="1:15" ht="12.75" customHeight="1">
      <c r="A177" s="56">
        <v>168</v>
      </c>
      <c r="B177" s="58" t="s">
        <v>215</v>
      </c>
      <c r="C177" s="31">
        <v>569.95000000000005</v>
      </c>
      <c r="D177" s="38">
        <v>570.81666666666672</v>
      </c>
      <c r="E177" s="38">
        <v>566.33333333333348</v>
      </c>
      <c r="F177" s="38">
        <v>562.71666666666681</v>
      </c>
      <c r="G177" s="38">
        <v>558.23333333333358</v>
      </c>
      <c r="H177" s="38">
        <v>574.43333333333339</v>
      </c>
      <c r="I177" s="38">
        <v>578.91666666666674</v>
      </c>
      <c r="J177" s="38">
        <v>582.5333333333333</v>
      </c>
      <c r="K177" s="31">
        <v>575.29999999999995</v>
      </c>
      <c r="L177" s="31">
        <v>567.20000000000005</v>
      </c>
      <c r="M177" s="31">
        <v>122.71885</v>
      </c>
      <c r="N177" s="1"/>
      <c r="O177" s="1"/>
    </row>
    <row r="178" spans="1:15" ht="12.75" customHeight="1">
      <c r="A178" s="56">
        <v>169</v>
      </c>
      <c r="B178" s="58" t="s">
        <v>216</v>
      </c>
      <c r="C178" s="31">
        <v>23852.3</v>
      </c>
      <c r="D178" s="38">
        <v>23787.399999999998</v>
      </c>
      <c r="E178" s="38">
        <v>23675.899999999994</v>
      </c>
      <c r="F178" s="38">
        <v>23499.499999999996</v>
      </c>
      <c r="G178" s="38">
        <v>23387.999999999993</v>
      </c>
      <c r="H178" s="38">
        <v>23963.799999999996</v>
      </c>
      <c r="I178" s="38">
        <v>24075.300000000003</v>
      </c>
      <c r="J178" s="38">
        <v>24251.699999999997</v>
      </c>
      <c r="K178" s="31">
        <v>23898.9</v>
      </c>
      <c r="L178" s="31">
        <v>23611</v>
      </c>
      <c r="M178" s="31">
        <v>0.21989</v>
      </c>
      <c r="N178" s="1"/>
      <c r="O178" s="1"/>
    </row>
    <row r="179" spans="1:15" ht="12.75" customHeight="1">
      <c r="A179" s="56">
        <v>170</v>
      </c>
      <c r="B179" s="58" t="s">
        <v>219</v>
      </c>
      <c r="C179" s="31">
        <v>1864.15</v>
      </c>
      <c r="D179" s="38">
        <v>1860.2833333333335</v>
      </c>
      <c r="E179" s="38">
        <v>1840.866666666667</v>
      </c>
      <c r="F179" s="38">
        <v>1817.5833333333335</v>
      </c>
      <c r="G179" s="38">
        <v>1798.166666666667</v>
      </c>
      <c r="H179" s="38">
        <v>1883.5666666666671</v>
      </c>
      <c r="I179" s="38">
        <v>1902.9833333333336</v>
      </c>
      <c r="J179" s="38">
        <v>1926.2666666666671</v>
      </c>
      <c r="K179" s="31">
        <v>1879.7</v>
      </c>
      <c r="L179" s="31">
        <v>1837</v>
      </c>
      <c r="M179" s="31">
        <v>9.6127699999999994</v>
      </c>
      <c r="N179" s="1"/>
      <c r="O179" s="1"/>
    </row>
    <row r="180" spans="1:15" ht="12.75" customHeight="1">
      <c r="A180" s="56">
        <v>171</v>
      </c>
      <c r="B180" s="58" t="s">
        <v>217</v>
      </c>
      <c r="C180" s="31">
        <v>3786.95</v>
      </c>
      <c r="D180" s="38">
        <v>3810.5166666666664</v>
      </c>
      <c r="E180" s="38">
        <v>3756.0333333333328</v>
      </c>
      <c r="F180" s="38">
        <v>3725.1166666666663</v>
      </c>
      <c r="G180" s="38">
        <v>3670.6333333333328</v>
      </c>
      <c r="H180" s="38">
        <v>3841.4333333333329</v>
      </c>
      <c r="I180" s="38">
        <v>3895.9166666666665</v>
      </c>
      <c r="J180" s="38">
        <v>3926.833333333333</v>
      </c>
      <c r="K180" s="31">
        <v>3865</v>
      </c>
      <c r="L180" s="31">
        <v>3779.6</v>
      </c>
      <c r="M180" s="31">
        <v>3.91052</v>
      </c>
      <c r="N180" s="1"/>
      <c r="O180" s="1"/>
    </row>
    <row r="181" spans="1:15" ht="12.75" customHeight="1">
      <c r="A181" s="56">
        <v>172</v>
      </c>
      <c r="B181" s="58" t="s">
        <v>296</v>
      </c>
      <c r="C181" s="31">
        <v>585.95000000000005</v>
      </c>
      <c r="D181" s="38">
        <v>583.05000000000007</v>
      </c>
      <c r="E181" s="38">
        <v>576.10000000000014</v>
      </c>
      <c r="F181" s="38">
        <v>566.25000000000011</v>
      </c>
      <c r="G181" s="38">
        <v>559.30000000000018</v>
      </c>
      <c r="H181" s="38">
        <v>592.90000000000009</v>
      </c>
      <c r="I181" s="38">
        <v>599.85000000000014</v>
      </c>
      <c r="J181" s="38">
        <v>609.70000000000005</v>
      </c>
      <c r="K181" s="31">
        <v>590</v>
      </c>
      <c r="L181" s="31">
        <v>573.20000000000005</v>
      </c>
      <c r="M181" s="31">
        <v>11.51562</v>
      </c>
      <c r="N181" s="1"/>
      <c r="O181" s="1"/>
    </row>
    <row r="182" spans="1:15" ht="12.75" customHeight="1">
      <c r="A182" s="56">
        <v>173</v>
      </c>
      <c r="B182" s="58" t="s">
        <v>218</v>
      </c>
      <c r="C182" s="31">
        <v>2310.25</v>
      </c>
      <c r="D182" s="38">
        <v>2308.1666666666665</v>
      </c>
      <c r="E182" s="38">
        <v>2296.6333333333332</v>
      </c>
      <c r="F182" s="38">
        <v>2283.0166666666669</v>
      </c>
      <c r="G182" s="38">
        <v>2271.4833333333336</v>
      </c>
      <c r="H182" s="38">
        <v>2321.7833333333328</v>
      </c>
      <c r="I182" s="38">
        <v>2333.3166666666666</v>
      </c>
      <c r="J182" s="38">
        <v>2346.9333333333325</v>
      </c>
      <c r="K182" s="31">
        <v>2319.6999999999998</v>
      </c>
      <c r="L182" s="31">
        <v>2294.5500000000002</v>
      </c>
      <c r="M182" s="31">
        <v>2.7071100000000001</v>
      </c>
      <c r="N182" s="1"/>
      <c r="O182" s="1"/>
    </row>
    <row r="183" spans="1:15" ht="12.75" customHeight="1">
      <c r="A183" s="56">
        <v>174</v>
      </c>
      <c r="B183" s="58" t="s">
        <v>220</v>
      </c>
      <c r="C183" s="31">
        <v>1106.3</v>
      </c>
      <c r="D183" s="38">
        <v>1109.95</v>
      </c>
      <c r="E183" s="38">
        <v>1096.6000000000001</v>
      </c>
      <c r="F183" s="38">
        <v>1086.9000000000001</v>
      </c>
      <c r="G183" s="38">
        <v>1073.5500000000002</v>
      </c>
      <c r="H183" s="38">
        <v>1119.6500000000001</v>
      </c>
      <c r="I183" s="38">
        <v>1133</v>
      </c>
      <c r="J183" s="38">
        <v>1142.7</v>
      </c>
      <c r="K183" s="31">
        <v>1123.3</v>
      </c>
      <c r="L183" s="31">
        <v>1100.25</v>
      </c>
      <c r="M183" s="31">
        <v>15.15282</v>
      </c>
      <c r="N183" s="1"/>
      <c r="O183" s="1"/>
    </row>
    <row r="184" spans="1:15" ht="12.75" customHeight="1">
      <c r="A184" s="56">
        <v>175</v>
      </c>
      <c r="B184" s="58" t="s">
        <v>221</v>
      </c>
      <c r="C184" s="31">
        <v>604.25</v>
      </c>
      <c r="D184" s="38">
        <v>599.46666666666658</v>
      </c>
      <c r="E184" s="38">
        <v>583.08333333333314</v>
      </c>
      <c r="F184" s="38">
        <v>561.91666666666652</v>
      </c>
      <c r="G184" s="38">
        <v>545.53333333333308</v>
      </c>
      <c r="H184" s="38">
        <v>620.63333333333321</v>
      </c>
      <c r="I184" s="38">
        <v>637.01666666666665</v>
      </c>
      <c r="J184" s="38">
        <v>658.18333333333328</v>
      </c>
      <c r="K184" s="31">
        <v>615.85</v>
      </c>
      <c r="L184" s="31">
        <v>578.29999999999995</v>
      </c>
      <c r="M184" s="31">
        <v>92.867750000000001</v>
      </c>
      <c r="N184" s="1"/>
      <c r="O184" s="1"/>
    </row>
    <row r="185" spans="1:15" ht="12.75" customHeight="1">
      <c r="A185" s="56">
        <v>176</v>
      </c>
      <c r="B185" s="58" t="s">
        <v>222</v>
      </c>
      <c r="C185" s="31">
        <v>766.35</v>
      </c>
      <c r="D185" s="38">
        <v>773.51666666666677</v>
      </c>
      <c r="E185" s="38">
        <v>753.83333333333348</v>
      </c>
      <c r="F185" s="38">
        <v>741.31666666666672</v>
      </c>
      <c r="G185" s="38">
        <v>721.63333333333344</v>
      </c>
      <c r="H185" s="38">
        <v>786.03333333333353</v>
      </c>
      <c r="I185" s="38">
        <v>805.7166666666667</v>
      </c>
      <c r="J185" s="38">
        <v>818.23333333333358</v>
      </c>
      <c r="K185" s="31">
        <v>793.2</v>
      </c>
      <c r="L185" s="31">
        <v>761</v>
      </c>
      <c r="M185" s="31">
        <v>10.41696</v>
      </c>
      <c r="N185" s="1"/>
      <c r="O185" s="1"/>
    </row>
    <row r="186" spans="1:15" ht="12.75" customHeight="1">
      <c r="A186" s="56">
        <v>177</v>
      </c>
      <c r="B186" s="58" t="s">
        <v>223</v>
      </c>
      <c r="C186" s="31">
        <v>1011.25</v>
      </c>
      <c r="D186" s="38">
        <v>1010.75</v>
      </c>
      <c r="E186" s="38">
        <v>1000.5</v>
      </c>
      <c r="F186" s="38">
        <v>989.75</v>
      </c>
      <c r="G186" s="38">
        <v>979.5</v>
      </c>
      <c r="H186" s="38">
        <v>1021.5</v>
      </c>
      <c r="I186" s="38">
        <v>1031.75</v>
      </c>
      <c r="J186" s="38">
        <v>1042.5</v>
      </c>
      <c r="K186" s="31">
        <v>1021</v>
      </c>
      <c r="L186" s="31">
        <v>1000</v>
      </c>
      <c r="M186" s="31">
        <v>10.158950000000001</v>
      </c>
      <c r="N186" s="1"/>
      <c r="O186" s="1"/>
    </row>
    <row r="187" spans="1:15" ht="12.75" customHeight="1">
      <c r="A187" s="56">
        <v>178</v>
      </c>
      <c r="B187" s="58" t="s">
        <v>224</v>
      </c>
      <c r="C187" s="31">
        <v>1817.25</v>
      </c>
      <c r="D187" s="38">
        <v>1823.2166666666665</v>
      </c>
      <c r="E187" s="38">
        <v>1798.4333333333329</v>
      </c>
      <c r="F187" s="38">
        <v>1779.6166666666666</v>
      </c>
      <c r="G187" s="38">
        <v>1754.833333333333</v>
      </c>
      <c r="H187" s="38">
        <v>1842.0333333333328</v>
      </c>
      <c r="I187" s="38">
        <v>1866.8166666666662</v>
      </c>
      <c r="J187" s="38">
        <v>1885.6333333333328</v>
      </c>
      <c r="K187" s="31">
        <v>1848</v>
      </c>
      <c r="L187" s="31">
        <v>1804.4</v>
      </c>
      <c r="M187" s="31">
        <v>9.6351800000000001</v>
      </c>
      <c r="N187" s="1"/>
      <c r="O187" s="1"/>
    </row>
    <row r="188" spans="1:15" ht="12.75" customHeight="1">
      <c r="A188" s="56">
        <v>179</v>
      </c>
      <c r="B188" s="58" t="s">
        <v>225</v>
      </c>
      <c r="C188" s="31">
        <v>832.55</v>
      </c>
      <c r="D188" s="38">
        <v>836.2833333333333</v>
      </c>
      <c r="E188" s="38">
        <v>826.41666666666663</v>
      </c>
      <c r="F188" s="38">
        <v>820.2833333333333</v>
      </c>
      <c r="G188" s="38">
        <v>810.41666666666663</v>
      </c>
      <c r="H188" s="38">
        <v>842.41666666666663</v>
      </c>
      <c r="I188" s="38">
        <v>852.28333333333342</v>
      </c>
      <c r="J188" s="38">
        <v>858.41666666666663</v>
      </c>
      <c r="K188" s="31">
        <v>846.15</v>
      </c>
      <c r="L188" s="31">
        <v>830.15</v>
      </c>
      <c r="M188" s="31">
        <v>11.492610000000001</v>
      </c>
      <c r="N188" s="1"/>
      <c r="O188" s="1"/>
    </row>
    <row r="189" spans="1:15" ht="12.75" customHeight="1">
      <c r="A189" s="56">
        <v>180</v>
      </c>
      <c r="B189" s="58" t="s">
        <v>297</v>
      </c>
      <c r="C189" s="31">
        <v>7301.45</v>
      </c>
      <c r="D189" s="38">
        <v>7283.25</v>
      </c>
      <c r="E189" s="38">
        <v>7241.5</v>
      </c>
      <c r="F189" s="38">
        <v>7181.55</v>
      </c>
      <c r="G189" s="38">
        <v>7139.8</v>
      </c>
      <c r="H189" s="38">
        <v>7343.2</v>
      </c>
      <c r="I189" s="38">
        <v>7384.95</v>
      </c>
      <c r="J189" s="38">
        <v>7444.9</v>
      </c>
      <c r="K189" s="31">
        <v>7325</v>
      </c>
      <c r="L189" s="31">
        <v>7223.3</v>
      </c>
      <c r="M189" s="31">
        <v>1.3121700000000001</v>
      </c>
      <c r="N189" s="1"/>
      <c r="O189" s="1"/>
    </row>
    <row r="190" spans="1:15" ht="12.75" customHeight="1">
      <c r="A190" s="56">
        <v>181</v>
      </c>
      <c r="B190" s="58" t="s">
        <v>226</v>
      </c>
      <c r="C190" s="31">
        <v>605.1</v>
      </c>
      <c r="D190" s="38">
        <v>605.03333333333342</v>
      </c>
      <c r="E190" s="38">
        <v>593.36666666666679</v>
      </c>
      <c r="F190" s="38">
        <v>581.63333333333333</v>
      </c>
      <c r="G190" s="38">
        <v>569.9666666666667</v>
      </c>
      <c r="H190" s="38">
        <v>616.76666666666688</v>
      </c>
      <c r="I190" s="38">
        <v>628.43333333333362</v>
      </c>
      <c r="J190" s="38">
        <v>640.16666666666697</v>
      </c>
      <c r="K190" s="31">
        <v>616.70000000000005</v>
      </c>
      <c r="L190" s="31">
        <v>593.29999999999995</v>
      </c>
      <c r="M190" s="31">
        <v>160.75509</v>
      </c>
      <c r="N190" s="1"/>
      <c r="O190" s="1"/>
    </row>
    <row r="191" spans="1:15" ht="12.75" customHeight="1">
      <c r="A191" s="56">
        <v>182</v>
      </c>
      <c r="B191" s="58" t="s">
        <v>227</v>
      </c>
      <c r="C191" s="31">
        <v>245.6</v>
      </c>
      <c r="D191" s="38">
        <v>246.89999999999998</v>
      </c>
      <c r="E191" s="38">
        <v>242.09999999999997</v>
      </c>
      <c r="F191" s="38">
        <v>238.6</v>
      </c>
      <c r="G191" s="38">
        <v>233.79999999999998</v>
      </c>
      <c r="H191" s="38">
        <v>250.39999999999995</v>
      </c>
      <c r="I191" s="38">
        <v>255.19999999999996</v>
      </c>
      <c r="J191" s="38">
        <v>258.69999999999993</v>
      </c>
      <c r="K191" s="31">
        <v>251.7</v>
      </c>
      <c r="L191" s="31">
        <v>243.4</v>
      </c>
      <c r="M191" s="31">
        <v>150.76489000000001</v>
      </c>
      <c r="N191" s="1"/>
      <c r="O191" s="1"/>
    </row>
    <row r="192" spans="1:15" ht="12.75" customHeight="1">
      <c r="A192" s="56">
        <v>183</v>
      </c>
      <c r="B192" s="58" t="s">
        <v>228</v>
      </c>
      <c r="C192" s="31">
        <v>116.9</v>
      </c>
      <c r="D192" s="38">
        <v>117.25</v>
      </c>
      <c r="E192" s="38">
        <v>116.35</v>
      </c>
      <c r="F192" s="38">
        <v>115.8</v>
      </c>
      <c r="G192" s="38">
        <v>114.89999999999999</v>
      </c>
      <c r="H192" s="38">
        <v>117.8</v>
      </c>
      <c r="I192" s="38">
        <v>118.7</v>
      </c>
      <c r="J192" s="38">
        <v>119.25</v>
      </c>
      <c r="K192" s="31">
        <v>118.15</v>
      </c>
      <c r="L192" s="31">
        <v>116.7</v>
      </c>
      <c r="M192" s="31">
        <v>236.92527000000001</v>
      </c>
      <c r="N192" s="1"/>
      <c r="O192" s="1"/>
    </row>
    <row r="193" spans="1:15" ht="12.75" customHeight="1">
      <c r="A193" s="56">
        <v>184</v>
      </c>
      <c r="B193" s="58" t="s">
        <v>229</v>
      </c>
      <c r="C193" s="31">
        <v>3381.3</v>
      </c>
      <c r="D193" s="38">
        <v>3372.4500000000003</v>
      </c>
      <c r="E193" s="38">
        <v>3359.1000000000004</v>
      </c>
      <c r="F193" s="38">
        <v>3336.9</v>
      </c>
      <c r="G193" s="38">
        <v>3323.55</v>
      </c>
      <c r="H193" s="38">
        <v>3394.6500000000005</v>
      </c>
      <c r="I193" s="38">
        <v>3408</v>
      </c>
      <c r="J193" s="38">
        <v>3430.2000000000007</v>
      </c>
      <c r="K193" s="31">
        <v>3385.8</v>
      </c>
      <c r="L193" s="31">
        <v>3350.25</v>
      </c>
      <c r="M193" s="31">
        <v>11.58046</v>
      </c>
      <c r="N193" s="1"/>
      <c r="O193" s="1"/>
    </row>
    <row r="194" spans="1:15" ht="12.75" customHeight="1">
      <c r="A194" s="56">
        <v>185</v>
      </c>
      <c r="B194" s="58" t="s">
        <v>230</v>
      </c>
      <c r="C194" s="31">
        <v>1189.5</v>
      </c>
      <c r="D194" s="38">
        <v>1188.3833333333332</v>
      </c>
      <c r="E194" s="38">
        <v>1179.5666666666664</v>
      </c>
      <c r="F194" s="38">
        <v>1169.6333333333332</v>
      </c>
      <c r="G194" s="38">
        <v>1160.8166666666664</v>
      </c>
      <c r="H194" s="38">
        <v>1198.3166666666664</v>
      </c>
      <c r="I194" s="38">
        <v>1207.133333333333</v>
      </c>
      <c r="J194" s="38">
        <v>1217.0666666666664</v>
      </c>
      <c r="K194" s="31">
        <v>1197.2</v>
      </c>
      <c r="L194" s="31">
        <v>1178.45</v>
      </c>
      <c r="M194" s="31">
        <v>12.1334</v>
      </c>
      <c r="N194" s="1"/>
      <c r="O194" s="1"/>
    </row>
    <row r="195" spans="1:15" ht="12.75" customHeight="1">
      <c r="A195" s="56">
        <v>186</v>
      </c>
      <c r="B195" s="58" t="s">
        <v>301</v>
      </c>
      <c r="C195" s="31">
        <v>2882.75</v>
      </c>
      <c r="D195" s="38">
        <v>2851.5499999999997</v>
      </c>
      <c r="E195" s="38">
        <v>2805.0999999999995</v>
      </c>
      <c r="F195" s="38">
        <v>2727.45</v>
      </c>
      <c r="G195" s="38">
        <v>2680.9999999999995</v>
      </c>
      <c r="H195" s="38">
        <v>2929.1999999999994</v>
      </c>
      <c r="I195" s="38">
        <v>2975.6499999999992</v>
      </c>
      <c r="J195" s="38">
        <v>3053.2999999999993</v>
      </c>
      <c r="K195" s="31">
        <v>2898</v>
      </c>
      <c r="L195" s="31">
        <v>2773.9</v>
      </c>
      <c r="M195" s="31">
        <v>1.7662899999999999</v>
      </c>
      <c r="N195" s="1"/>
      <c r="O195" s="1"/>
    </row>
    <row r="196" spans="1:15" ht="12.75" customHeight="1">
      <c r="A196" s="56">
        <v>187</v>
      </c>
      <c r="B196" s="58" t="s">
        <v>231</v>
      </c>
      <c r="C196" s="31">
        <v>3067.2</v>
      </c>
      <c r="D196" s="38">
        <v>3059.8333333333335</v>
      </c>
      <c r="E196" s="38">
        <v>3044.916666666667</v>
      </c>
      <c r="F196" s="38">
        <v>3022.6333333333337</v>
      </c>
      <c r="G196" s="38">
        <v>3007.7166666666672</v>
      </c>
      <c r="H196" s="38">
        <v>3082.1166666666668</v>
      </c>
      <c r="I196" s="38">
        <v>3097.0333333333338</v>
      </c>
      <c r="J196" s="38">
        <v>3119.3166666666666</v>
      </c>
      <c r="K196" s="31">
        <v>3074.75</v>
      </c>
      <c r="L196" s="31">
        <v>3037.55</v>
      </c>
      <c r="M196" s="31">
        <v>6.4800300000000002</v>
      </c>
      <c r="N196" s="1"/>
      <c r="O196" s="1"/>
    </row>
    <row r="197" spans="1:15" ht="12.75" customHeight="1">
      <c r="A197" s="56">
        <v>188</v>
      </c>
      <c r="B197" s="58" t="s">
        <v>232</v>
      </c>
      <c r="C197" s="31">
        <v>1937.8</v>
      </c>
      <c r="D197" s="38">
        <v>1942.3833333333332</v>
      </c>
      <c r="E197" s="38">
        <v>1920.4166666666665</v>
      </c>
      <c r="F197" s="38">
        <v>1903.0333333333333</v>
      </c>
      <c r="G197" s="38">
        <v>1881.0666666666666</v>
      </c>
      <c r="H197" s="38">
        <v>1959.7666666666664</v>
      </c>
      <c r="I197" s="38">
        <v>1981.7333333333331</v>
      </c>
      <c r="J197" s="38">
        <v>1999.1166666666663</v>
      </c>
      <c r="K197" s="31">
        <v>1964.35</v>
      </c>
      <c r="L197" s="31">
        <v>1925</v>
      </c>
      <c r="M197" s="31">
        <v>2.2884899999999999</v>
      </c>
      <c r="N197" s="1"/>
      <c r="O197" s="1"/>
    </row>
    <row r="198" spans="1:15" ht="12.75" customHeight="1">
      <c r="A198" s="56">
        <v>189</v>
      </c>
      <c r="B198" s="58" t="s">
        <v>299</v>
      </c>
      <c r="C198" s="31">
        <v>666.35</v>
      </c>
      <c r="D198" s="38">
        <v>663.18333333333328</v>
      </c>
      <c r="E198" s="38">
        <v>656.36666666666656</v>
      </c>
      <c r="F198" s="38">
        <v>646.38333333333333</v>
      </c>
      <c r="G198" s="38">
        <v>639.56666666666661</v>
      </c>
      <c r="H198" s="38">
        <v>673.16666666666652</v>
      </c>
      <c r="I198" s="38">
        <v>679.98333333333335</v>
      </c>
      <c r="J198" s="38">
        <v>689.96666666666647</v>
      </c>
      <c r="K198" s="31">
        <v>670</v>
      </c>
      <c r="L198" s="31">
        <v>653.20000000000005</v>
      </c>
      <c r="M198" s="31">
        <v>1.82047</v>
      </c>
      <c r="N198" s="1"/>
      <c r="O198" s="1"/>
    </row>
    <row r="199" spans="1:15" ht="12.75" customHeight="1">
      <c r="A199" s="56">
        <v>190</v>
      </c>
      <c r="B199" s="58" t="s">
        <v>233</v>
      </c>
      <c r="C199" s="31">
        <v>2014</v>
      </c>
      <c r="D199" s="38">
        <v>2025.3500000000001</v>
      </c>
      <c r="E199" s="38">
        <v>1988.65</v>
      </c>
      <c r="F199" s="38">
        <v>1963.3</v>
      </c>
      <c r="G199" s="38">
        <v>1926.6</v>
      </c>
      <c r="H199" s="38">
        <v>2050.7000000000003</v>
      </c>
      <c r="I199" s="38">
        <v>2087.4000000000005</v>
      </c>
      <c r="J199" s="38">
        <v>2112.7500000000005</v>
      </c>
      <c r="K199" s="31">
        <v>2062.0500000000002</v>
      </c>
      <c r="L199" s="31">
        <v>2000</v>
      </c>
      <c r="M199" s="31">
        <v>7.6629699999999996</v>
      </c>
      <c r="N199" s="1"/>
      <c r="O199" s="1"/>
    </row>
    <row r="200" spans="1:15" ht="12.75" customHeight="1">
      <c r="A200" s="56">
        <v>191</v>
      </c>
      <c r="B200" s="58" t="s">
        <v>300</v>
      </c>
      <c r="C200" s="31">
        <v>36.65</v>
      </c>
      <c r="D200" s="38">
        <v>36.883333333333333</v>
      </c>
      <c r="E200" s="38">
        <v>36.266666666666666</v>
      </c>
      <c r="F200" s="38">
        <v>35.883333333333333</v>
      </c>
      <c r="G200" s="38">
        <v>35.266666666666666</v>
      </c>
      <c r="H200" s="38">
        <v>37.266666666666666</v>
      </c>
      <c r="I200" s="38">
        <v>37.883333333333326</v>
      </c>
      <c r="J200" s="38">
        <v>38.266666666666666</v>
      </c>
      <c r="K200" s="31">
        <v>37.5</v>
      </c>
      <c r="L200" s="31">
        <v>36.5</v>
      </c>
      <c r="M200" s="31">
        <v>310.20269999999999</v>
      </c>
      <c r="N200" s="1"/>
      <c r="O200" s="1"/>
    </row>
    <row r="201" spans="1:15" ht="12.75" customHeight="1">
      <c r="A201" s="56">
        <v>192</v>
      </c>
      <c r="B201" s="58" t="s">
        <v>298</v>
      </c>
      <c r="C201" s="31">
        <v>84.4</v>
      </c>
      <c r="D201" s="38">
        <v>84.316666666666677</v>
      </c>
      <c r="E201" s="38">
        <v>81.983333333333348</v>
      </c>
      <c r="F201" s="38">
        <v>79.566666666666677</v>
      </c>
      <c r="G201" s="38">
        <v>77.233333333333348</v>
      </c>
      <c r="H201" s="38">
        <v>86.733333333333348</v>
      </c>
      <c r="I201" s="38">
        <v>89.066666666666691</v>
      </c>
      <c r="J201" s="38">
        <v>91.483333333333348</v>
      </c>
      <c r="K201" s="31">
        <v>86.65</v>
      </c>
      <c r="L201" s="31">
        <v>81.900000000000006</v>
      </c>
      <c r="M201" s="31">
        <v>188.58445</v>
      </c>
      <c r="N201" s="1"/>
      <c r="O201" s="1"/>
    </row>
    <row r="202" spans="1:15" ht="12.75" customHeight="1">
      <c r="A202" s="56">
        <v>193</v>
      </c>
      <c r="B202" s="58" t="s">
        <v>234</v>
      </c>
      <c r="C202" s="31">
        <v>1339.6</v>
      </c>
      <c r="D202" s="38">
        <v>1339.5666666666666</v>
      </c>
      <c r="E202" s="38">
        <v>1321.1333333333332</v>
      </c>
      <c r="F202" s="38">
        <v>1302.6666666666665</v>
      </c>
      <c r="G202" s="38">
        <v>1284.2333333333331</v>
      </c>
      <c r="H202" s="38">
        <v>1358.0333333333333</v>
      </c>
      <c r="I202" s="38">
        <v>1376.4666666666667</v>
      </c>
      <c r="J202" s="38">
        <v>1394.9333333333334</v>
      </c>
      <c r="K202" s="31">
        <v>1358</v>
      </c>
      <c r="L202" s="31">
        <v>1321.1</v>
      </c>
      <c r="M202" s="31">
        <v>14.37121</v>
      </c>
      <c r="N202" s="1"/>
      <c r="O202" s="1"/>
    </row>
    <row r="203" spans="1:15" ht="12.75" customHeight="1">
      <c r="A203" s="56">
        <v>194</v>
      </c>
      <c r="B203" s="58" t="s">
        <v>235</v>
      </c>
      <c r="C203" s="31">
        <v>1514.9</v>
      </c>
      <c r="D203" s="38">
        <v>1518.6166666666668</v>
      </c>
      <c r="E203" s="38">
        <v>1504.2833333333335</v>
      </c>
      <c r="F203" s="38">
        <v>1493.6666666666667</v>
      </c>
      <c r="G203" s="38">
        <v>1479.3333333333335</v>
      </c>
      <c r="H203" s="38">
        <v>1529.2333333333336</v>
      </c>
      <c r="I203" s="38">
        <v>1543.5666666666666</v>
      </c>
      <c r="J203" s="38">
        <v>1554.1833333333336</v>
      </c>
      <c r="K203" s="31">
        <v>1532.95</v>
      </c>
      <c r="L203" s="31">
        <v>1508</v>
      </c>
      <c r="M203" s="31">
        <v>0.83104999999999996</v>
      </c>
      <c r="N203" s="1"/>
      <c r="O203" s="1"/>
    </row>
    <row r="204" spans="1:15" ht="12.75" customHeight="1">
      <c r="A204" s="56">
        <v>195</v>
      </c>
      <c r="B204" s="58" t="s">
        <v>236</v>
      </c>
      <c r="C204" s="31">
        <v>8071.45</v>
      </c>
      <c r="D204" s="38">
        <v>8107.4833333333336</v>
      </c>
      <c r="E204" s="38">
        <v>8024.9666666666672</v>
      </c>
      <c r="F204" s="38">
        <v>7978.4833333333336</v>
      </c>
      <c r="G204" s="38">
        <v>7895.9666666666672</v>
      </c>
      <c r="H204" s="38">
        <v>8153.9666666666672</v>
      </c>
      <c r="I204" s="38">
        <v>8236.4833333333336</v>
      </c>
      <c r="J204" s="38">
        <v>8282.9666666666672</v>
      </c>
      <c r="K204" s="31">
        <v>8190</v>
      </c>
      <c r="L204" s="31">
        <v>8061</v>
      </c>
      <c r="M204" s="31">
        <v>1.91154</v>
      </c>
      <c r="N204" s="1"/>
      <c r="O204" s="1"/>
    </row>
    <row r="205" spans="1:15" ht="12.75" customHeight="1">
      <c r="A205" s="56">
        <v>196</v>
      </c>
      <c r="B205" s="58" t="s">
        <v>302</v>
      </c>
      <c r="C205" s="31">
        <v>89.5</v>
      </c>
      <c r="D205" s="38">
        <v>89.933333333333337</v>
      </c>
      <c r="E205" s="38">
        <v>88.566666666666677</v>
      </c>
      <c r="F205" s="38">
        <v>87.63333333333334</v>
      </c>
      <c r="G205" s="38">
        <v>86.26666666666668</v>
      </c>
      <c r="H205" s="38">
        <v>90.866666666666674</v>
      </c>
      <c r="I205" s="38">
        <v>92.233333333333348</v>
      </c>
      <c r="J205" s="38">
        <v>93.166666666666671</v>
      </c>
      <c r="K205" s="31">
        <v>91.3</v>
      </c>
      <c r="L205" s="31">
        <v>89</v>
      </c>
      <c r="M205" s="31">
        <v>98.440709999999996</v>
      </c>
      <c r="N205" s="1"/>
      <c r="O205" s="1"/>
    </row>
    <row r="206" spans="1:15" ht="12.75" customHeight="1">
      <c r="A206" s="56">
        <v>197</v>
      </c>
      <c r="B206" s="58" t="s">
        <v>237</v>
      </c>
      <c r="C206" s="31">
        <v>583.20000000000005</v>
      </c>
      <c r="D206" s="38">
        <v>583.98333333333335</v>
      </c>
      <c r="E206" s="38">
        <v>579.2166666666667</v>
      </c>
      <c r="F206" s="38">
        <v>575.23333333333335</v>
      </c>
      <c r="G206" s="38">
        <v>570.4666666666667</v>
      </c>
      <c r="H206" s="38">
        <v>587.9666666666667</v>
      </c>
      <c r="I206" s="38">
        <v>592.73333333333335</v>
      </c>
      <c r="J206" s="38">
        <v>596.7166666666667</v>
      </c>
      <c r="K206" s="31">
        <v>588.75</v>
      </c>
      <c r="L206" s="31">
        <v>580</v>
      </c>
      <c r="M206" s="31">
        <v>11.32264</v>
      </c>
      <c r="N206" s="1"/>
      <c r="O206" s="1"/>
    </row>
    <row r="207" spans="1:15" ht="12.75" customHeight="1">
      <c r="A207" s="56">
        <v>198</v>
      </c>
      <c r="B207" s="58" t="s">
        <v>303</v>
      </c>
      <c r="C207" s="31">
        <v>873.85</v>
      </c>
      <c r="D207" s="38">
        <v>874.63333333333333</v>
      </c>
      <c r="E207" s="38">
        <v>864.4666666666667</v>
      </c>
      <c r="F207" s="38">
        <v>855.08333333333337</v>
      </c>
      <c r="G207" s="38">
        <v>844.91666666666674</v>
      </c>
      <c r="H207" s="38">
        <v>884.01666666666665</v>
      </c>
      <c r="I207" s="38">
        <v>894.18333333333339</v>
      </c>
      <c r="J207" s="38">
        <v>903.56666666666661</v>
      </c>
      <c r="K207" s="31">
        <v>884.8</v>
      </c>
      <c r="L207" s="31">
        <v>865.25</v>
      </c>
      <c r="M207" s="31">
        <v>13.01554</v>
      </c>
      <c r="N207" s="1"/>
      <c r="O207" s="1"/>
    </row>
    <row r="208" spans="1:15" ht="12.75" customHeight="1">
      <c r="A208" s="56">
        <v>199</v>
      </c>
      <c r="B208" s="58" t="s">
        <v>238</v>
      </c>
      <c r="C208" s="31">
        <v>233.3</v>
      </c>
      <c r="D208" s="38">
        <v>234.70000000000002</v>
      </c>
      <c r="E208" s="38">
        <v>230.60000000000002</v>
      </c>
      <c r="F208" s="38">
        <v>227.9</v>
      </c>
      <c r="G208" s="38">
        <v>223.8</v>
      </c>
      <c r="H208" s="38">
        <v>237.40000000000003</v>
      </c>
      <c r="I208" s="38">
        <v>241.5</v>
      </c>
      <c r="J208" s="38">
        <v>244.20000000000005</v>
      </c>
      <c r="K208" s="31">
        <v>238.8</v>
      </c>
      <c r="L208" s="31">
        <v>232</v>
      </c>
      <c r="M208" s="31">
        <v>60.990749999999998</v>
      </c>
      <c r="N208" s="1"/>
      <c r="O208" s="1"/>
    </row>
    <row r="209" spans="1:15" ht="12.75" customHeight="1">
      <c r="A209" s="56">
        <v>200</v>
      </c>
      <c r="B209" s="58" t="s">
        <v>239</v>
      </c>
      <c r="C209" s="31">
        <v>824.9</v>
      </c>
      <c r="D209" s="38">
        <v>826.15</v>
      </c>
      <c r="E209" s="38">
        <v>817.75</v>
      </c>
      <c r="F209" s="38">
        <v>810.6</v>
      </c>
      <c r="G209" s="38">
        <v>802.2</v>
      </c>
      <c r="H209" s="38">
        <v>833.3</v>
      </c>
      <c r="I209" s="38">
        <v>841.69999999999982</v>
      </c>
      <c r="J209" s="38">
        <v>848.84999999999991</v>
      </c>
      <c r="K209" s="31">
        <v>834.55</v>
      </c>
      <c r="L209" s="31">
        <v>819</v>
      </c>
      <c r="M209" s="31">
        <v>6.1724800000000002</v>
      </c>
      <c r="N209" s="1"/>
      <c r="O209" s="1"/>
    </row>
    <row r="210" spans="1:15" ht="12.75" customHeight="1">
      <c r="A210" s="56">
        <v>201</v>
      </c>
      <c r="B210" s="58" t="s">
        <v>304</v>
      </c>
      <c r="C210" s="31">
        <v>1635.75</v>
      </c>
      <c r="D210" s="38">
        <v>1636.2166666666665</v>
      </c>
      <c r="E210" s="38">
        <v>1612.5333333333328</v>
      </c>
      <c r="F210" s="38">
        <v>1589.3166666666664</v>
      </c>
      <c r="G210" s="38">
        <v>1565.6333333333328</v>
      </c>
      <c r="H210" s="38">
        <v>1659.4333333333329</v>
      </c>
      <c r="I210" s="38">
        <v>1683.1166666666668</v>
      </c>
      <c r="J210" s="38">
        <v>1706.333333333333</v>
      </c>
      <c r="K210" s="31">
        <v>1659.9</v>
      </c>
      <c r="L210" s="31">
        <v>1613</v>
      </c>
      <c r="M210" s="31">
        <v>0.40512999999999999</v>
      </c>
      <c r="N210" s="1"/>
      <c r="O210" s="1"/>
    </row>
    <row r="211" spans="1:15" ht="12.75" customHeight="1">
      <c r="A211" s="56">
        <v>202</v>
      </c>
      <c r="B211" s="58" t="s">
        <v>240</v>
      </c>
      <c r="C211" s="31">
        <v>409.7</v>
      </c>
      <c r="D211" s="38">
        <v>409.36666666666662</v>
      </c>
      <c r="E211" s="38">
        <v>407.43333333333322</v>
      </c>
      <c r="F211" s="38">
        <v>405.16666666666663</v>
      </c>
      <c r="G211" s="38">
        <v>403.23333333333323</v>
      </c>
      <c r="H211" s="38">
        <v>411.63333333333321</v>
      </c>
      <c r="I211" s="38">
        <v>413.56666666666661</v>
      </c>
      <c r="J211" s="38">
        <v>415.8333333333332</v>
      </c>
      <c r="K211" s="31">
        <v>411.3</v>
      </c>
      <c r="L211" s="31">
        <v>407.1</v>
      </c>
      <c r="M211" s="31">
        <v>32.992550000000001</v>
      </c>
      <c r="N211" s="1"/>
      <c r="O211" s="1"/>
    </row>
    <row r="212" spans="1:15" ht="12.75" customHeight="1">
      <c r="A212" s="56">
        <v>203</v>
      </c>
      <c r="B212" s="58" t="s">
        <v>305</v>
      </c>
      <c r="C212" s="31">
        <v>16.850000000000001</v>
      </c>
      <c r="D212" s="38">
        <v>16.900000000000002</v>
      </c>
      <c r="E212" s="38">
        <v>16.750000000000004</v>
      </c>
      <c r="F212" s="38">
        <v>16.650000000000002</v>
      </c>
      <c r="G212" s="38">
        <v>16.500000000000004</v>
      </c>
      <c r="H212" s="38">
        <v>17.000000000000004</v>
      </c>
      <c r="I212" s="38">
        <v>17.150000000000002</v>
      </c>
      <c r="J212" s="38">
        <v>17.250000000000004</v>
      </c>
      <c r="K212" s="31">
        <v>17.05</v>
      </c>
      <c r="L212" s="31">
        <v>16.8</v>
      </c>
      <c r="M212" s="31">
        <v>571.71325000000002</v>
      </c>
      <c r="N212" s="1"/>
      <c r="O212" s="1"/>
    </row>
    <row r="213" spans="1:15" ht="12.75" customHeight="1">
      <c r="A213" s="56">
        <v>204</v>
      </c>
      <c r="B213" s="58" t="s">
        <v>241</v>
      </c>
      <c r="C213" s="31">
        <v>265.75</v>
      </c>
      <c r="D213" s="38">
        <v>266.51666666666665</v>
      </c>
      <c r="E213" s="38">
        <v>260.73333333333329</v>
      </c>
      <c r="F213" s="38">
        <v>255.71666666666664</v>
      </c>
      <c r="G213" s="38">
        <v>249.93333333333328</v>
      </c>
      <c r="H213" s="38">
        <v>271.5333333333333</v>
      </c>
      <c r="I213" s="38">
        <v>277.31666666666661</v>
      </c>
      <c r="J213" s="38">
        <v>282.33333333333331</v>
      </c>
      <c r="K213" s="31">
        <v>272.3</v>
      </c>
      <c r="L213" s="31">
        <v>261.5</v>
      </c>
      <c r="M213" s="31">
        <v>168.67932999999999</v>
      </c>
      <c r="N213" s="1"/>
      <c r="O213" s="1"/>
    </row>
    <row r="214" spans="1:15" ht="12.75" customHeight="1">
      <c r="A214" s="56">
        <v>205</v>
      </c>
      <c r="B214" s="58" t="s">
        <v>306</v>
      </c>
      <c r="C214" s="31">
        <v>91</v>
      </c>
      <c r="D214" s="38">
        <v>91.466666666666654</v>
      </c>
      <c r="E214" s="38">
        <v>89.583333333333314</v>
      </c>
      <c r="F214" s="38">
        <v>88.166666666666657</v>
      </c>
      <c r="G214" s="38">
        <v>86.283333333333317</v>
      </c>
      <c r="H214" s="38">
        <v>92.883333333333312</v>
      </c>
      <c r="I214" s="38">
        <v>94.766666666666666</v>
      </c>
      <c r="J214" s="38">
        <v>96.183333333333309</v>
      </c>
      <c r="K214" s="31">
        <v>93.35</v>
      </c>
      <c r="L214" s="31">
        <v>90.05</v>
      </c>
      <c r="M214" s="31">
        <v>650.76320999999996</v>
      </c>
      <c r="N214" s="1"/>
      <c r="O214" s="1"/>
    </row>
    <row r="215" spans="1:15" ht="12.75" customHeight="1">
      <c r="A215" s="56">
        <v>206</v>
      </c>
      <c r="B215" s="58" t="s">
        <v>242</v>
      </c>
      <c r="C215" s="31">
        <v>629.29999999999995</v>
      </c>
      <c r="D215" s="38">
        <v>633.66666666666663</v>
      </c>
      <c r="E215" s="38">
        <v>623.13333333333321</v>
      </c>
      <c r="F215" s="38">
        <v>616.96666666666658</v>
      </c>
      <c r="G215" s="38">
        <v>606.43333333333317</v>
      </c>
      <c r="H215" s="38">
        <v>639.83333333333326</v>
      </c>
      <c r="I215" s="38">
        <v>650.36666666666679</v>
      </c>
      <c r="J215" s="38">
        <v>656.5333333333333</v>
      </c>
      <c r="K215" s="31">
        <v>644.20000000000005</v>
      </c>
      <c r="L215" s="31">
        <v>627.5</v>
      </c>
      <c r="M215" s="31">
        <v>8.0102399999999996</v>
      </c>
      <c r="N215" s="1"/>
      <c r="O215" s="1"/>
    </row>
    <row r="216" spans="1:15" ht="12.75" customHeight="1">
      <c r="A216" s="56"/>
      <c r="B216" s="58"/>
      <c r="C216" s="31"/>
      <c r="D216" s="38"/>
      <c r="E216" s="38"/>
      <c r="F216" s="38"/>
      <c r="G216" s="38"/>
      <c r="H216" s="38"/>
      <c r="I216" s="38"/>
      <c r="J216" s="38"/>
      <c r="K216" s="31"/>
      <c r="L216" s="31"/>
      <c r="M216" s="31"/>
      <c r="N216" s="1"/>
      <c r="O216" s="1"/>
    </row>
    <row r="217" spans="1:15" ht="12.75" customHeight="1">
      <c r="A217" s="59"/>
      <c r="B217" s="58"/>
      <c r="C217" s="31"/>
      <c r="D217" s="38"/>
      <c r="E217" s="38"/>
      <c r="F217" s="38"/>
      <c r="G217" s="38"/>
      <c r="H217" s="38"/>
      <c r="I217" s="38"/>
      <c r="J217" s="38"/>
      <c r="K217" s="31"/>
      <c r="L217" s="31"/>
      <c r="M217" s="31"/>
      <c r="N217" s="1"/>
      <c r="O217" s="1"/>
    </row>
    <row r="218" spans="1:15" ht="12.75" customHeight="1">
      <c r="A218" s="60"/>
      <c r="B218" s="61"/>
      <c r="C218" s="62"/>
      <c r="D218" s="62"/>
      <c r="E218" s="62"/>
      <c r="F218" s="62"/>
      <c r="G218" s="62"/>
      <c r="H218" s="62"/>
      <c r="I218" s="62"/>
      <c r="J218" s="62"/>
      <c r="K218" s="62"/>
      <c r="L218" s="63"/>
      <c r="M218" s="1"/>
      <c r="N218" s="1"/>
      <c r="O218" s="1"/>
    </row>
    <row r="219" spans="1:15" ht="12.75" customHeight="1">
      <c r="A219" s="60"/>
      <c r="B219" s="1"/>
      <c r="C219" s="62"/>
      <c r="D219" s="62"/>
      <c r="E219" s="62"/>
      <c r="F219" s="62"/>
      <c r="G219" s="62"/>
      <c r="H219" s="62"/>
      <c r="I219" s="62"/>
      <c r="J219" s="62"/>
      <c r="K219" s="62"/>
      <c r="L219" s="63"/>
      <c r="M219" s="1"/>
      <c r="N219" s="1"/>
      <c r="O219" s="1"/>
    </row>
    <row r="220" spans="1:15" ht="12.75" customHeight="1">
      <c r="A220" s="60"/>
      <c r="B220" s="1"/>
      <c r="C220" s="62"/>
      <c r="D220" s="62"/>
      <c r="E220" s="62"/>
      <c r="F220" s="62"/>
      <c r="G220" s="62"/>
      <c r="H220" s="62"/>
      <c r="I220" s="62"/>
      <c r="J220" s="62"/>
      <c r="K220" s="62"/>
      <c r="L220" s="63"/>
      <c r="M220" s="1"/>
      <c r="N220" s="1"/>
      <c r="O220" s="1"/>
    </row>
    <row r="221" spans="1:15" ht="12.75" customHeight="1">
      <c r="A221" s="64" t="s">
        <v>307</v>
      </c>
      <c r="B221" s="1"/>
      <c r="C221" s="62"/>
      <c r="D221" s="62"/>
      <c r="E221" s="62"/>
      <c r="F221" s="62"/>
      <c r="G221" s="62"/>
      <c r="H221" s="62"/>
      <c r="I221" s="62"/>
      <c r="J221" s="62"/>
      <c r="K221" s="62"/>
      <c r="L221" s="63"/>
      <c r="M221" s="1"/>
      <c r="N221" s="1"/>
      <c r="O221" s="1"/>
    </row>
    <row r="222" spans="1:15" ht="12.75" customHeight="1">
      <c r="A222" s="1"/>
      <c r="B222" s="1"/>
      <c r="C222" s="62"/>
      <c r="D222" s="62"/>
      <c r="E222" s="62"/>
      <c r="F222" s="62"/>
      <c r="G222" s="62"/>
      <c r="H222" s="62"/>
      <c r="I222" s="62"/>
      <c r="J222" s="62"/>
      <c r="K222" s="62"/>
      <c r="L222" s="63"/>
      <c r="M222" s="1"/>
      <c r="N222" s="1"/>
      <c r="O222" s="1"/>
    </row>
    <row r="223" spans="1:15" ht="12.75" customHeight="1">
      <c r="A223" s="1"/>
      <c r="B223" s="1"/>
      <c r="C223" s="62"/>
      <c r="D223" s="62"/>
      <c r="E223" s="62"/>
      <c r="F223" s="62"/>
      <c r="G223" s="62"/>
      <c r="H223" s="62"/>
      <c r="I223" s="62"/>
      <c r="J223" s="62"/>
      <c r="K223" s="62"/>
      <c r="L223" s="63"/>
      <c r="M223" s="1"/>
      <c r="N223" s="1"/>
      <c r="O223" s="1"/>
    </row>
    <row r="224" spans="1:15" ht="12.75" customHeight="1">
      <c r="A224" s="65" t="s">
        <v>308</v>
      </c>
      <c r="B224" s="1"/>
      <c r="C224" s="62"/>
      <c r="D224" s="62"/>
      <c r="E224" s="62"/>
      <c r="F224" s="62"/>
      <c r="G224" s="62"/>
      <c r="H224" s="62"/>
      <c r="I224" s="62"/>
      <c r="J224" s="62"/>
      <c r="K224" s="62"/>
      <c r="L224" s="63"/>
      <c r="M224" s="1"/>
      <c r="N224" s="1"/>
      <c r="O224" s="1"/>
    </row>
    <row r="225" spans="1:15" ht="12.75" customHeight="1">
      <c r="A225" s="66"/>
      <c r="B225" s="1"/>
      <c r="C225" s="62"/>
      <c r="D225" s="62"/>
      <c r="E225" s="62"/>
      <c r="F225" s="62"/>
      <c r="G225" s="62"/>
      <c r="H225" s="62"/>
      <c r="I225" s="62"/>
      <c r="J225" s="62"/>
      <c r="K225" s="62"/>
      <c r="L225" s="63"/>
      <c r="M225" s="1"/>
      <c r="N225" s="1"/>
      <c r="O225" s="1"/>
    </row>
    <row r="226" spans="1:15" ht="12.75" customHeight="1">
      <c r="A226" s="67" t="s">
        <v>309</v>
      </c>
      <c r="B226" s="1"/>
      <c r="C226" s="62"/>
      <c r="D226" s="62"/>
      <c r="E226" s="62"/>
      <c r="F226" s="62"/>
      <c r="G226" s="62"/>
      <c r="H226" s="62"/>
      <c r="I226" s="62"/>
      <c r="J226" s="62"/>
      <c r="K226" s="62"/>
      <c r="L226" s="63"/>
      <c r="M226" s="1"/>
      <c r="N226" s="1"/>
      <c r="O226" s="1"/>
    </row>
    <row r="227" spans="1:15" ht="12.75" customHeight="1">
      <c r="A227" s="49" t="s">
        <v>243</v>
      </c>
      <c r="B227" s="1"/>
      <c r="C227" s="62"/>
      <c r="D227" s="62"/>
      <c r="E227" s="62"/>
      <c r="F227" s="62"/>
      <c r="G227" s="62"/>
      <c r="H227" s="62"/>
      <c r="I227" s="62"/>
      <c r="J227" s="62"/>
      <c r="K227" s="62"/>
      <c r="L227" s="63"/>
      <c r="M227" s="1"/>
      <c r="N227" s="1"/>
      <c r="O227" s="1"/>
    </row>
    <row r="228" spans="1:15" ht="12.75" customHeight="1">
      <c r="A228" s="49" t="s">
        <v>244</v>
      </c>
      <c r="B228" s="1"/>
      <c r="C228" s="62"/>
      <c r="D228" s="62"/>
      <c r="E228" s="62"/>
      <c r="F228" s="62"/>
      <c r="G228" s="62"/>
      <c r="H228" s="62"/>
      <c r="I228" s="62"/>
      <c r="J228" s="62"/>
      <c r="K228" s="62"/>
      <c r="L228" s="63"/>
      <c r="M228" s="1"/>
      <c r="N228" s="1"/>
      <c r="O228" s="1"/>
    </row>
    <row r="229" spans="1:15" ht="12.75" customHeight="1">
      <c r="A229" s="49" t="s">
        <v>245</v>
      </c>
      <c r="B229" s="1"/>
      <c r="C229" s="68"/>
      <c r="D229" s="68"/>
      <c r="E229" s="68"/>
      <c r="F229" s="68"/>
      <c r="G229" s="68"/>
      <c r="H229" s="68"/>
      <c r="I229" s="68"/>
      <c r="J229" s="68"/>
      <c r="K229" s="68"/>
      <c r="L229" s="63"/>
      <c r="M229" s="1"/>
      <c r="N229" s="1"/>
      <c r="O229" s="1"/>
    </row>
    <row r="230" spans="1:15" ht="12.75" customHeight="1">
      <c r="A230" s="49" t="s">
        <v>246</v>
      </c>
      <c r="B230" s="1"/>
      <c r="C230" s="62"/>
      <c r="D230" s="62"/>
      <c r="E230" s="62"/>
      <c r="F230" s="62"/>
      <c r="G230" s="62"/>
      <c r="H230" s="62"/>
      <c r="I230" s="62"/>
      <c r="J230" s="62"/>
      <c r="K230" s="62"/>
      <c r="L230" s="63"/>
      <c r="M230" s="1"/>
      <c r="N230" s="1"/>
      <c r="O230" s="1"/>
    </row>
    <row r="231" spans="1:15" ht="12.75" customHeight="1">
      <c r="A231" s="49" t="s">
        <v>247</v>
      </c>
      <c r="B231" s="1"/>
      <c r="C231" s="62"/>
      <c r="D231" s="62"/>
      <c r="E231" s="62"/>
      <c r="F231" s="62"/>
      <c r="G231" s="62"/>
      <c r="H231" s="62"/>
      <c r="I231" s="62"/>
      <c r="J231" s="62"/>
      <c r="K231" s="62"/>
      <c r="L231" s="63"/>
      <c r="M231" s="1"/>
      <c r="N231" s="1"/>
      <c r="O231" s="1"/>
    </row>
    <row r="232" spans="1:15" ht="12.75" customHeight="1">
      <c r="A232" s="69"/>
      <c r="B232" s="1"/>
      <c r="C232" s="62"/>
      <c r="D232" s="62"/>
      <c r="E232" s="62"/>
      <c r="F232" s="62"/>
      <c r="G232" s="62"/>
      <c r="H232" s="62"/>
      <c r="I232" s="62"/>
      <c r="J232" s="62"/>
      <c r="K232" s="62"/>
      <c r="L232" s="63"/>
      <c r="M232" s="1"/>
      <c r="N232" s="1"/>
      <c r="O232" s="1"/>
    </row>
    <row r="233" spans="1:15" ht="12.75" customHeight="1">
      <c r="A233" s="1"/>
      <c r="B233" s="1"/>
      <c r="C233" s="62"/>
      <c r="D233" s="62"/>
      <c r="E233" s="62"/>
      <c r="F233" s="62"/>
      <c r="G233" s="62"/>
      <c r="H233" s="62"/>
      <c r="I233" s="62"/>
      <c r="J233" s="62"/>
      <c r="K233" s="62"/>
      <c r="L233" s="63"/>
      <c r="M233" s="1"/>
      <c r="N233" s="1"/>
      <c r="O233" s="1"/>
    </row>
    <row r="234" spans="1:15" ht="12.75" customHeight="1">
      <c r="A234" s="1"/>
      <c r="B234" s="1"/>
      <c r="C234" s="62"/>
      <c r="D234" s="62"/>
      <c r="E234" s="62"/>
      <c r="F234" s="62"/>
      <c r="G234" s="62"/>
      <c r="H234" s="62"/>
      <c r="I234" s="62"/>
      <c r="J234" s="62"/>
      <c r="K234" s="62"/>
      <c r="L234" s="63"/>
      <c r="M234" s="1"/>
      <c r="N234" s="1"/>
      <c r="O234" s="1"/>
    </row>
    <row r="235" spans="1:15" ht="12.75" customHeight="1">
      <c r="A235" s="1"/>
      <c r="B235" s="1"/>
      <c r="C235" s="62"/>
      <c r="D235" s="62"/>
      <c r="E235" s="62"/>
      <c r="F235" s="62"/>
      <c r="G235" s="62"/>
      <c r="H235" s="62"/>
      <c r="I235" s="62"/>
      <c r="J235" s="62"/>
      <c r="K235" s="62"/>
      <c r="L235" s="63"/>
      <c r="M235" s="1"/>
      <c r="N235" s="1"/>
      <c r="O235" s="1"/>
    </row>
    <row r="236" spans="1:15" ht="12.75" customHeight="1">
      <c r="A236" s="1"/>
      <c r="B236" s="1"/>
      <c r="C236" s="62"/>
      <c r="D236" s="62"/>
      <c r="E236" s="62"/>
      <c r="F236" s="62"/>
      <c r="G236" s="62"/>
      <c r="H236" s="62"/>
      <c r="I236" s="62"/>
      <c r="J236" s="62"/>
      <c r="K236" s="62"/>
      <c r="L236" s="63"/>
      <c r="M236" s="1"/>
      <c r="N236" s="1"/>
      <c r="O236" s="1"/>
    </row>
    <row r="237" spans="1:15" ht="12.75" customHeight="1">
      <c r="A237" s="70" t="s">
        <v>248</v>
      </c>
      <c r="B237" s="1"/>
      <c r="C237" s="62"/>
      <c r="D237" s="62"/>
      <c r="E237" s="62"/>
      <c r="F237" s="62"/>
      <c r="G237" s="62"/>
      <c r="H237" s="62"/>
      <c r="I237" s="62"/>
      <c r="J237" s="62"/>
      <c r="K237" s="62"/>
      <c r="L237" s="63"/>
      <c r="M237" s="1"/>
      <c r="N237" s="1"/>
      <c r="O237" s="1"/>
    </row>
    <row r="238" spans="1:15" ht="12.75" customHeight="1">
      <c r="A238" s="71" t="s">
        <v>249</v>
      </c>
      <c r="B238" s="1"/>
      <c r="C238" s="62"/>
      <c r="D238" s="62"/>
      <c r="E238" s="62"/>
      <c r="F238" s="62"/>
      <c r="G238" s="62"/>
      <c r="H238" s="62"/>
      <c r="I238" s="62"/>
      <c r="J238" s="62"/>
      <c r="K238" s="62"/>
      <c r="L238" s="63"/>
      <c r="M238" s="1"/>
      <c r="N238" s="1"/>
      <c r="O238" s="1"/>
    </row>
    <row r="239" spans="1:15" ht="12.75" customHeight="1">
      <c r="A239" s="71" t="s">
        <v>250</v>
      </c>
      <c r="B239" s="1"/>
      <c r="C239" s="62"/>
      <c r="D239" s="62"/>
      <c r="E239" s="62"/>
      <c r="F239" s="62"/>
      <c r="G239" s="62"/>
      <c r="H239" s="62"/>
      <c r="I239" s="62"/>
      <c r="J239" s="62"/>
      <c r="K239" s="62"/>
      <c r="L239" s="63"/>
      <c r="M239" s="1"/>
      <c r="N239" s="1"/>
      <c r="O239" s="1"/>
    </row>
    <row r="240" spans="1:15" ht="12.75" customHeight="1">
      <c r="A240" s="71" t="s">
        <v>251</v>
      </c>
      <c r="B240" s="1"/>
      <c r="C240" s="62"/>
      <c r="D240" s="62"/>
      <c r="E240" s="62"/>
      <c r="F240" s="62"/>
      <c r="G240" s="62"/>
      <c r="H240" s="62"/>
      <c r="I240" s="62"/>
      <c r="J240" s="62"/>
      <c r="K240" s="62"/>
      <c r="L240" s="63"/>
      <c r="M240" s="1"/>
      <c r="N240" s="1"/>
      <c r="O240" s="1"/>
    </row>
    <row r="241" spans="1:15" ht="12.75" customHeight="1">
      <c r="A241" s="71" t="s">
        <v>252</v>
      </c>
      <c r="B241" s="1"/>
      <c r="C241" s="62"/>
      <c r="D241" s="62"/>
      <c r="E241" s="62"/>
      <c r="F241" s="62"/>
      <c r="G241" s="62"/>
      <c r="H241" s="62"/>
      <c r="I241" s="62"/>
      <c r="J241" s="62"/>
      <c r="K241" s="62"/>
      <c r="L241" s="63"/>
      <c r="M241" s="1"/>
      <c r="N241" s="1"/>
      <c r="O241" s="1"/>
    </row>
    <row r="242" spans="1:15" ht="12.75" customHeight="1">
      <c r="A242" s="71" t="s">
        <v>253</v>
      </c>
      <c r="B242" s="1"/>
      <c r="C242" s="62"/>
      <c r="D242" s="62"/>
      <c r="E242" s="62"/>
      <c r="F242" s="62"/>
      <c r="G242" s="62"/>
      <c r="H242" s="62"/>
      <c r="I242" s="62"/>
      <c r="J242" s="62"/>
      <c r="K242" s="62"/>
      <c r="L242" s="63"/>
      <c r="M242" s="1"/>
      <c r="N242" s="1"/>
      <c r="O242" s="1"/>
    </row>
    <row r="243" spans="1:15" ht="12.75" customHeight="1">
      <c r="A243" s="71" t="s">
        <v>254</v>
      </c>
      <c r="B243" s="1"/>
      <c r="C243" s="62"/>
      <c r="D243" s="62"/>
      <c r="E243" s="62"/>
      <c r="F243" s="62"/>
      <c r="G243" s="62"/>
      <c r="H243" s="62"/>
      <c r="I243" s="62"/>
      <c r="J243" s="62"/>
      <c r="K243" s="62"/>
      <c r="L243" s="63"/>
      <c r="M243" s="1"/>
      <c r="N243" s="1"/>
      <c r="O243" s="1"/>
    </row>
    <row r="244" spans="1:15" ht="12.75" customHeight="1">
      <c r="A244" s="71" t="s">
        <v>255</v>
      </c>
      <c r="B244" s="1"/>
      <c r="C244" s="62"/>
      <c r="D244" s="62"/>
      <c r="E244" s="62"/>
      <c r="F244" s="62"/>
      <c r="G244" s="62"/>
      <c r="H244" s="62"/>
      <c r="I244" s="62"/>
      <c r="J244" s="62"/>
      <c r="K244" s="62"/>
      <c r="L244" s="63"/>
      <c r="M244" s="1"/>
      <c r="N244" s="1"/>
      <c r="O244" s="1"/>
    </row>
    <row r="245" spans="1:15" ht="12.75" customHeight="1">
      <c r="A245" s="71" t="s">
        <v>256</v>
      </c>
      <c r="B245" s="1"/>
      <c r="C245" s="62"/>
      <c r="D245" s="62"/>
      <c r="E245" s="62"/>
      <c r="F245" s="62"/>
      <c r="G245" s="62"/>
      <c r="H245" s="62"/>
      <c r="I245" s="62"/>
      <c r="J245" s="62"/>
      <c r="K245" s="62"/>
      <c r="L245" s="63"/>
      <c r="M245" s="1"/>
      <c r="N245" s="1"/>
      <c r="O245" s="1"/>
    </row>
    <row r="246" spans="1:15" ht="12.75" customHeight="1">
      <c r="A246" s="71" t="s">
        <v>257</v>
      </c>
      <c r="B246" s="1"/>
      <c r="C246" s="68"/>
      <c r="D246" s="68"/>
      <c r="E246" s="68"/>
      <c r="F246" s="68"/>
      <c r="G246" s="68"/>
      <c r="H246" s="68"/>
      <c r="I246" s="68"/>
      <c r="J246" s="68"/>
      <c r="K246" s="68"/>
      <c r="L246" s="63"/>
      <c r="M246" s="1"/>
      <c r="N246" s="1"/>
      <c r="O246" s="1"/>
    </row>
    <row r="247" spans="1:15" ht="12.75" customHeight="1">
      <c r="A247" s="1"/>
      <c r="B247" s="1"/>
      <c r="C247" s="62"/>
      <c r="D247" s="62"/>
      <c r="E247" s="62"/>
      <c r="F247" s="62"/>
      <c r="G247" s="62"/>
      <c r="H247" s="62"/>
      <c r="I247" s="62"/>
      <c r="J247" s="62"/>
      <c r="K247" s="62"/>
      <c r="L247" s="63"/>
      <c r="M247" s="1"/>
      <c r="N247" s="1"/>
      <c r="O247" s="1"/>
    </row>
    <row r="248" spans="1:15" ht="12.75" customHeight="1">
      <c r="A248" s="1"/>
      <c r="B248" s="1"/>
      <c r="C248" s="62"/>
      <c r="D248" s="62"/>
      <c r="E248" s="62"/>
      <c r="F248" s="62"/>
      <c r="G248" s="62"/>
      <c r="H248" s="62"/>
      <c r="I248" s="62"/>
      <c r="J248" s="62"/>
      <c r="K248" s="62"/>
      <c r="L248" s="63"/>
      <c r="M248" s="1"/>
      <c r="N248" s="1"/>
      <c r="O248" s="1"/>
    </row>
    <row r="249" spans="1:15" ht="12.75" customHeight="1">
      <c r="A249" s="1"/>
      <c r="B249" s="1"/>
      <c r="C249" s="62"/>
      <c r="D249" s="62"/>
      <c r="E249" s="62"/>
      <c r="F249" s="62"/>
      <c r="G249" s="62"/>
      <c r="H249" s="62"/>
      <c r="I249" s="62"/>
      <c r="J249" s="62"/>
      <c r="K249" s="62"/>
      <c r="L249" s="63"/>
      <c r="M249" s="1"/>
      <c r="N249" s="1"/>
      <c r="O249" s="1"/>
    </row>
    <row r="250" spans="1:15" ht="12.75" customHeight="1">
      <c r="A250" s="1"/>
      <c r="B250" s="1"/>
      <c r="C250" s="62"/>
      <c r="D250" s="62"/>
      <c r="E250" s="62"/>
      <c r="F250" s="62"/>
      <c r="G250" s="62"/>
      <c r="H250" s="62"/>
      <c r="I250" s="62"/>
      <c r="J250" s="62"/>
      <c r="K250" s="62"/>
      <c r="L250" s="63"/>
      <c r="M250" s="1"/>
      <c r="N250" s="1"/>
      <c r="O250" s="1"/>
    </row>
    <row r="251" spans="1:15" ht="12.75" customHeight="1">
      <c r="A251" s="1"/>
      <c r="B251" s="1"/>
      <c r="C251" s="62"/>
      <c r="D251" s="62"/>
      <c r="E251" s="62"/>
      <c r="F251" s="62"/>
      <c r="G251" s="62"/>
      <c r="H251" s="62"/>
      <c r="I251" s="62"/>
      <c r="J251" s="62"/>
      <c r="K251" s="62"/>
      <c r="L251" s="63"/>
      <c r="M251" s="1"/>
      <c r="N251" s="1"/>
      <c r="O251" s="1"/>
    </row>
    <row r="252" spans="1:15" ht="12.75" customHeight="1">
      <c r="A252" s="1"/>
      <c r="B252" s="1"/>
      <c r="C252" s="62"/>
      <c r="D252" s="62"/>
      <c r="E252" s="62"/>
      <c r="F252" s="62"/>
      <c r="G252" s="62"/>
      <c r="H252" s="62"/>
      <c r="I252" s="62"/>
      <c r="J252" s="62"/>
      <c r="K252" s="62"/>
      <c r="L252" s="63"/>
      <c r="M252" s="1"/>
      <c r="N252" s="1"/>
      <c r="O252" s="1"/>
    </row>
    <row r="253" spans="1:15" ht="12.75" customHeight="1">
      <c r="A253" s="1"/>
      <c r="B253" s="1"/>
      <c r="C253" s="62"/>
      <c r="D253" s="62"/>
      <c r="E253" s="62"/>
      <c r="F253" s="62"/>
      <c r="G253" s="62"/>
      <c r="H253" s="62"/>
      <c r="I253" s="62"/>
      <c r="J253" s="62"/>
      <c r="K253" s="62"/>
      <c r="L253" s="63"/>
      <c r="M253" s="1"/>
      <c r="N253" s="1"/>
      <c r="O253" s="1"/>
    </row>
    <row r="254" spans="1:15" ht="12.75" customHeight="1">
      <c r="A254" s="1"/>
      <c r="B254" s="1"/>
      <c r="C254" s="62"/>
      <c r="D254" s="62"/>
      <c r="E254" s="62"/>
      <c r="F254" s="62"/>
      <c r="G254" s="62"/>
      <c r="H254" s="62"/>
      <c r="I254" s="62"/>
      <c r="J254" s="62"/>
      <c r="K254" s="62"/>
      <c r="L254" s="63"/>
      <c r="M254" s="1"/>
      <c r="N254" s="1"/>
      <c r="O254" s="1"/>
    </row>
    <row r="255" spans="1:15" ht="12.75" customHeight="1">
      <c r="A255" s="1"/>
      <c r="B255" s="1"/>
      <c r="C255" s="62"/>
      <c r="D255" s="62"/>
      <c r="E255" s="62"/>
      <c r="F255" s="62"/>
      <c r="G255" s="62"/>
      <c r="H255" s="62"/>
      <c r="I255" s="62"/>
      <c r="J255" s="62"/>
      <c r="K255" s="62"/>
      <c r="L255" s="63"/>
      <c r="M255" s="1"/>
      <c r="N255" s="1"/>
      <c r="O255" s="1"/>
    </row>
    <row r="256" spans="1:15" ht="12.75" customHeight="1">
      <c r="A256" s="1"/>
      <c r="B256" s="1"/>
      <c r="C256" s="62"/>
      <c r="D256" s="62"/>
      <c r="E256" s="62"/>
      <c r="F256" s="62"/>
      <c r="G256" s="62"/>
      <c r="H256" s="62"/>
      <c r="I256" s="62"/>
      <c r="J256" s="62"/>
      <c r="K256" s="62"/>
      <c r="L256" s="63"/>
      <c r="M256" s="1"/>
      <c r="N256" s="1"/>
      <c r="O256" s="1"/>
    </row>
    <row r="257" spans="1:15" ht="12.75" customHeight="1">
      <c r="A257" s="1"/>
      <c r="B257" s="1"/>
      <c r="C257" s="62"/>
      <c r="D257" s="62"/>
      <c r="E257" s="62"/>
      <c r="F257" s="62"/>
      <c r="G257" s="62"/>
      <c r="H257" s="62"/>
      <c r="I257" s="62"/>
      <c r="J257" s="62"/>
      <c r="K257" s="62"/>
      <c r="L257" s="63"/>
      <c r="M257" s="1"/>
      <c r="N257" s="1"/>
      <c r="O257" s="1"/>
    </row>
    <row r="258" spans="1:15" ht="12.75" customHeight="1">
      <c r="A258" s="1"/>
      <c r="B258" s="1"/>
      <c r="C258" s="62"/>
      <c r="D258" s="62"/>
      <c r="E258" s="62"/>
      <c r="F258" s="62"/>
      <c r="G258" s="62"/>
      <c r="H258" s="62"/>
      <c r="I258" s="62"/>
      <c r="J258" s="62"/>
      <c r="K258" s="62"/>
      <c r="L258" s="63"/>
      <c r="M258" s="1"/>
      <c r="N258" s="1"/>
      <c r="O258" s="1"/>
    </row>
    <row r="259" spans="1:15" ht="12.75" customHeight="1">
      <c r="A259" s="1"/>
      <c r="B259" s="1"/>
      <c r="C259" s="62"/>
      <c r="D259" s="62"/>
      <c r="E259" s="62"/>
      <c r="F259" s="62"/>
      <c r="G259" s="62"/>
      <c r="H259" s="62"/>
      <c r="I259" s="62"/>
      <c r="J259" s="62"/>
      <c r="K259" s="62"/>
      <c r="L259" s="63"/>
      <c r="M259" s="1"/>
      <c r="N259" s="1"/>
      <c r="O259" s="1"/>
    </row>
    <row r="260" spans="1:15" ht="12.75" customHeight="1">
      <c r="A260" s="1"/>
      <c r="B260" s="1"/>
      <c r="C260" s="62"/>
      <c r="D260" s="62"/>
      <c r="E260" s="62"/>
      <c r="F260" s="62"/>
      <c r="G260" s="62"/>
      <c r="H260" s="62"/>
      <c r="I260" s="62"/>
      <c r="J260" s="62"/>
      <c r="K260" s="62"/>
      <c r="L260" s="63"/>
      <c r="M260" s="1"/>
      <c r="N260" s="1"/>
      <c r="O260" s="1"/>
    </row>
    <row r="261" spans="1:15" ht="12.75" customHeight="1">
      <c r="A261" s="1"/>
      <c r="B261" s="1"/>
      <c r="C261" s="62"/>
      <c r="D261" s="62"/>
      <c r="E261" s="62"/>
      <c r="F261" s="62"/>
      <c r="G261" s="62"/>
      <c r="H261" s="62"/>
      <c r="I261" s="62"/>
      <c r="J261" s="62"/>
      <c r="K261" s="62"/>
      <c r="L261" s="63"/>
      <c r="M261" s="1"/>
      <c r="N261" s="1"/>
      <c r="O261" s="1"/>
    </row>
    <row r="262" spans="1:15" ht="12.75" customHeight="1">
      <c r="A262" s="1"/>
      <c r="B262" s="1"/>
      <c r="C262" s="62"/>
      <c r="D262" s="62"/>
      <c r="E262" s="62"/>
      <c r="F262" s="62"/>
      <c r="G262" s="62"/>
      <c r="H262" s="62"/>
      <c r="I262" s="62"/>
      <c r="J262" s="62"/>
      <c r="K262" s="62"/>
      <c r="L262" s="63"/>
      <c r="M262" s="1"/>
      <c r="N262" s="1"/>
      <c r="O262" s="1"/>
    </row>
    <row r="263" spans="1:15" ht="12.75" customHeight="1">
      <c r="A263" s="1"/>
      <c r="B263" s="1"/>
      <c r="C263" s="62"/>
      <c r="D263" s="62"/>
      <c r="E263" s="62"/>
      <c r="F263" s="62"/>
      <c r="G263" s="62"/>
      <c r="H263" s="62"/>
      <c r="I263" s="62"/>
      <c r="J263" s="62"/>
      <c r="K263" s="62"/>
      <c r="L263" s="63"/>
      <c r="M263" s="1"/>
      <c r="N263" s="1"/>
      <c r="O263" s="1"/>
    </row>
    <row r="264" spans="1:15" ht="12.75" customHeight="1">
      <c r="A264" s="1"/>
      <c r="B264" s="1"/>
      <c r="C264" s="62"/>
      <c r="D264" s="62"/>
      <c r="E264" s="62"/>
      <c r="F264" s="62"/>
      <c r="G264" s="62"/>
      <c r="H264" s="62"/>
      <c r="I264" s="62"/>
      <c r="J264" s="62"/>
      <c r="K264" s="62"/>
      <c r="L264" s="63"/>
      <c r="M264" s="1"/>
      <c r="N264" s="1"/>
      <c r="O264" s="1"/>
    </row>
    <row r="265" spans="1:15" ht="12.75" customHeight="1">
      <c r="A265" s="1"/>
      <c r="B265" s="1"/>
      <c r="C265" s="62"/>
      <c r="D265" s="62"/>
      <c r="E265" s="62"/>
      <c r="F265" s="62"/>
      <c r="G265" s="62"/>
      <c r="H265" s="62"/>
      <c r="I265" s="62"/>
      <c r="J265" s="62"/>
      <c r="K265" s="62"/>
      <c r="L265" s="63"/>
      <c r="M265" s="1"/>
      <c r="N265" s="1"/>
      <c r="O265" s="1"/>
    </row>
    <row r="266" spans="1:15" ht="12.75" customHeight="1">
      <c r="A266" s="1"/>
      <c r="B266" s="1"/>
      <c r="C266" s="62"/>
      <c r="D266" s="62"/>
      <c r="E266" s="62"/>
      <c r="F266" s="62"/>
      <c r="G266" s="62"/>
      <c r="H266" s="62"/>
      <c r="I266" s="62"/>
      <c r="J266" s="62"/>
      <c r="K266" s="62"/>
      <c r="L266" s="63"/>
      <c r="M266" s="1"/>
      <c r="N266" s="1"/>
      <c r="O266" s="1"/>
    </row>
    <row r="267" spans="1:15" ht="12.75" customHeight="1">
      <c r="A267" s="1"/>
      <c r="B267" s="1"/>
      <c r="C267" s="62"/>
      <c r="D267" s="62"/>
      <c r="E267" s="62"/>
      <c r="F267" s="62"/>
      <c r="G267" s="62"/>
      <c r="H267" s="62"/>
      <c r="I267" s="62"/>
      <c r="J267" s="62"/>
      <c r="K267" s="62"/>
      <c r="L267" s="63"/>
      <c r="M267" s="1"/>
      <c r="N267" s="1"/>
      <c r="O267" s="1"/>
    </row>
    <row r="268" spans="1:15" ht="12.75" customHeight="1">
      <c r="A268" s="1"/>
      <c r="B268" s="1"/>
      <c r="C268" s="62"/>
      <c r="D268" s="62"/>
      <c r="E268" s="62"/>
      <c r="F268" s="62"/>
      <c r="G268" s="62"/>
      <c r="H268" s="62"/>
      <c r="I268" s="62"/>
      <c r="J268" s="62"/>
      <c r="K268" s="62"/>
      <c r="L268" s="63"/>
      <c r="M268" s="1"/>
      <c r="N268" s="1"/>
      <c r="O268" s="1"/>
    </row>
    <row r="269" spans="1:15" ht="12.75" customHeight="1">
      <c r="A269" s="1"/>
      <c r="B269" s="1"/>
      <c r="C269" s="62"/>
      <c r="D269" s="62"/>
      <c r="E269" s="62"/>
      <c r="F269" s="62"/>
      <c r="G269" s="62"/>
      <c r="H269" s="62"/>
      <c r="I269" s="62"/>
      <c r="J269" s="62"/>
      <c r="K269" s="62"/>
      <c r="L269" s="63"/>
      <c r="M269" s="1"/>
      <c r="N269" s="1"/>
      <c r="O269" s="1"/>
    </row>
    <row r="270" spans="1:15" ht="12.75" customHeight="1">
      <c r="A270" s="1"/>
      <c r="B270" s="1"/>
      <c r="C270" s="62"/>
      <c r="D270" s="62"/>
      <c r="E270" s="62"/>
      <c r="F270" s="62"/>
      <c r="G270" s="62"/>
      <c r="H270" s="62"/>
      <c r="I270" s="62"/>
      <c r="J270" s="62"/>
      <c r="K270" s="62"/>
      <c r="L270" s="63"/>
      <c r="M270" s="1"/>
      <c r="N270" s="1"/>
      <c r="O270" s="1"/>
    </row>
    <row r="271" spans="1:15" ht="12.75" customHeight="1">
      <c r="A271" s="1"/>
      <c r="B271" s="1"/>
      <c r="C271" s="62"/>
      <c r="D271" s="62"/>
      <c r="E271" s="62"/>
      <c r="F271" s="62"/>
      <c r="G271" s="62"/>
      <c r="H271" s="62"/>
      <c r="I271" s="62"/>
      <c r="J271" s="62"/>
      <c r="K271" s="62"/>
      <c r="L271" s="63"/>
      <c r="M271" s="1"/>
      <c r="N271" s="1"/>
      <c r="O271" s="1"/>
    </row>
    <row r="272" spans="1:15" ht="12.75" customHeight="1">
      <c r="A272" s="1"/>
      <c r="B272" s="1"/>
      <c r="C272" s="62"/>
      <c r="D272" s="62"/>
      <c r="E272" s="62"/>
      <c r="F272" s="62"/>
      <c r="G272" s="62"/>
      <c r="H272" s="62"/>
      <c r="I272" s="62"/>
      <c r="J272" s="62"/>
      <c r="K272" s="62"/>
      <c r="L272" s="63"/>
      <c r="M272" s="1"/>
      <c r="N272" s="1"/>
      <c r="O272" s="1"/>
    </row>
    <row r="273" spans="1:15" ht="12.75" customHeight="1">
      <c r="A273" s="1"/>
      <c r="B273" s="1"/>
      <c r="C273" s="62"/>
      <c r="D273" s="62"/>
      <c r="E273" s="62"/>
      <c r="F273" s="62"/>
      <c r="G273" s="62"/>
      <c r="H273" s="62"/>
      <c r="I273" s="62"/>
      <c r="J273" s="62"/>
      <c r="K273" s="62"/>
      <c r="L273" s="63"/>
      <c r="M273" s="1"/>
      <c r="N273" s="1"/>
      <c r="O273" s="1"/>
    </row>
    <row r="274" spans="1:15" ht="12.75" customHeight="1">
      <c r="A274" s="1"/>
      <c r="B274" s="1"/>
      <c r="C274" s="62"/>
      <c r="D274" s="62"/>
      <c r="E274" s="62"/>
      <c r="F274" s="62"/>
      <c r="G274" s="62"/>
      <c r="H274" s="62"/>
      <c r="I274" s="62"/>
      <c r="J274" s="62"/>
      <c r="K274" s="62"/>
      <c r="L274" s="63"/>
      <c r="M274" s="1"/>
      <c r="N274" s="1"/>
      <c r="O274" s="1"/>
    </row>
    <row r="275" spans="1:15" ht="12.75" customHeight="1">
      <c r="A275" s="1"/>
      <c r="B275" s="1"/>
      <c r="C275" s="62"/>
      <c r="D275" s="62"/>
      <c r="E275" s="62"/>
      <c r="F275" s="62"/>
      <c r="G275" s="62"/>
      <c r="H275" s="62"/>
      <c r="I275" s="62"/>
      <c r="J275" s="62"/>
      <c r="K275" s="62"/>
      <c r="L275" s="63"/>
      <c r="M275" s="1"/>
      <c r="N275" s="1"/>
      <c r="O275" s="1"/>
    </row>
    <row r="276" spans="1:15" ht="12.75" customHeight="1">
      <c r="A276" s="1"/>
      <c r="B276" s="1"/>
      <c r="C276" s="62"/>
      <c r="D276" s="62"/>
      <c r="E276" s="62"/>
      <c r="F276" s="62"/>
      <c r="G276" s="62"/>
      <c r="H276" s="62"/>
      <c r="I276" s="62"/>
      <c r="J276" s="62"/>
      <c r="K276" s="62"/>
      <c r="L276" s="63"/>
      <c r="M276" s="1"/>
      <c r="N276" s="1"/>
      <c r="O276" s="1"/>
    </row>
    <row r="277" spans="1:15" ht="12.75" customHeight="1">
      <c r="A277" s="1"/>
      <c r="B277" s="1"/>
      <c r="C277" s="62"/>
      <c r="D277" s="62"/>
      <c r="E277" s="62"/>
      <c r="F277" s="62"/>
      <c r="G277" s="62"/>
      <c r="H277" s="62"/>
      <c r="I277" s="62"/>
      <c r="J277" s="62"/>
      <c r="K277" s="62"/>
      <c r="L277" s="63"/>
      <c r="M277" s="1"/>
      <c r="N277" s="1"/>
      <c r="O277" s="1"/>
    </row>
    <row r="278" spans="1:15" ht="12.75" customHeight="1">
      <c r="A278" s="1"/>
      <c r="B278" s="1"/>
      <c r="C278" s="62"/>
      <c r="D278" s="62"/>
      <c r="E278" s="62"/>
      <c r="F278" s="62"/>
      <c r="G278" s="62"/>
      <c r="H278" s="62"/>
      <c r="I278" s="62"/>
      <c r="J278" s="62"/>
      <c r="K278" s="62"/>
      <c r="L278" s="63"/>
      <c r="M278" s="1"/>
      <c r="N278" s="1"/>
      <c r="O278" s="1"/>
    </row>
    <row r="279" spans="1:15" ht="12.75" customHeight="1">
      <c r="A279" s="1"/>
      <c r="B279" s="1"/>
      <c r="C279" s="62"/>
      <c r="D279" s="62"/>
      <c r="E279" s="62"/>
      <c r="F279" s="62"/>
      <c r="G279" s="62"/>
      <c r="H279" s="62"/>
      <c r="I279" s="62"/>
      <c r="J279" s="62"/>
      <c r="K279" s="62"/>
      <c r="L279" s="63"/>
      <c r="M279" s="1"/>
      <c r="N279" s="1"/>
      <c r="O279" s="1"/>
    </row>
    <row r="280" spans="1:15" ht="12.75" customHeight="1">
      <c r="A280" s="1"/>
      <c r="B280" s="1"/>
      <c r="C280" s="62"/>
      <c r="D280" s="62"/>
      <c r="E280" s="62"/>
      <c r="F280" s="62"/>
      <c r="G280" s="62"/>
      <c r="H280" s="62"/>
      <c r="I280" s="62"/>
      <c r="J280" s="62"/>
      <c r="K280" s="62"/>
      <c r="L280" s="63"/>
      <c r="M280" s="1"/>
      <c r="N280" s="1"/>
      <c r="O280" s="1"/>
    </row>
    <row r="281" spans="1:15" ht="12.75" customHeight="1">
      <c r="A281" s="1"/>
      <c r="B281" s="1"/>
      <c r="C281" s="62"/>
      <c r="D281" s="62"/>
      <c r="E281" s="62"/>
      <c r="F281" s="62"/>
      <c r="G281" s="62"/>
      <c r="H281" s="62"/>
      <c r="I281" s="62"/>
      <c r="J281" s="62"/>
      <c r="K281" s="62"/>
      <c r="L281" s="63"/>
      <c r="M281" s="1"/>
      <c r="N281" s="1"/>
      <c r="O281" s="1"/>
    </row>
    <row r="282" spans="1:15" ht="12.75" customHeight="1">
      <c r="A282" s="1"/>
      <c r="B282" s="1"/>
      <c r="C282" s="62"/>
      <c r="D282" s="62"/>
      <c r="E282" s="62"/>
      <c r="F282" s="62"/>
      <c r="G282" s="62"/>
      <c r="H282" s="62"/>
      <c r="I282" s="62"/>
      <c r="J282" s="62"/>
      <c r="K282" s="62"/>
      <c r="L282" s="63"/>
      <c r="M282" s="1"/>
      <c r="N282" s="1"/>
      <c r="O282" s="1"/>
    </row>
    <row r="283" spans="1:15" ht="12.75" customHeight="1">
      <c r="A283" s="1"/>
      <c r="B283" s="1"/>
      <c r="C283" s="62"/>
      <c r="D283" s="62"/>
      <c r="E283" s="62"/>
      <c r="F283" s="62"/>
      <c r="G283" s="62"/>
      <c r="H283" s="62"/>
      <c r="I283" s="62"/>
      <c r="J283" s="62"/>
      <c r="K283" s="62"/>
      <c r="L283" s="63"/>
      <c r="M283" s="1"/>
      <c r="N283" s="1"/>
      <c r="O283" s="1"/>
    </row>
    <row r="284" spans="1:15" ht="12.75" customHeight="1">
      <c r="A284" s="1"/>
      <c r="B284" s="1"/>
      <c r="C284" s="62"/>
      <c r="D284" s="62"/>
      <c r="E284" s="62"/>
      <c r="F284" s="62"/>
      <c r="G284" s="62"/>
      <c r="H284" s="62"/>
      <c r="I284" s="62"/>
      <c r="J284" s="62"/>
      <c r="K284" s="62"/>
      <c r="L284" s="63"/>
      <c r="M284" s="1"/>
      <c r="N284" s="1"/>
      <c r="O284" s="1"/>
    </row>
    <row r="285" spans="1:15" ht="12.75" customHeight="1">
      <c r="A285" s="1"/>
      <c r="B285" s="1"/>
      <c r="C285" s="62"/>
      <c r="D285" s="62"/>
      <c r="E285" s="62"/>
      <c r="F285" s="62"/>
      <c r="G285" s="62"/>
      <c r="H285" s="62"/>
      <c r="I285" s="62"/>
      <c r="J285" s="62"/>
      <c r="K285" s="62"/>
      <c r="L285" s="63"/>
      <c r="M285" s="1"/>
      <c r="N285" s="1"/>
      <c r="O285" s="1"/>
    </row>
    <row r="286" spans="1:15" ht="12.75" customHeight="1">
      <c r="A286" s="1"/>
      <c r="B286" s="1"/>
      <c r="C286" s="62"/>
      <c r="D286" s="62"/>
      <c r="E286" s="62"/>
      <c r="F286" s="62"/>
      <c r="G286" s="62"/>
      <c r="H286" s="62"/>
      <c r="I286" s="62"/>
      <c r="J286" s="62"/>
      <c r="K286" s="62"/>
      <c r="L286" s="63"/>
      <c r="M286" s="1"/>
      <c r="N286" s="1"/>
      <c r="O286" s="1"/>
    </row>
    <row r="287" spans="1:15" ht="12.75" customHeight="1">
      <c r="A287" s="1"/>
      <c r="B287" s="1"/>
      <c r="C287" s="62"/>
      <c r="D287" s="62"/>
      <c r="E287" s="62"/>
      <c r="F287" s="62"/>
      <c r="G287" s="62"/>
      <c r="H287" s="62"/>
      <c r="I287" s="62"/>
      <c r="J287" s="62"/>
      <c r="K287" s="62"/>
      <c r="L287" s="63"/>
      <c r="M287" s="1"/>
      <c r="N287" s="1"/>
      <c r="O287" s="1"/>
    </row>
    <row r="288" spans="1:15" ht="12.75" customHeight="1">
      <c r="A288" s="1"/>
      <c r="B288" s="1"/>
      <c r="C288" s="62"/>
      <c r="D288" s="62"/>
      <c r="E288" s="62"/>
      <c r="F288" s="62"/>
      <c r="G288" s="62"/>
      <c r="H288" s="62"/>
      <c r="I288" s="62"/>
      <c r="J288" s="62"/>
      <c r="K288" s="62"/>
      <c r="L288" s="63"/>
      <c r="M288" s="1"/>
      <c r="N288" s="1"/>
      <c r="O288" s="1"/>
    </row>
    <row r="289" spans="1:15" ht="12.75" customHeight="1">
      <c r="A289" s="1"/>
      <c r="B289" s="1"/>
      <c r="C289" s="62"/>
      <c r="D289" s="62"/>
      <c r="E289" s="62"/>
      <c r="F289" s="62"/>
      <c r="G289" s="62"/>
      <c r="H289" s="62"/>
      <c r="I289" s="62"/>
      <c r="J289" s="62"/>
      <c r="K289" s="62"/>
      <c r="L289" s="63"/>
      <c r="M289" s="1"/>
      <c r="N289" s="1"/>
      <c r="O289" s="1"/>
    </row>
    <row r="290" spans="1:15" ht="12.75" customHeight="1">
      <c r="A290" s="1"/>
      <c r="B290" s="1"/>
      <c r="C290" s="62"/>
      <c r="D290" s="62"/>
      <c r="E290" s="62"/>
      <c r="F290" s="62"/>
      <c r="G290" s="62"/>
      <c r="H290" s="62"/>
      <c r="I290" s="62"/>
      <c r="J290" s="62"/>
      <c r="K290" s="62"/>
      <c r="L290" s="63"/>
      <c r="M290" s="1"/>
      <c r="N290" s="1"/>
      <c r="O290" s="1"/>
    </row>
    <row r="291" spans="1:15" ht="12.75" customHeight="1">
      <c r="A291" s="1"/>
      <c r="B291" s="1"/>
      <c r="C291" s="62"/>
      <c r="D291" s="62"/>
      <c r="E291" s="62"/>
      <c r="F291" s="62"/>
      <c r="G291" s="62"/>
      <c r="H291" s="62"/>
      <c r="I291" s="62"/>
      <c r="J291" s="62"/>
      <c r="K291" s="62"/>
      <c r="L291" s="63"/>
      <c r="M291" s="1"/>
      <c r="N291" s="1"/>
      <c r="O291" s="1"/>
    </row>
    <row r="292" spans="1:15" ht="12.75" customHeight="1">
      <c r="A292" s="1"/>
      <c r="B292" s="1"/>
      <c r="C292" s="62"/>
      <c r="D292" s="62"/>
      <c r="E292" s="62"/>
      <c r="F292" s="62"/>
      <c r="G292" s="62"/>
      <c r="H292" s="62"/>
      <c r="I292" s="62"/>
      <c r="J292" s="62"/>
      <c r="K292" s="62"/>
      <c r="L292" s="63"/>
      <c r="M292" s="1"/>
      <c r="N292" s="1"/>
      <c r="O292" s="1"/>
    </row>
    <row r="293" spans="1:15" ht="12.75" customHeight="1">
      <c r="A293" s="1"/>
      <c r="B293" s="1"/>
      <c r="C293" s="62"/>
      <c r="D293" s="62"/>
      <c r="E293" s="62"/>
      <c r="F293" s="62"/>
      <c r="G293" s="62"/>
      <c r="H293" s="62"/>
      <c r="I293" s="62"/>
      <c r="J293" s="62"/>
      <c r="K293" s="62"/>
      <c r="L293" s="63"/>
      <c r="M293" s="1"/>
      <c r="N293" s="1"/>
      <c r="O293" s="1"/>
    </row>
    <row r="294" spans="1:15" ht="12.75" customHeight="1">
      <c r="A294" s="1"/>
      <c r="B294" s="1"/>
      <c r="C294" s="68"/>
      <c r="D294" s="68"/>
      <c r="E294" s="68"/>
      <c r="F294" s="68"/>
      <c r="G294" s="68"/>
      <c r="H294" s="68"/>
      <c r="I294" s="68"/>
      <c r="J294" s="68"/>
      <c r="K294" s="68"/>
      <c r="L294" s="63"/>
      <c r="M294" s="1"/>
      <c r="N294" s="1"/>
      <c r="O294" s="1"/>
    </row>
    <row r="295" spans="1:15" ht="12.75" customHeight="1">
      <c r="A295" s="1"/>
      <c r="B295" s="1"/>
      <c r="C295" s="62"/>
      <c r="D295" s="62"/>
      <c r="E295" s="62"/>
      <c r="F295" s="62"/>
      <c r="G295" s="62"/>
      <c r="H295" s="62"/>
      <c r="I295" s="62"/>
      <c r="J295" s="62"/>
      <c r="K295" s="62"/>
      <c r="L295" s="63"/>
      <c r="M295" s="1"/>
      <c r="N295" s="1"/>
      <c r="O295" s="1"/>
    </row>
    <row r="296" spans="1:15" ht="12.75" customHeight="1">
      <c r="A296" s="1"/>
      <c r="B296" s="1"/>
      <c r="C296" s="62"/>
      <c r="D296" s="62"/>
      <c r="E296" s="62"/>
      <c r="F296" s="62"/>
      <c r="G296" s="62"/>
      <c r="H296" s="62"/>
      <c r="I296" s="62"/>
      <c r="J296" s="62"/>
      <c r="K296" s="62"/>
      <c r="L296" s="63"/>
      <c r="M296" s="1"/>
      <c r="N296" s="1"/>
      <c r="O296" s="1"/>
    </row>
    <row r="297" spans="1:15" ht="12.75" customHeight="1">
      <c r="A297" s="1"/>
      <c r="B297" s="1"/>
      <c r="C297" s="62"/>
      <c r="D297" s="62"/>
      <c r="E297" s="62"/>
      <c r="F297" s="62"/>
      <c r="G297" s="62"/>
      <c r="H297" s="62"/>
      <c r="I297" s="62"/>
      <c r="J297" s="62"/>
      <c r="K297" s="62"/>
      <c r="L297" s="63"/>
      <c r="M297" s="1"/>
      <c r="N297" s="1"/>
      <c r="O297" s="1"/>
    </row>
    <row r="298" spans="1:15" ht="12.75" customHeight="1">
      <c r="A298" s="1"/>
      <c r="B298" s="1"/>
      <c r="C298" s="62"/>
      <c r="D298" s="62"/>
      <c r="E298" s="62"/>
      <c r="F298" s="62"/>
      <c r="G298" s="62"/>
      <c r="H298" s="62"/>
      <c r="I298" s="62"/>
      <c r="J298" s="62"/>
      <c r="K298" s="62"/>
      <c r="L298" s="63"/>
      <c r="M298" s="1"/>
      <c r="N298" s="1"/>
      <c r="O298" s="1"/>
    </row>
    <row r="299" spans="1:15" ht="12.75" customHeight="1">
      <c r="A299" s="1"/>
      <c r="B299" s="1"/>
      <c r="C299" s="62"/>
      <c r="D299" s="62"/>
      <c r="E299" s="62"/>
      <c r="F299" s="62"/>
      <c r="G299" s="62"/>
      <c r="H299" s="62"/>
      <c r="I299" s="62"/>
      <c r="J299" s="62"/>
      <c r="K299" s="62"/>
      <c r="L299" s="63"/>
      <c r="M299" s="1"/>
      <c r="N299" s="1"/>
      <c r="O299" s="1"/>
    </row>
    <row r="300" spans="1:15" ht="12.75" customHeight="1">
      <c r="A300" s="1"/>
      <c r="B300" s="1"/>
      <c r="C300" s="62"/>
      <c r="D300" s="62"/>
      <c r="E300" s="62"/>
      <c r="F300" s="62"/>
      <c r="G300" s="62"/>
      <c r="H300" s="62"/>
      <c r="I300" s="62"/>
      <c r="J300" s="62"/>
      <c r="K300" s="62"/>
      <c r="L300" s="63"/>
      <c r="M300" s="1"/>
      <c r="N300" s="1"/>
      <c r="O300" s="1"/>
    </row>
    <row r="301" spans="1:15" ht="12.75" customHeight="1">
      <c r="A301" s="1"/>
      <c r="B301" s="1"/>
      <c r="C301" s="62"/>
      <c r="D301" s="62"/>
      <c r="E301" s="62"/>
      <c r="F301" s="62"/>
      <c r="G301" s="62"/>
      <c r="H301" s="62"/>
      <c r="I301" s="62"/>
      <c r="J301" s="62"/>
      <c r="K301" s="62"/>
      <c r="L301" s="63"/>
      <c r="M301" s="1"/>
      <c r="N301" s="1"/>
      <c r="O301" s="1"/>
    </row>
    <row r="302" spans="1:15" ht="12.75" customHeight="1">
      <c r="A302" s="1"/>
      <c r="B302" s="1"/>
      <c r="C302" s="62"/>
      <c r="D302" s="62"/>
      <c r="E302" s="62"/>
      <c r="F302" s="62"/>
      <c r="G302" s="62"/>
      <c r="H302" s="62"/>
      <c r="I302" s="62"/>
      <c r="J302" s="62"/>
      <c r="K302" s="62"/>
      <c r="L302" s="63"/>
      <c r="M302" s="1"/>
      <c r="N302" s="1"/>
      <c r="O302" s="1"/>
    </row>
    <row r="303" spans="1:15" ht="12.75" customHeight="1">
      <c r="A303" s="1"/>
      <c r="B303" s="1"/>
      <c r="C303" s="62"/>
      <c r="D303" s="62"/>
      <c r="E303" s="62"/>
      <c r="F303" s="62"/>
      <c r="G303" s="62"/>
      <c r="H303" s="62"/>
      <c r="I303" s="62"/>
      <c r="J303" s="62"/>
      <c r="K303" s="62"/>
      <c r="L303" s="63"/>
      <c r="M303" s="1"/>
      <c r="N303" s="1"/>
      <c r="O303" s="1"/>
    </row>
    <row r="304" spans="1:15" ht="12.75" customHeight="1">
      <c r="A304" s="1"/>
      <c r="B304" s="1"/>
      <c r="C304" s="62"/>
      <c r="D304" s="62"/>
      <c r="E304" s="62"/>
      <c r="F304" s="62"/>
      <c r="G304" s="62"/>
      <c r="H304" s="62"/>
      <c r="I304" s="62"/>
      <c r="J304" s="62"/>
      <c r="K304" s="62"/>
      <c r="L304" s="63"/>
      <c r="M304" s="1"/>
      <c r="N304" s="1"/>
      <c r="O304" s="1"/>
    </row>
    <row r="305" spans="1:15" ht="12.75" customHeight="1">
      <c r="A305" s="1"/>
      <c r="B305" s="1"/>
      <c r="C305" s="62"/>
      <c r="D305" s="62"/>
      <c r="E305" s="62"/>
      <c r="F305" s="62"/>
      <c r="G305" s="62"/>
      <c r="H305" s="62"/>
      <c r="I305" s="62"/>
      <c r="J305" s="62"/>
      <c r="K305" s="62"/>
      <c r="L305" s="63"/>
      <c r="M305" s="1"/>
      <c r="N305" s="1"/>
      <c r="O305" s="1"/>
    </row>
    <row r="306" spans="1:15" ht="12.75" customHeight="1">
      <c r="A306" s="1"/>
      <c r="B306" s="1"/>
      <c r="C306" s="62"/>
      <c r="D306" s="62"/>
      <c r="E306" s="62"/>
      <c r="F306" s="62"/>
      <c r="G306" s="62"/>
      <c r="H306" s="62"/>
      <c r="I306" s="62"/>
      <c r="J306" s="62"/>
      <c r="K306" s="62"/>
      <c r="L306" s="63"/>
      <c r="M306" s="1"/>
      <c r="N306" s="1"/>
      <c r="O306" s="1"/>
    </row>
    <row r="307" spans="1:15" ht="12.75" customHeight="1">
      <c r="A307" s="1"/>
      <c r="B307" s="1"/>
      <c r="C307" s="62"/>
      <c r="D307" s="62"/>
      <c r="E307" s="62"/>
      <c r="F307" s="62"/>
      <c r="G307" s="62"/>
      <c r="H307" s="62"/>
      <c r="I307" s="62"/>
      <c r="J307" s="62"/>
      <c r="K307" s="62"/>
      <c r="L307" s="63"/>
      <c r="M307" s="1"/>
      <c r="N307" s="1"/>
      <c r="O307" s="1"/>
    </row>
    <row r="308" spans="1:15" ht="12.75" customHeight="1">
      <c r="A308" s="1"/>
      <c r="B308" s="1"/>
      <c r="C308" s="62"/>
      <c r="D308" s="62"/>
      <c r="E308" s="62"/>
      <c r="F308" s="62"/>
      <c r="G308" s="62"/>
      <c r="H308" s="62"/>
      <c r="I308" s="62"/>
      <c r="J308" s="62"/>
      <c r="K308" s="62"/>
      <c r="L308" s="63"/>
      <c r="M308" s="1"/>
      <c r="N308" s="1"/>
      <c r="O308" s="1"/>
    </row>
    <row r="309" spans="1:15" ht="12.75" customHeight="1">
      <c r="A309" s="1"/>
      <c r="B309" s="1"/>
      <c r="C309" s="62"/>
      <c r="D309" s="62"/>
      <c r="E309" s="62"/>
      <c r="F309" s="62"/>
      <c r="G309" s="62"/>
      <c r="H309" s="62"/>
      <c r="I309" s="62"/>
      <c r="J309" s="62"/>
      <c r="K309" s="62"/>
      <c r="L309" s="63"/>
      <c r="M309" s="1"/>
      <c r="N309" s="1"/>
      <c r="O309" s="1"/>
    </row>
    <row r="310" spans="1:15" ht="12.75" customHeight="1">
      <c r="A310" s="1"/>
      <c r="B310" s="1"/>
      <c r="C310" s="62"/>
      <c r="D310" s="62"/>
      <c r="E310" s="62"/>
      <c r="F310" s="62"/>
      <c r="G310" s="62"/>
      <c r="H310" s="62"/>
      <c r="I310" s="62"/>
      <c r="J310" s="62"/>
      <c r="K310" s="62"/>
      <c r="L310" s="63"/>
      <c r="M310" s="1"/>
      <c r="N310" s="1"/>
      <c r="O310" s="1"/>
    </row>
    <row r="311" spans="1:15" ht="12.75" customHeight="1">
      <c r="A311" s="1"/>
      <c r="B311" s="1"/>
      <c r="C311" s="62"/>
      <c r="D311" s="62"/>
      <c r="E311" s="62"/>
      <c r="F311" s="62"/>
      <c r="G311" s="62"/>
      <c r="H311" s="62"/>
      <c r="I311" s="62"/>
      <c r="J311" s="62"/>
      <c r="K311" s="62"/>
      <c r="L311" s="63"/>
      <c r="M311" s="1"/>
      <c r="N311" s="1"/>
      <c r="O311" s="1"/>
    </row>
    <row r="312" spans="1:15" ht="12.75" customHeight="1">
      <c r="A312" s="1"/>
      <c r="B312" s="1"/>
      <c r="C312" s="62"/>
      <c r="D312" s="62"/>
      <c r="E312" s="62"/>
      <c r="F312" s="62"/>
      <c r="G312" s="62"/>
      <c r="H312" s="62"/>
      <c r="I312" s="62"/>
      <c r="J312" s="62"/>
      <c r="K312" s="62"/>
      <c r="L312" s="63"/>
      <c r="M312" s="1"/>
      <c r="N312" s="1"/>
      <c r="O312" s="1"/>
    </row>
    <row r="313" spans="1:15" ht="12.75" customHeight="1">
      <c r="A313" s="1"/>
      <c r="B313" s="1"/>
      <c r="C313" s="62"/>
      <c r="D313" s="62"/>
      <c r="E313" s="62"/>
      <c r="F313" s="62"/>
      <c r="G313" s="62"/>
      <c r="H313" s="62"/>
      <c r="I313" s="62"/>
      <c r="J313" s="62"/>
      <c r="K313" s="62"/>
      <c r="L313" s="63"/>
      <c r="M313" s="1"/>
      <c r="N313" s="1"/>
      <c r="O313" s="1"/>
    </row>
    <row r="314" spans="1:15" ht="12.75" customHeight="1">
      <c r="A314" s="1"/>
      <c r="B314" s="1"/>
      <c r="C314" s="62"/>
      <c r="D314" s="62"/>
      <c r="E314" s="62"/>
      <c r="F314" s="62"/>
      <c r="G314" s="62"/>
      <c r="H314" s="62"/>
      <c r="I314" s="62"/>
      <c r="J314" s="62"/>
      <c r="K314" s="62"/>
      <c r="L314" s="63"/>
      <c r="M314" s="1"/>
      <c r="N314" s="1"/>
      <c r="O314" s="1"/>
    </row>
    <row r="315" spans="1:15" ht="12.75" customHeight="1">
      <c r="A315" s="1"/>
      <c r="B315" s="1"/>
      <c r="C315" s="62"/>
      <c r="D315" s="62"/>
      <c r="E315" s="62"/>
      <c r="F315" s="62"/>
      <c r="G315" s="62"/>
      <c r="H315" s="62"/>
      <c r="I315" s="62"/>
      <c r="J315" s="62"/>
      <c r="K315" s="62"/>
      <c r="L315" s="63"/>
      <c r="M315" s="1"/>
      <c r="N315" s="1"/>
      <c r="O315" s="1"/>
    </row>
    <row r="316" spans="1:15" ht="12.75" customHeight="1">
      <c r="A316" s="1"/>
      <c r="B316" s="1"/>
      <c r="C316" s="62"/>
      <c r="D316" s="62"/>
      <c r="E316" s="62"/>
      <c r="F316" s="62"/>
      <c r="G316" s="62"/>
      <c r="H316" s="62"/>
      <c r="I316" s="62"/>
      <c r="J316" s="62"/>
      <c r="K316" s="62"/>
      <c r="L316" s="63"/>
      <c r="M316" s="1"/>
      <c r="N316" s="1"/>
      <c r="O316" s="1"/>
    </row>
    <row r="317" spans="1:15" ht="12.75" customHeight="1">
      <c r="A317" s="1"/>
      <c r="B317" s="1"/>
      <c r="C317" s="62"/>
      <c r="D317" s="62"/>
      <c r="E317" s="62"/>
      <c r="F317" s="62"/>
      <c r="G317" s="62"/>
      <c r="H317" s="62"/>
      <c r="I317" s="62"/>
      <c r="J317" s="62"/>
      <c r="K317" s="62"/>
      <c r="L317" s="63"/>
      <c r="M317" s="1"/>
      <c r="N317" s="1"/>
      <c r="O317" s="1"/>
    </row>
    <row r="318" spans="1:15" ht="12.75" customHeight="1">
      <c r="A318" s="1"/>
      <c r="B318" s="1"/>
      <c r="C318" s="62"/>
      <c r="D318" s="62"/>
      <c r="E318" s="62"/>
      <c r="F318" s="62"/>
      <c r="G318" s="62"/>
      <c r="H318" s="62"/>
      <c r="I318" s="62"/>
      <c r="J318" s="62"/>
      <c r="K318" s="62"/>
      <c r="L318" s="63"/>
      <c r="M318" s="1"/>
      <c r="N318" s="1"/>
      <c r="O318" s="1"/>
    </row>
    <row r="319" spans="1:15" ht="12.75" customHeight="1">
      <c r="A319" s="1"/>
      <c r="B319" s="1"/>
      <c r="C319" s="62"/>
      <c r="D319" s="62"/>
      <c r="E319" s="62"/>
      <c r="F319" s="62"/>
      <c r="G319" s="62"/>
      <c r="H319" s="62"/>
      <c r="I319" s="62"/>
      <c r="J319" s="62"/>
      <c r="K319" s="62"/>
      <c r="L319" s="63"/>
      <c r="M319" s="1"/>
      <c r="N319" s="1"/>
      <c r="O319" s="1"/>
    </row>
    <row r="320" spans="1:15" ht="12.75" customHeight="1">
      <c r="A320" s="1"/>
      <c r="B320" s="1"/>
      <c r="C320" s="62"/>
      <c r="D320" s="62"/>
      <c r="E320" s="62"/>
      <c r="F320" s="62"/>
      <c r="G320" s="62"/>
      <c r="H320" s="62"/>
      <c r="I320" s="62"/>
      <c r="J320" s="62"/>
      <c r="K320" s="62"/>
      <c r="L320" s="63"/>
      <c r="M320" s="1"/>
      <c r="N320" s="1"/>
      <c r="O320" s="1"/>
    </row>
    <row r="321" spans="1:15" ht="12.75" customHeight="1">
      <c r="A321" s="1"/>
      <c r="B321" s="1"/>
      <c r="C321" s="62"/>
      <c r="D321" s="62"/>
      <c r="E321" s="62"/>
      <c r="F321" s="62"/>
      <c r="G321" s="62"/>
      <c r="H321" s="62"/>
      <c r="I321" s="62"/>
      <c r="J321" s="62"/>
      <c r="K321" s="62"/>
      <c r="L321" s="63"/>
      <c r="M321" s="1"/>
      <c r="N321" s="1"/>
      <c r="O321" s="1"/>
    </row>
    <row r="322" spans="1:15" ht="12.75" customHeight="1">
      <c r="A322" s="1"/>
      <c r="B322" s="1"/>
      <c r="C322" s="62"/>
      <c r="D322" s="62"/>
      <c r="E322" s="62"/>
      <c r="F322" s="62"/>
      <c r="G322" s="62"/>
      <c r="H322" s="62"/>
      <c r="I322" s="62"/>
      <c r="J322" s="62"/>
      <c r="K322" s="62"/>
      <c r="L322" s="63"/>
      <c r="M322" s="1"/>
      <c r="N322" s="1"/>
      <c r="O322" s="1"/>
    </row>
    <row r="323" spans="1:15" ht="12.75" customHeight="1">
      <c r="A323" s="1"/>
      <c r="B323" s="1"/>
      <c r="C323" s="62"/>
      <c r="D323" s="62"/>
      <c r="E323" s="62"/>
      <c r="F323" s="62"/>
      <c r="G323" s="62"/>
      <c r="H323" s="62"/>
      <c r="I323" s="62"/>
      <c r="J323" s="62"/>
      <c r="K323" s="62"/>
      <c r="L323" s="63"/>
      <c r="M323" s="1"/>
      <c r="N323" s="1"/>
      <c r="O323" s="1"/>
    </row>
    <row r="324" spans="1:15" ht="12.75" customHeight="1">
      <c r="A324" s="1"/>
      <c r="B324" s="1"/>
      <c r="C324" s="62"/>
      <c r="D324" s="62"/>
      <c r="E324" s="62"/>
      <c r="F324" s="62"/>
      <c r="G324" s="62"/>
      <c r="H324" s="62"/>
      <c r="I324" s="62"/>
      <c r="J324" s="62"/>
      <c r="K324" s="62"/>
      <c r="L324" s="63"/>
      <c r="M324" s="1"/>
      <c r="N324" s="1"/>
      <c r="O324" s="1"/>
    </row>
    <row r="325" spans="1:15" ht="12.75" customHeight="1">
      <c r="A325" s="1"/>
      <c r="B325" s="1"/>
      <c r="C325" s="62"/>
      <c r="D325" s="62"/>
      <c r="E325" s="62"/>
      <c r="F325" s="62"/>
      <c r="G325" s="62"/>
      <c r="H325" s="62"/>
      <c r="I325" s="62"/>
      <c r="J325" s="62"/>
      <c r="K325" s="62"/>
      <c r="L325" s="63"/>
      <c r="M325" s="1"/>
      <c r="N325" s="1"/>
      <c r="O325" s="1"/>
    </row>
    <row r="326" spans="1:15" ht="12.75" customHeight="1">
      <c r="A326" s="1"/>
      <c r="B326" s="1"/>
      <c r="C326" s="62"/>
      <c r="D326" s="62"/>
      <c r="E326" s="62"/>
      <c r="F326" s="62"/>
      <c r="G326" s="62"/>
      <c r="H326" s="62"/>
      <c r="I326" s="62"/>
      <c r="J326" s="62"/>
      <c r="K326" s="62"/>
      <c r="L326" s="63"/>
      <c r="M326" s="1"/>
      <c r="N326" s="1"/>
      <c r="O326" s="1"/>
    </row>
    <row r="327" spans="1:15" ht="12.75" customHeight="1">
      <c r="A327" s="1"/>
      <c r="B327" s="1"/>
      <c r="C327" s="62"/>
      <c r="D327" s="62"/>
      <c r="E327" s="62"/>
      <c r="F327" s="62"/>
      <c r="G327" s="62"/>
      <c r="H327" s="62"/>
      <c r="I327" s="62"/>
      <c r="J327" s="62"/>
      <c r="K327" s="62"/>
      <c r="L327" s="63"/>
      <c r="M327" s="1"/>
      <c r="N327" s="1"/>
      <c r="O327" s="1"/>
    </row>
    <row r="328" spans="1:15" ht="12.75" customHeight="1">
      <c r="A328" s="1"/>
      <c r="B328" s="1"/>
      <c r="C328" s="62"/>
      <c r="D328" s="62"/>
      <c r="E328" s="62"/>
      <c r="F328" s="62"/>
      <c r="G328" s="62"/>
      <c r="H328" s="62"/>
      <c r="I328" s="62"/>
      <c r="J328" s="62"/>
      <c r="K328" s="62"/>
      <c r="L328" s="63"/>
      <c r="M328" s="1"/>
      <c r="N328" s="1"/>
      <c r="O328" s="1"/>
    </row>
    <row r="329" spans="1:15" ht="12.75" customHeight="1">
      <c r="A329" s="1"/>
      <c r="B329" s="1"/>
      <c r="C329" s="62"/>
      <c r="D329" s="62"/>
      <c r="E329" s="62"/>
      <c r="F329" s="62"/>
      <c r="G329" s="62"/>
      <c r="H329" s="62"/>
      <c r="I329" s="62"/>
      <c r="J329" s="62"/>
      <c r="K329" s="62"/>
      <c r="L329" s="63"/>
      <c r="M329" s="1"/>
      <c r="N329" s="1"/>
      <c r="O329" s="1"/>
    </row>
    <row r="330" spans="1:15" ht="12.75" customHeight="1">
      <c r="A330" s="1"/>
      <c r="B330" s="1"/>
      <c r="C330" s="62"/>
      <c r="D330" s="62"/>
      <c r="E330" s="62"/>
      <c r="F330" s="62"/>
      <c r="G330" s="62"/>
      <c r="H330" s="62"/>
      <c r="I330" s="62"/>
      <c r="J330" s="62"/>
      <c r="K330" s="62"/>
      <c r="L330" s="63"/>
      <c r="M330" s="1"/>
      <c r="N330" s="1"/>
      <c r="O330" s="1"/>
    </row>
    <row r="331" spans="1:15" ht="12.75" customHeight="1">
      <c r="A331" s="1"/>
      <c r="B331" s="1"/>
      <c r="C331" s="62"/>
      <c r="D331" s="62"/>
      <c r="E331" s="62"/>
      <c r="F331" s="62"/>
      <c r="G331" s="62"/>
      <c r="H331" s="62"/>
      <c r="I331" s="62"/>
      <c r="J331" s="62"/>
      <c r="K331" s="62"/>
      <c r="L331" s="63"/>
      <c r="M331" s="1"/>
      <c r="N331" s="1"/>
      <c r="O331" s="1"/>
    </row>
    <row r="332" spans="1:15" ht="12.75" customHeight="1">
      <c r="A332" s="1"/>
      <c r="B332" s="1"/>
      <c r="C332" s="62"/>
      <c r="D332" s="62"/>
      <c r="E332" s="62"/>
      <c r="F332" s="62"/>
      <c r="G332" s="62"/>
      <c r="H332" s="62"/>
      <c r="I332" s="62"/>
      <c r="J332" s="62"/>
      <c r="K332" s="62"/>
      <c r="L332" s="63"/>
      <c r="M332" s="1"/>
      <c r="N332" s="1"/>
      <c r="O332" s="1"/>
    </row>
    <row r="333" spans="1:15" ht="12.75" customHeight="1">
      <c r="A333" s="1"/>
      <c r="B333" s="1"/>
      <c r="C333" s="62"/>
      <c r="D333" s="62"/>
      <c r="E333" s="62"/>
      <c r="F333" s="62"/>
      <c r="G333" s="62"/>
      <c r="H333" s="62"/>
      <c r="I333" s="62"/>
      <c r="J333" s="62"/>
      <c r="K333" s="62"/>
      <c r="L333" s="63"/>
      <c r="M333" s="1"/>
      <c r="N333" s="1"/>
      <c r="O333" s="1"/>
    </row>
    <row r="334" spans="1:15" ht="12.75" customHeight="1">
      <c r="A334" s="1"/>
      <c r="B334" s="1"/>
      <c r="C334" s="62"/>
      <c r="D334" s="62"/>
      <c r="E334" s="62"/>
      <c r="F334" s="62"/>
      <c r="G334" s="62"/>
      <c r="H334" s="62"/>
      <c r="I334" s="62"/>
      <c r="J334" s="62"/>
      <c r="K334" s="62"/>
      <c r="L334" s="63"/>
      <c r="M334" s="1"/>
      <c r="N334" s="1"/>
      <c r="O334" s="1"/>
    </row>
    <row r="335" spans="1:15" ht="12.75" customHeight="1">
      <c r="A335" s="1"/>
      <c r="B335" s="1"/>
      <c r="C335" s="68"/>
      <c r="D335" s="68"/>
      <c r="E335" s="62"/>
      <c r="F335" s="62"/>
      <c r="G335" s="62"/>
      <c r="H335" s="68"/>
      <c r="I335" s="68"/>
      <c r="J335" s="68"/>
      <c r="K335" s="68"/>
      <c r="L335" s="63"/>
      <c r="M335" s="1"/>
      <c r="N335" s="1"/>
      <c r="O335" s="1"/>
    </row>
    <row r="336" spans="1:15" ht="12.75" customHeight="1">
      <c r="A336" s="1"/>
      <c r="B336" s="1"/>
      <c r="C336" s="62"/>
      <c r="D336" s="62"/>
      <c r="E336" s="62"/>
      <c r="F336" s="62"/>
      <c r="G336" s="62"/>
      <c r="H336" s="62"/>
      <c r="I336" s="62"/>
      <c r="J336" s="62"/>
      <c r="K336" s="62"/>
      <c r="L336" s="63"/>
      <c r="M336" s="1"/>
      <c r="N336" s="1"/>
      <c r="O336" s="1"/>
    </row>
    <row r="337" spans="1:15" ht="12.75" customHeight="1">
      <c r="A337" s="1"/>
      <c r="B337" s="1"/>
      <c r="C337" s="62"/>
      <c r="D337" s="62"/>
      <c r="E337" s="62"/>
      <c r="F337" s="62"/>
      <c r="G337" s="62"/>
      <c r="H337" s="62"/>
      <c r="I337" s="62"/>
      <c r="J337" s="62"/>
      <c r="K337" s="62"/>
      <c r="L337" s="63"/>
      <c r="M337" s="1"/>
      <c r="N337" s="1"/>
      <c r="O337" s="1"/>
    </row>
    <row r="338" spans="1:15" ht="12.75" customHeight="1">
      <c r="A338" s="1"/>
      <c r="B338" s="1"/>
      <c r="C338" s="62"/>
      <c r="D338" s="62"/>
      <c r="E338" s="62"/>
      <c r="F338" s="62"/>
      <c r="G338" s="62"/>
      <c r="H338" s="62"/>
      <c r="I338" s="62"/>
      <c r="J338" s="62"/>
      <c r="K338" s="62"/>
      <c r="L338" s="63"/>
      <c r="M338" s="1"/>
      <c r="N338" s="1"/>
      <c r="O338" s="1"/>
    </row>
    <row r="339" spans="1:15" ht="12.75" customHeight="1">
      <c r="A339" s="1"/>
      <c r="B339" s="1"/>
      <c r="C339" s="62"/>
      <c r="D339" s="62"/>
      <c r="E339" s="62"/>
      <c r="F339" s="62"/>
      <c r="G339" s="62"/>
      <c r="H339" s="62"/>
      <c r="I339" s="62"/>
      <c r="J339" s="62"/>
      <c r="K339" s="62"/>
      <c r="L339" s="63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65"/>
      <c r="B1" s="366"/>
      <c r="C1" s="72"/>
      <c r="D1" s="72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73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45166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70"/>
      <c r="B8" s="5"/>
      <c r="C8" s="5"/>
      <c r="D8" s="5"/>
      <c r="E8" s="5"/>
      <c r="F8" s="5"/>
      <c r="G8" s="74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58" t="s">
        <v>16</v>
      </c>
      <c r="B9" s="360" t="s">
        <v>18</v>
      </c>
      <c r="C9" s="364" t="s">
        <v>20</v>
      </c>
      <c r="D9" s="364" t="s">
        <v>21</v>
      </c>
      <c r="E9" s="355" t="s">
        <v>22</v>
      </c>
      <c r="F9" s="356"/>
      <c r="G9" s="357"/>
      <c r="H9" s="355" t="s">
        <v>23</v>
      </c>
      <c r="I9" s="356"/>
      <c r="J9" s="357"/>
      <c r="K9" s="26"/>
      <c r="L9" s="27"/>
      <c r="M9" s="53"/>
      <c r="N9" s="1"/>
      <c r="O9" s="1"/>
    </row>
    <row r="10" spans="1:15" ht="42.75" customHeight="1">
      <c r="A10" s="362"/>
      <c r="B10" s="363"/>
      <c r="C10" s="363"/>
      <c r="D10" s="363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258</v>
      </c>
      <c r="N10" s="1"/>
      <c r="O10" s="1"/>
    </row>
    <row r="11" spans="1:15" ht="12" customHeight="1">
      <c r="A11" s="33">
        <v>1</v>
      </c>
      <c r="B11" s="58" t="s">
        <v>312</v>
      </c>
      <c r="C11" s="31">
        <v>509.65</v>
      </c>
      <c r="D11" s="38">
        <v>508.38333333333338</v>
      </c>
      <c r="E11" s="38">
        <v>504.26666666666677</v>
      </c>
      <c r="F11" s="38">
        <v>498.88333333333338</v>
      </c>
      <c r="G11" s="38">
        <v>494.76666666666677</v>
      </c>
      <c r="H11" s="38">
        <v>513.76666666666677</v>
      </c>
      <c r="I11" s="38">
        <v>517.88333333333344</v>
      </c>
      <c r="J11" s="38">
        <v>523.26666666666677</v>
      </c>
      <c r="K11" s="31">
        <v>512.5</v>
      </c>
      <c r="L11" s="31">
        <v>503</v>
      </c>
      <c r="M11" s="31">
        <v>2.96319</v>
      </c>
      <c r="N11" s="1"/>
      <c r="O11" s="1"/>
    </row>
    <row r="12" spans="1:15" ht="12" customHeight="1">
      <c r="A12" s="33">
        <v>2</v>
      </c>
      <c r="B12" s="58" t="s">
        <v>313</v>
      </c>
      <c r="C12" s="31">
        <v>30355.05</v>
      </c>
      <c r="D12" s="38">
        <v>30369.883333333331</v>
      </c>
      <c r="E12" s="38">
        <v>30017.516666666663</v>
      </c>
      <c r="F12" s="38">
        <v>29679.98333333333</v>
      </c>
      <c r="G12" s="38">
        <v>29327.616666666661</v>
      </c>
      <c r="H12" s="38">
        <v>30707.416666666664</v>
      </c>
      <c r="I12" s="38">
        <v>31059.783333333333</v>
      </c>
      <c r="J12" s="38">
        <v>31397.316666666666</v>
      </c>
      <c r="K12" s="31">
        <v>30722.25</v>
      </c>
      <c r="L12" s="31">
        <v>30032.35</v>
      </c>
      <c r="M12" s="31">
        <v>1.787E-2</v>
      </c>
      <c r="N12" s="1"/>
      <c r="O12" s="1"/>
    </row>
    <row r="13" spans="1:15" ht="12" customHeight="1">
      <c r="A13" s="33">
        <v>3</v>
      </c>
      <c r="B13" s="58" t="s">
        <v>316</v>
      </c>
      <c r="C13" s="31">
        <v>538.25</v>
      </c>
      <c r="D13" s="38">
        <v>543.4</v>
      </c>
      <c r="E13" s="38">
        <v>529.84999999999991</v>
      </c>
      <c r="F13" s="38">
        <v>521.44999999999993</v>
      </c>
      <c r="G13" s="38">
        <v>507.89999999999986</v>
      </c>
      <c r="H13" s="38">
        <v>551.79999999999995</v>
      </c>
      <c r="I13" s="38">
        <v>565.34999999999991</v>
      </c>
      <c r="J13" s="38">
        <v>573.75</v>
      </c>
      <c r="K13" s="31">
        <v>556.95000000000005</v>
      </c>
      <c r="L13" s="31">
        <v>535</v>
      </c>
      <c r="M13" s="31">
        <v>4.7169999999999996</v>
      </c>
      <c r="N13" s="1"/>
      <c r="O13" s="1"/>
    </row>
    <row r="14" spans="1:15" ht="12" customHeight="1">
      <c r="A14" s="33">
        <v>4</v>
      </c>
      <c r="B14" s="58" t="s">
        <v>40</v>
      </c>
      <c r="C14" s="31">
        <v>458.4</v>
      </c>
      <c r="D14" s="38">
        <v>458.4666666666667</v>
      </c>
      <c r="E14" s="38">
        <v>454.93333333333339</v>
      </c>
      <c r="F14" s="38">
        <v>451.4666666666667</v>
      </c>
      <c r="G14" s="38">
        <v>447.93333333333339</v>
      </c>
      <c r="H14" s="38">
        <v>461.93333333333339</v>
      </c>
      <c r="I14" s="38">
        <v>465.4666666666667</v>
      </c>
      <c r="J14" s="38">
        <v>468.93333333333339</v>
      </c>
      <c r="K14" s="31">
        <v>462</v>
      </c>
      <c r="L14" s="31">
        <v>455</v>
      </c>
      <c r="M14" s="31">
        <v>7.1405099999999999</v>
      </c>
      <c r="N14" s="1"/>
      <c r="O14" s="1"/>
    </row>
    <row r="15" spans="1:15" ht="12" customHeight="1">
      <c r="A15" s="33">
        <v>5</v>
      </c>
      <c r="B15" s="58" t="s">
        <v>317</v>
      </c>
      <c r="C15" s="31">
        <v>1591.25</v>
      </c>
      <c r="D15" s="38">
        <v>1591.2</v>
      </c>
      <c r="E15" s="38">
        <v>1573.4</v>
      </c>
      <c r="F15" s="38">
        <v>1555.55</v>
      </c>
      <c r="G15" s="38">
        <v>1537.75</v>
      </c>
      <c r="H15" s="38">
        <v>1609.0500000000002</v>
      </c>
      <c r="I15" s="38">
        <v>1626.85</v>
      </c>
      <c r="J15" s="38">
        <v>1644.7000000000003</v>
      </c>
      <c r="K15" s="31">
        <v>1609</v>
      </c>
      <c r="L15" s="31">
        <v>1573.35</v>
      </c>
      <c r="M15" s="31">
        <v>0.96657000000000004</v>
      </c>
      <c r="N15" s="1"/>
      <c r="O15" s="1"/>
    </row>
    <row r="16" spans="1:15" ht="12" customHeight="1">
      <c r="A16" s="33">
        <v>6</v>
      </c>
      <c r="B16" s="58" t="s">
        <v>42</v>
      </c>
      <c r="C16" s="31">
        <v>4244.5</v>
      </c>
      <c r="D16" s="38">
        <v>4269.9000000000005</v>
      </c>
      <c r="E16" s="38">
        <v>4194.8000000000011</v>
      </c>
      <c r="F16" s="38">
        <v>4145.1000000000004</v>
      </c>
      <c r="G16" s="38">
        <v>4070.0000000000009</v>
      </c>
      <c r="H16" s="38">
        <v>4319.6000000000013</v>
      </c>
      <c r="I16" s="38">
        <v>4394.7000000000016</v>
      </c>
      <c r="J16" s="38">
        <v>4444.4000000000015</v>
      </c>
      <c r="K16" s="31">
        <v>4345</v>
      </c>
      <c r="L16" s="31">
        <v>4220.2</v>
      </c>
      <c r="M16" s="31">
        <v>2.20479</v>
      </c>
      <c r="N16" s="1"/>
      <c r="O16" s="1"/>
    </row>
    <row r="17" spans="1:15" ht="12" customHeight="1">
      <c r="A17" s="33">
        <v>7</v>
      </c>
      <c r="B17" s="58" t="s">
        <v>44</v>
      </c>
      <c r="C17" s="31">
        <v>23221</v>
      </c>
      <c r="D17" s="38">
        <v>23172.349999999995</v>
      </c>
      <c r="E17" s="38">
        <v>23076.749999999989</v>
      </c>
      <c r="F17" s="38">
        <v>22932.499999999993</v>
      </c>
      <c r="G17" s="38">
        <v>22836.899999999987</v>
      </c>
      <c r="H17" s="38">
        <v>23316.599999999991</v>
      </c>
      <c r="I17" s="38">
        <v>23412.199999999997</v>
      </c>
      <c r="J17" s="38">
        <v>23556.449999999993</v>
      </c>
      <c r="K17" s="31">
        <v>23267.95</v>
      </c>
      <c r="L17" s="31">
        <v>23028.1</v>
      </c>
      <c r="M17" s="31">
        <v>8.7330000000000005E-2</v>
      </c>
      <c r="N17" s="1"/>
      <c r="O17" s="1"/>
    </row>
    <row r="18" spans="1:15" ht="12" customHeight="1">
      <c r="A18" s="33">
        <v>8</v>
      </c>
      <c r="B18" s="58" t="s">
        <v>50</v>
      </c>
      <c r="C18" s="31">
        <v>1962.55</v>
      </c>
      <c r="D18" s="38">
        <v>1962.5166666666667</v>
      </c>
      <c r="E18" s="38">
        <v>1945.0333333333333</v>
      </c>
      <c r="F18" s="38">
        <v>1927.5166666666667</v>
      </c>
      <c r="G18" s="38">
        <v>1910.0333333333333</v>
      </c>
      <c r="H18" s="38">
        <v>1980.0333333333333</v>
      </c>
      <c r="I18" s="38">
        <v>1997.5166666666664</v>
      </c>
      <c r="J18" s="38">
        <v>2015.0333333333333</v>
      </c>
      <c r="K18" s="31">
        <v>1980</v>
      </c>
      <c r="L18" s="31">
        <v>1945</v>
      </c>
      <c r="M18" s="31">
        <v>5.6355199999999996</v>
      </c>
      <c r="N18" s="1"/>
      <c r="O18" s="1"/>
    </row>
    <row r="19" spans="1:15" ht="12" customHeight="1">
      <c r="A19" s="33">
        <v>9</v>
      </c>
      <c r="B19" s="58" t="s">
        <v>51</v>
      </c>
      <c r="C19" s="31">
        <v>2495.75</v>
      </c>
      <c r="D19" s="38">
        <v>2510.25</v>
      </c>
      <c r="E19" s="38">
        <v>2471.5</v>
      </c>
      <c r="F19" s="38">
        <v>2447.25</v>
      </c>
      <c r="G19" s="38">
        <v>2408.5</v>
      </c>
      <c r="H19" s="38">
        <v>2534.5</v>
      </c>
      <c r="I19" s="38">
        <v>2573.25</v>
      </c>
      <c r="J19" s="38">
        <v>2597.5</v>
      </c>
      <c r="K19" s="31">
        <v>2549</v>
      </c>
      <c r="L19" s="31">
        <v>2486</v>
      </c>
      <c r="M19" s="31">
        <v>28.087209999999999</v>
      </c>
      <c r="N19" s="1"/>
      <c r="O19" s="1"/>
    </row>
    <row r="20" spans="1:15" ht="12" customHeight="1">
      <c r="A20" s="33">
        <v>10</v>
      </c>
      <c r="B20" s="58" t="s">
        <v>266</v>
      </c>
      <c r="C20" s="31">
        <v>979.45</v>
      </c>
      <c r="D20" s="38">
        <v>982.48333333333323</v>
      </c>
      <c r="E20" s="38">
        <v>969.96666666666647</v>
      </c>
      <c r="F20" s="38">
        <v>960.48333333333323</v>
      </c>
      <c r="G20" s="38">
        <v>947.96666666666647</v>
      </c>
      <c r="H20" s="38">
        <v>991.96666666666647</v>
      </c>
      <c r="I20" s="38">
        <v>1004.4833333333331</v>
      </c>
      <c r="J20" s="38">
        <v>1013.9666666666665</v>
      </c>
      <c r="K20" s="31">
        <v>995</v>
      </c>
      <c r="L20" s="31">
        <v>973</v>
      </c>
      <c r="M20" s="31">
        <v>5.8982599999999996</v>
      </c>
      <c r="N20" s="1"/>
      <c r="O20" s="1"/>
    </row>
    <row r="21" spans="1:15" ht="12" customHeight="1">
      <c r="A21" s="33">
        <v>11</v>
      </c>
      <c r="B21" s="58" t="s">
        <v>52</v>
      </c>
      <c r="C21" s="31">
        <v>806.6</v>
      </c>
      <c r="D21" s="38">
        <v>813.5</v>
      </c>
      <c r="E21" s="38">
        <v>796.6</v>
      </c>
      <c r="F21" s="38">
        <v>786.6</v>
      </c>
      <c r="G21" s="38">
        <v>769.7</v>
      </c>
      <c r="H21" s="38">
        <v>823.5</v>
      </c>
      <c r="I21" s="38">
        <v>840.40000000000009</v>
      </c>
      <c r="J21" s="38">
        <v>850.4</v>
      </c>
      <c r="K21" s="31">
        <v>830.4</v>
      </c>
      <c r="L21" s="31">
        <v>803.5</v>
      </c>
      <c r="M21" s="31">
        <v>44.422429999999999</v>
      </c>
      <c r="N21" s="1"/>
      <c r="O21" s="1"/>
    </row>
    <row r="22" spans="1:15" ht="12" customHeight="1">
      <c r="A22" s="33">
        <v>12</v>
      </c>
      <c r="B22" s="58" t="s">
        <v>852</v>
      </c>
      <c r="C22" s="31">
        <v>325.05</v>
      </c>
      <c r="D22" s="38">
        <v>326.25</v>
      </c>
      <c r="E22" s="38">
        <v>317.8</v>
      </c>
      <c r="F22" s="38">
        <v>310.55</v>
      </c>
      <c r="G22" s="38">
        <v>302.10000000000002</v>
      </c>
      <c r="H22" s="38">
        <v>333.5</v>
      </c>
      <c r="I22" s="38">
        <v>341.95000000000005</v>
      </c>
      <c r="J22" s="38">
        <v>349.2</v>
      </c>
      <c r="K22" s="31">
        <v>334.7</v>
      </c>
      <c r="L22" s="31">
        <v>319</v>
      </c>
      <c r="M22" s="31">
        <v>160.28514999999999</v>
      </c>
      <c r="N22" s="1"/>
      <c r="O22" s="1"/>
    </row>
    <row r="23" spans="1:15" ht="12.75" customHeight="1">
      <c r="A23" s="33">
        <v>13</v>
      </c>
      <c r="B23" s="58" t="s">
        <v>267</v>
      </c>
      <c r="C23" s="31">
        <v>653.75</v>
      </c>
      <c r="D23" s="38">
        <v>656.51666666666665</v>
      </c>
      <c r="E23" s="38">
        <v>647.23333333333335</v>
      </c>
      <c r="F23" s="38">
        <v>640.7166666666667</v>
      </c>
      <c r="G23" s="38">
        <v>631.43333333333339</v>
      </c>
      <c r="H23" s="38">
        <v>663.0333333333333</v>
      </c>
      <c r="I23" s="38">
        <v>672.31666666666661</v>
      </c>
      <c r="J23" s="38">
        <v>678.83333333333326</v>
      </c>
      <c r="K23" s="31">
        <v>665.8</v>
      </c>
      <c r="L23" s="31">
        <v>650</v>
      </c>
      <c r="M23" s="31">
        <v>5.5451100000000002</v>
      </c>
      <c r="N23" s="1"/>
      <c r="O23" s="1"/>
    </row>
    <row r="24" spans="1:15" ht="12.75" customHeight="1">
      <c r="A24" s="33">
        <v>14</v>
      </c>
      <c r="B24" s="58" t="s">
        <v>268</v>
      </c>
      <c r="C24" s="31">
        <v>373.55</v>
      </c>
      <c r="D24" s="38">
        <v>375.09999999999997</v>
      </c>
      <c r="E24" s="38">
        <v>371.44999999999993</v>
      </c>
      <c r="F24" s="38">
        <v>369.34999999999997</v>
      </c>
      <c r="G24" s="38">
        <v>365.69999999999993</v>
      </c>
      <c r="H24" s="38">
        <v>377.19999999999993</v>
      </c>
      <c r="I24" s="38">
        <v>380.84999999999991</v>
      </c>
      <c r="J24" s="38">
        <v>382.94999999999993</v>
      </c>
      <c r="K24" s="31">
        <v>378.75</v>
      </c>
      <c r="L24" s="31">
        <v>373</v>
      </c>
      <c r="M24" s="31">
        <v>10.395619999999999</v>
      </c>
      <c r="N24" s="1"/>
      <c r="O24" s="1"/>
    </row>
    <row r="25" spans="1:15" ht="12.75" customHeight="1">
      <c r="A25" s="33">
        <v>15</v>
      </c>
      <c r="B25" s="58" t="s">
        <v>46</v>
      </c>
      <c r="C25" s="31">
        <v>179.75</v>
      </c>
      <c r="D25" s="38">
        <v>180.88333333333335</v>
      </c>
      <c r="E25" s="38">
        <v>177.91666666666671</v>
      </c>
      <c r="F25" s="38">
        <v>176.08333333333337</v>
      </c>
      <c r="G25" s="38">
        <v>173.11666666666673</v>
      </c>
      <c r="H25" s="38">
        <v>182.7166666666667</v>
      </c>
      <c r="I25" s="38">
        <v>185.68333333333334</v>
      </c>
      <c r="J25" s="38">
        <v>187.51666666666668</v>
      </c>
      <c r="K25" s="31">
        <v>183.85</v>
      </c>
      <c r="L25" s="31">
        <v>179.05</v>
      </c>
      <c r="M25" s="31">
        <v>25.789829999999998</v>
      </c>
      <c r="N25" s="1"/>
      <c r="O25" s="1"/>
    </row>
    <row r="26" spans="1:15" ht="12.75" customHeight="1">
      <c r="A26" s="33">
        <v>16</v>
      </c>
      <c r="B26" s="58" t="s">
        <v>48</v>
      </c>
      <c r="C26" s="31">
        <v>213.55</v>
      </c>
      <c r="D26" s="38">
        <v>215.13333333333333</v>
      </c>
      <c r="E26" s="38">
        <v>211.41666666666666</v>
      </c>
      <c r="F26" s="38">
        <v>209.28333333333333</v>
      </c>
      <c r="G26" s="38">
        <v>205.56666666666666</v>
      </c>
      <c r="H26" s="38">
        <v>217.26666666666665</v>
      </c>
      <c r="I26" s="38">
        <v>220.98333333333335</v>
      </c>
      <c r="J26" s="38">
        <v>223.11666666666665</v>
      </c>
      <c r="K26" s="31">
        <v>218.85</v>
      </c>
      <c r="L26" s="31">
        <v>213</v>
      </c>
      <c r="M26" s="31">
        <v>20.580870000000001</v>
      </c>
      <c r="N26" s="1"/>
      <c r="O26" s="1"/>
    </row>
    <row r="27" spans="1:15" ht="12.75" customHeight="1">
      <c r="A27" s="33">
        <v>17</v>
      </c>
      <c r="B27" s="58" t="s">
        <v>318</v>
      </c>
      <c r="C27" s="31">
        <v>369.3</v>
      </c>
      <c r="D27" s="38">
        <v>369.11666666666662</v>
      </c>
      <c r="E27" s="38">
        <v>361.33333333333326</v>
      </c>
      <c r="F27" s="38">
        <v>353.36666666666662</v>
      </c>
      <c r="G27" s="38">
        <v>345.58333333333326</v>
      </c>
      <c r="H27" s="38">
        <v>377.08333333333326</v>
      </c>
      <c r="I27" s="38">
        <v>384.86666666666667</v>
      </c>
      <c r="J27" s="38">
        <v>392.83333333333326</v>
      </c>
      <c r="K27" s="31">
        <v>376.9</v>
      </c>
      <c r="L27" s="31">
        <v>361.15</v>
      </c>
      <c r="M27" s="31">
        <v>3.0602999999999998</v>
      </c>
      <c r="N27" s="1"/>
      <c r="O27" s="1"/>
    </row>
    <row r="28" spans="1:15" ht="12.75" customHeight="1">
      <c r="A28" s="33">
        <v>18</v>
      </c>
      <c r="B28" s="58" t="s">
        <v>319</v>
      </c>
      <c r="C28" s="31">
        <v>1049.4000000000001</v>
      </c>
      <c r="D28" s="38">
        <v>1045.6833333333334</v>
      </c>
      <c r="E28" s="38">
        <v>1034.0166666666669</v>
      </c>
      <c r="F28" s="38">
        <v>1018.6333333333334</v>
      </c>
      <c r="G28" s="38">
        <v>1006.9666666666669</v>
      </c>
      <c r="H28" s="38">
        <v>1061.0666666666668</v>
      </c>
      <c r="I28" s="38">
        <v>1072.7333333333333</v>
      </c>
      <c r="J28" s="38">
        <v>1088.1166666666668</v>
      </c>
      <c r="K28" s="31">
        <v>1057.3499999999999</v>
      </c>
      <c r="L28" s="31">
        <v>1030.3</v>
      </c>
      <c r="M28" s="31">
        <v>0.87841999999999998</v>
      </c>
      <c r="N28" s="1"/>
      <c r="O28" s="1"/>
    </row>
    <row r="29" spans="1:15" ht="12.75" customHeight="1">
      <c r="A29" s="33">
        <v>19</v>
      </c>
      <c r="B29" s="58" t="s">
        <v>320</v>
      </c>
      <c r="C29" s="31">
        <v>1090.6500000000001</v>
      </c>
      <c r="D29" s="38">
        <v>1092.2166666666667</v>
      </c>
      <c r="E29" s="38">
        <v>1074.4333333333334</v>
      </c>
      <c r="F29" s="38">
        <v>1058.2166666666667</v>
      </c>
      <c r="G29" s="38">
        <v>1040.4333333333334</v>
      </c>
      <c r="H29" s="38">
        <v>1108.4333333333334</v>
      </c>
      <c r="I29" s="38">
        <v>1126.2166666666667</v>
      </c>
      <c r="J29" s="38">
        <v>1142.4333333333334</v>
      </c>
      <c r="K29" s="31">
        <v>1110</v>
      </c>
      <c r="L29" s="31">
        <v>1076</v>
      </c>
      <c r="M29" s="31">
        <v>1.2028799999999999</v>
      </c>
      <c r="N29" s="1"/>
      <c r="O29" s="1"/>
    </row>
    <row r="30" spans="1:15" ht="12.75" customHeight="1">
      <c r="A30" s="33">
        <v>20</v>
      </c>
      <c r="B30" s="58" t="s">
        <v>314</v>
      </c>
      <c r="C30" s="31">
        <v>3648.15</v>
      </c>
      <c r="D30" s="38">
        <v>3657.1</v>
      </c>
      <c r="E30" s="38">
        <v>3610.85</v>
      </c>
      <c r="F30" s="38">
        <v>3573.55</v>
      </c>
      <c r="G30" s="38">
        <v>3527.3</v>
      </c>
      <c r="H30" s="38">
        <v>3694.3999999999996</v>
      </c>
      <c r="I30" s="38">
        <v>3740.6499999999996</v>
      </c>
      <c r="J30" s="38">
        <v>3777.9499999999994</v>
      </c>
      <c r="K30" s="31">
        <v>3703.35</v>
      </c>
      <c r="L30" s="31">
        <v>3619.8</v>
      </c>
      <c r="M30" s="31">
        <v>1.18058</v>
      </c>
      <c r="N30" s="1"/>
      <c r="O30" s="1"/>
    </row>
    <row r="31" spans="1:15" ht="12.75" customHeight="1">
      <c r="A31" s="33">
        <v>21</v>
      </c>
      <c r="B31" s="58" t="s">
        <v>321</v>
      </c>
      <c r="C31" s="31">
        <v>1694.65</v>
      </c>
      <c r="D31" s="38">
        <v>1704.6166666666668</v>
      </c>
      <c r="E31" s="38">
        <v>1670.2833333333335</v>
      </c>
      <c r="F31" s="38">
        <v>1645.9166666666667</v>
      </c>
      <c r="G31" s="38">
        <v>1611.5833333333335</v>
      </c>
      <c r="H31" s="38">
        <v>1728.9833333333336</v>
      </c>
      <c r="I31" s="38">
        <v>1763.3166666666666</v>
      </c>
      <c r="J31" s="38">
        <v>1787.6833333333336</v>
      </c>
      <c r="K31" s="31">
        <v>1738.95</v>
      </c>
      <c r="L31" s="31">
        <v>1680.25</v>
      </c>
      <c r="M31" s="31">
        <v>1.38289</v>
      </c>
      <c r="N31" s="1"/>
      <c r="O31" s="1"/>
    </row>
    <row r="32" spans="1:15" ht="12.75" customHeight="1">
      <c r="A32" s="33">
        <v>22</v>
      </c>
      <c r="B32" s="58" t="s">
        <v>322</v>
      </c>
      <c r="C32" s="31">
        <v>754.15</v>
      </c>
      <c r="D32" s="38">
        <v>751.51666666666654</v>
      </c>
      <c r="E32" s="38">
        <v>743.48333333333312</v>
      </c>
      <c r="F32" s="38">
        <v>732.81666666666661</v>
      </c>
      <c r="G32" s="38">
        <v>724.78333333333319</v>
      </c>
      <c r="H32" s="38">
        <v>762.18333333333305</v>
      </c>
      <c r="I32" s="38">
        <v>770.21666666666658</v>
      </c>
      <c r="J32" s="38">
        <v>780.88333333333298</v>
      </c>
      <c r="K32" s="31">
        <v>759.55</v>
      </c>
      <c r="L32" s="31">
        <v>740.85</v>
      </c>
      <c r="M32" s="31">
        <v>0.78744999999999998</v>
      </c>
      <c r="N32" s="1"/>
      <c r="O32" s="1"/>
    </row>
    <row r="33" spans="1:15" ht="12.75" customHeight="1">
      <c r="A33" s="33">
        <v>23</v>
      </c>
      <c r="B33" s="58" t="s">
        <v>53</v>
      </c>
      <c r="C33" s="31">
        <v>3677.75</v>
      </c>
      <c r="D33" s="38">
        <v>3692.4166666666665</v>
      </c>
      <c r="E33" s="38">
        <v>3655.3833333333332</v>
      </c>
      <c r="F33" s="38">
        <v>3633.0166666666669</v>
      </c>
      <c r="G33" s="38">
        <v>3595.9833333333336</v>
      </c>
      <c r="H33" s="38">
        <v>3714.7833333333328</v>
      </c>
      <c r="I33" s="38">
        <v>3751.8166666666666</v>
      </c>
      <c r="J33" s="38">
        <v>3774.1833333333325</v>
      </c>
      <c r="K33" s="31">
        <v>3729.45</v>
      </c>
      <c r="L33" s="31">
        <v>3670.05</v>
      </c>
      <c r="M33" s="31">
        <v>1.3571</v>
      </c>
      <c r="N33" s="1"/>
      <c r="O33" s="1"/>
    </row>
    <row r="34" spans="1:15" ht="12.75" customHeight="1">
      <c r="A34" s="33">
        <v>24</v>
      </c>
      <c r="B34" s="58" t="s">
        <v>323</v>
      </c>
      <c r="C34" s="31">
        <v>2317.1</v>
      </c>
      <c r="D34" s="38">
        <v>2321.7000000000003</v>
      </c>
      <c r="E34" s="38">
        <v>2305.4000000000005</v>
      </c>
      <c r="F34" s="38">
        <v>2293.7000000000003</v>
      </c>
      <c r="G34" s="38">
        <v>2277.4000000000005</v>
      </c>
      <c r="H34" s="38">
        <v>2333.4000000000005</v>
      </c>
      <c r="I34" s="38">
        <v>2349.7000000000007</v>
      </c>
      <c r="J34" s="38">
        <v>2361.4000000000005</v>
      </c>
      <c r="K34" s="31">
        <v>2338</v>
      </c>
      <c r="L34" s="31">
        <v>2310</v>
      </c>
      <c r="M34" s="31">
        <v>0.17946999999999999</v>
      </c>
      <c r="N34" s="1"/>
      <c r="O34" s="1"/>
    </row>
    <row r="35" spans="1:15" ht="12.75" customHeight="1">
      <c r="A35" s="33">
        <v>25</v>
      </c>
      <c r="B35" s="58" t="s">
        <v>324</v>
      </c>
      <c r="C35" s="31">
        <v>624.20000000000005</v>
      </c>
      <c r="D35" s="38">
        <v>624.4</v>
      </c>
      <c r="E35" s="38">
        <v>618.54999999999995</v>
      </c>
      <c r="F35" s="38">
        <v>612.9</v>
      </c>
      <c r="G35" s="38">
        <v>607.04999999999995</v>
      </c>
      <c r="H35" s="38">
        <v>630.04999999999995</v>
      </c>
      <c r="I35" s="38">
        <v>635.90000000000009</v>
      </c>
      <c r="J35" s="38">
        <v>641.54999999999995</v>
      </c>
      <c r="K35" s="31">
        <v>630.25</v>
      </c>
      <c r="L35" s="31">
        <v>618.75</v>
      </c>
      <c r="M35" s="31">
        <v>5.6143700000000001</v>
      </c>
      <c r="N35" s="1"/>
      <c r="O35" s="1"/>
    </row>
    <row r="36" spans="1:15" ht="12.75" customHeight="1">
      <c r="A36" s="33">
        <v>26</v>
      </c>
      <c r="B36" s="58" t="s">
        <v>325</v>
      </c>
      <c r="C36" s="31">
        <v>2785.95</v>
      </c>
      <c r="D36" s="38">
        <v>2823.0666666666671</v>
      </c>
      <c r="E36" s="38">
        <v>2722.233333333334</v>
      </c>
      <c r="F36" s="38">
        <v>2658.5166666666669</v>
      </c>
      <c r="G36" s="38">
        <v>2557.6833333333338</v>
      </c>
      <c r="H36" s="38">
        <v>2886.7833333333342</v>
      </c>
      <c r="I36" s="38">
        <v>2987.6166666666672</v>
      </c>
      <c r="J36" s="38">
        <v>3051.3333333333344</v>
      </c>
      <c r="K36" s="31">
        <v>2923.9</v>
      </c>
      <c r="L36" s="31">
        <v>2759.35</v>
      </c>
      <c r="M36" s="31">
        <v>5.6744500000000002</v>
      </c>
      <c r="N36" s="1"/>
      <c r="O36" s="1"/>
    </row>
    <row r="37" spans="1:15" ht="12.75" customHeight="1">
      <c r="A37" s="33">
        <v>27</v>
      </c>
      <c r="B37" s="58" t="s">
        <v>54</v>
      </c>
      <c r="C37" s="31">
        <v>434.6</v>
      </c>
      <c r="D37" s="38">
        <v>437.66666666666669</v>
      </c>
      <c r="E37" s="38">
        <v>427.03333333333336</v>
      </c>
      <c r="F37" s="38">
        <v>419.4666666666667</v>
      </c>
      <c r="G37" s="38">
        <v>408.83333333333337</v>
      </c>
      <c r="H37" s="38">
        <v>445.23333333333335</v>
      </c>
      <c r="I37" s="38">
        <v>455.86666666666667</v>
      </c>
      <c r="J37" s="38">
        <v>463.43333333333334</v>
      </c>
      <c r="K37" s="31">
        <v>448.3</v>
      </c>
      <c r="L37" s="31">
        <v>430.1</v>
      </c>
      <c r="M37" s="31">
        <v>55.184170000000002</v>
      </c>
      <c r="N37" s="1"/>
      <c r="O37" s="1"/>
    </row>
    <row r="38" spans="1:15" ht="12.75" customHeight="1">
      <c r="A38" s="33">
        <v>28</v>
      </c>
      <c r="B38" s="58" t="s">
        <v>326</v>
      </c>
      <c r="C38" s="31">
        <v>1714.6</v>
      </c>
      <c r="D38" s="38">
        <v>1704.55</v>
      </c>
      <c r="E38" s="38">
        <v>1681.1</v>
      </c>
      <c r="F38" s="38">
        <v>1647.6</v>
      </c>
      <c r="G38" s="38">
        <v>1624.1499999999999</v>
      </c>
      <c r="H38" s="38">
        <v>1738.05</v>
      </c>
      <c r="I38" s="38">
        <v>1761.5000000000002</v>
      </c>
      <c r="J38" s="38">
        <v>1795</v>
      </c>
      <c r="K38" s="31">
        <v>1728</v>
      </c>
      <c r="L38" s="31">
        <v>1671.05</v>
      </c>
      <c r="M38" s="31">
        <v>2.1848800000000002</v>
      </c>
      <c r="N38" s="1"/>
      <c r="O38" s="1"/>
    </row>
    <row r="39" spans="1:15" ht="12.75" customHeight="1">
      <c r="A39" s="33">
        <v>29</v>
      </c>
      <c r="B39" s="58" t="s">
        <v>327</v>
      </c>
      <c r="C39" s="31">
        <v>1014.85</v>
      </c>
      <c r="D39" s="38">
        <v>1007.6166666666667</v>
      </c>
      <c r="E39" s="38">
        <v>997.23333333333335</v>
      </c>
      <c r="F39" s="38">
        <v>979.61666666666667</v>
      </c>
      <c r="G39" s="38">
        <v>969.23333333333335</v>
      </c>
      <c r="H39" s="38">
        <v>1025.2333333333333</v>
      </c>
      <c r="I39" s="38">
        <v>1035.6166666666668</v>
      </c>
      <c r="J39" s="38">
        <v>1053.2333333333333</v>
      </c>
      <c r="K39" s="31">
        <v>1018</v>
      </c>
      <c r="L39" s="31">
        <v>990</v>
      </c>
      <c r="M39" s="31">
        <v>2.1476899999999999</v>
      </c>
      <c r="N39" s="1"/>
      <c r="O39" s="1"/>
    </row>
    <row r="40" spans="1:15" ht="12.75" customHeight="1">
      <c r="A40" s="33">
        <v>30</v>
      </c>
      <c r="B40" s="58" t="s">
        <v>854</v>
      </c>
      <c r="C40" s="31">
        <v>5000</v>
      </c>
      <c r="D40" s="38">
        <v>4971.3499999999995</v>
      </c>
      <c r="E40" s="38">
        <v>4893.6999999999989</v>
      </c>
      <c r="F40" s="38">
        <v>4787.3999999999996</v>
      </c>
      <c r="G40" s="38">
        <v>4709.7499999999991</v>
      </c>
      <c r="H40" s="38">
        <v>5077.6499999999987</v>
      </c>
      <c r="I40" s="38">
        <v>5155.2999999999984</v>
      </c>
      <c r="J40" s="38">
        <v>5261.5999999999985</v>
      </c>
      <c r="K40" s="31">
        <v>5049</v>
      </c>
      <c r="L40" s="31">
        <v>4865.05</v>
      </c>
      <c r="M40" s="31">
        <v>1.53139</v>
      </c>
      <c r="N40" s="1"/>
      <c r="O40" s="1"/>
    </row>
    <row r="41" spans="1:15" ht="12.75" customHeight="1">
      <c r="A41" s="33">
        <v>31</v>
      </c>
      <c r="B41" s="58" t="s">
        <v>315</v>
      </c>
      <c r="C41" s="31">
        <v>1694.7</v>
      </c>
      <c r="D41" s="38">
        <v>1679.0166666666664</v>
      </c>
      <c r="E41" s="38">
        <v>1649.0333333333328</v>
      </c>
      <c r="F41" s="38">
        <v>1603.3666666666663</v>
      </c>
      <c r="G41" s="38">
        <v>1573.3833333333328</v>
      </c>
      <c r="H41" s="38">
        <v>1724.6833333333329</v>
      </c>
      <c r="I41" s="38">
        <v>1754.6666666666665</v>
      </c>
      <c r="J41" s="38">
        <v>1800.333333333333</v>
      </c>
      <c r="K41" s="31">
        <v>1709</v>
      </c>
      <c r="L41" s="31">
        <v>1633.35</v>
      </c>
      <c r="M41" s="31">
        <v>10.61664</v>
      </c>
      <c r="N41" s="1"/>
      <c r="O41" s="1"/>
    </row>
    <row r="42" spans="1:15" ht="12.75" customHeight="1">
      <c r="A42" s="33">
        <v>32</v>
      </c>
      <c r="B42" s="58" t="s">
        <v>55</v>
      </c>
      <c r="C42" s="31">
        <v>4865.5</v>
      </c>
      <c r="D42" s="38">
        <v>4874.8666666666668</v>
      </c>
      <c r="E42" s="38">
        <v>4836.6333333333332</v>
      </c>
      <c r="F42" s="38">
        <v>4807.7666666666664</v>
      </c>
      <c r="G42" s="38">
        <v>4769.5333333333328</v>
      </c>
      <c r="H42" s="38">
        <v>4903.7333333333336</v>
      </c>
      <c r="I42" s="38">
        <v>4941.9666666666672</v>
      </c>
      <c r="J42" s="38">
        <v>4970.8333333333339</v>
      </c>
      <c r="K42" s="31">
        <v>4913.1000000000004</v>
      </c>
      <c r="L42" s="31">
        <v>4846</v>
      </c>
      <c r="M42" s="31">
        <v>2.4950399999999999</v>
      </c>
      <c r="N42" s="1"/>
      <c r="O42" s="1"/>
    </row>
    <row r="43" spans="1:15" ht="12.75" customHeight="1">
      <c r="A43" s="33">
        <v>33</v>
      </c>
      <c r="B43" s="58" t="s">
        <v>57</v>
      </c>
      <c r="C43" s="31">
        <v>389.15</v>
      </c>
      <c r="D43" s="38">
        <v>391.7166666666667</v>
      </c>
      <c r="E43" s="38">
        <v>385.43333333333339</v>
      </c>
      <c r="F43" s="38">
        <v>381.7166666666667</v>
      </c>
      <c r="G43" s="38">
        <v>375.43333333333339</v>
      </c>
      <c r="H43" s="38">
        <v>395.43333333333339</v>
      </c>
      <c r="I43" s="38">
        <v>401.7166666666667</v>
      </c>
      <c r="J43" s="38">
        <v>405.43333333333339</v>
      </c>
      <c r="K43" s="31">
        <v>398</v>
      </c>
      <c r="L43" s="31">
        <v>388</v>
      </c>
      <c r="M43" s="31">
        <v>22.702179999999998</v>
      </c>
      <c r="N43" s="1"/>
      <c r="O43" s="1"/>
    </row>
    <row r="44" spans="1:15" ht="12.75" customHeight="1">
      <c r="A44" s="33">
        <v>34</v>
      </c>
      <c r="B44" s="58" t="s">
        <v>328</v>
      </c>
      <c r="C44" s="31">
        <v>269.45</v>
      </c>
      <c r="D44" s="38">
        <v>269.28333333333336</v>
      </c>
      <c r="E44" s="38">
        <v>266.06666666666672</v>
      </c>
      <c r="F44" s="38">
        <v>262.68333333333334</v>
      </c>
      <c r="G44" s="38">
        <v>259.4666666666667</v>
      </c>
      <c r="H44" s="38">
        <v>272.66666666666674</v>
      </c>
      <c r="I44" s="38">
        <v>275.88333333333333</v>
      </c>
      <c r="J44" s="38">
        <v>279.26666666666677</v>
      </c>
      <c r="K44" s="31">
        <v>272.5</v>
      </c>
      <c r="L44" s="31">
        <v>265.89999999999998</v>
      </c>
      <c r="M44" s="31">
        <v>3.2547700000000002</v>
      </c>
      <c r="N44" s="1"/>
      <c r="O44" s="1"/>
    </row>
    <row r="45" spans="1:15" ht="12.75" customHeight="1">
      <c r="A45" s="33">
        <v>35</v>
      </c>
      <c r="B45" s="58" t="s">
        <v>853</v>
      </c>
      <c r="C45" s="31">
        <v>593.85</v>
      </c>
      <c r="D45" s="38">
        <v>591.6</v>
      </c>
      <c r="E45" s="38">
        <v>585.20000000000005</v>
      </c>
      <c r="F45" s="38">
        <v>576.55000000000007</v>
      </c>
      <c r="G45" s="38">
        <v>570.15000000000009</v>
      </c>
      <c r="H45" s="38">
        <v>600.25</v>
      </c>
      <c r="I45" s="38">
        <v>606.64999999999986</v>
      </c>
      <c r="J45" s="38">
        <v>615.29999999999995</v>
      </c>
      <c r="K45" s="31">
        <v>598</v>
      </c>
      <c r="L45" s="31">
        <v>582.95000000000005</v>
      </c>
      <c r="M45" s="31">
        <v>2.3325800000000001</v>
      </c>
      <c r="N45" s="1"/>
      <c r="O45" s="1"/>
    </row>
    <row r="46" spans="1:15" ht="12.75" customHeight="1">
      <c r="A46" s="33">
        <v>36</v>
      </c>
      <c r="B46" s="58" t="s">
        <v>329</v>
      </c>
      <c r="C46" s="31">
        <v>558.70000000000005</v>
      </c>
      <c r="D46" s="38">
        <v>544.85</v>
      </c>
      <c r="E46" s="38">
        <v>523.70000000000005</v>
      </c>
      <c r="F46" s="38">
        <v>488.70000000000005</v>
      </c>
      <c r="G46" s="38">
        <v>467.55000000000007</v>
      </c>
      <c r="H46" s="38">
        <v>579.85</v>
      </c>
      <c r="I46" s="38">
        <v>600.99999999999989</v>
      </c>
      <c r="J46" s="38">
        <v>636</v>
      </c>
      <c r="K46" s="31">
        <v>566</v>
      </c>
      <c r="L46" s="31">
        <v>509.85</v>
      </c>
      <c r="M46" s="31">
        <v>13.737450000000001</v>
      </c>
      <c r="N46" s="1"/>
      <c r="O46" s="1"/>
    </row>
    <row r="47" spans="1:15" ht="12.75" customHeight="1">
      <c r="A47" s="33">
        <v>37</v>
      </c>
      <c r="B47" s="58" t="s">
        <v>58</v>
      </c>
      <c r="C47" s="31">
        <v>185.95</v>
      </c>
      <c r="D47" s="38">
        <v>186.03333333333333</v>
      </c>
      <c r="E47" s="38">
        <v>184.56666666666666</v>
      </c>
      <c r="F47" s="38">
        <v>183.18333333333334</v>
      </c>
      <c r="G47" s="38">
        <v>181.71666666666667</v>
      </c>
      <c r="H47" s="38">
        <v>187.41666666666666</v>
      </c>
      <c r="I47" s="38">
        <v>188.8833333333333</v>
      </c>
      <c r="J47" s="38">
        <v>190.26666666666665</v>
      </c>
      <c r="K47" s="31">
        <v>187.5</v>
      </c>
      <c r="L47" s="31">
        <v>184.65</v>
      </c>
      <c r="M47" s="31">
        <v>132.86842999999999</v>
      </c>
      <c r="N47" s="1"/>
      <c r="O47" s="1"/>
    </row>
    <row r="48" spans="1:15" ht="12.75" customHeight="1">
      <c r="A48" s="33">
        <v>38</v>
      </c>
      <c r="B48" s="58" t="s">
        <v>60</v>
      </c>
      <c r="C48" s="31">
        <v>3259.3</v>
      </c>
      <c r="D48" s="38">
        <v>3246.8333333333335</v>
      </c>
      <c r="E48" s="38">
        <v>3228.666666666667</v>
      </c>
      <c r="F48" s="38">
        <v>3198.0333333333333</v>
      </c>
      <c r="G48" s="38">
        <v>3179.8666666666668</v>
      </c>
      <c r="H48" s="38">
        <v>3277.4666666666672</v>
      </c>
      <c r="I48" s="38">
        <v>3295.6333333333341</v>
      </c>
      <c r="J48" s="38">
        <v>3326.2666666666673</v>
      </c>
      <c r="K48" s="31">
        <v>3265</v>
      </c>
      <c r="L48" s="31">
        <v>3216.2</v>
      </c>
      <c r="M48" s="31">
        <v>13.634309999999999</v>
      </c>
      <c r="N48" s="1"/>
      <c r="O48" s="1"/>
    </row>
    <row r="49" spans="1:15" ht="12.75" customHeight="1">
      <c r="A49" s="33">
        <v>39</v>
      </c>
      <c r="B49" s="58" t="s">
        <v>330</v>
      </c>
      <c r="C49" s="31">
        <v>320.25</v>
      </c>
      <c r="D49" s="38">
        <v>321.28333333333336</v>
      </c>
      <c r="E49" s="38">
        <v>317.06666666666672</v>
      </c>
      <c r="F49" s="38">
        <v>313.88333333333338</v>
      </c>
      <c r="G49" s="38">
        <v>309.66666666666674</v>
      </c>
      <c r="H49" s="38">
        <v>324.4666666666667</v>
      </c>
      <c r="I49" s="38">
        <v>328.68333333333328</v>
      </c>
      <c r="J49" s="38">
        <v>331.86666666666667</v>
      </c>
      <c r="K49" s="31">
        <v>325.5</v>
      </c>
      <c r="L49" s="31">
        <v>318.10000000000002</v>
      </c>
      <c r="M49" s="31">
        <v>10.30954</v>
      </c>
      <c r="N49" s="1"/>
      <c r="O49" s="1"/>
    </row>
    <row r="50" spans="1:15" ht="12.75" customHeight="1">
      <c r="A50" s="33">
        <v>40</v>
      </c>
      <c r="B50" s="58" t="s">
        <v>61</v>
      </c>
      <c r="C50" s="31">
        <v>1984.15</v>
      </c>
      <c r="D50" s="38">
        <v>1988.4666666666665</v>
      </c>
      <c r="E50" s="38">
        <v>1959.333333333333</v>
      </c>
      <c r="F50" s="38">
        <v>1934.5166666666667</v>
      </c>
      <c r="G50" s="38">
        <v>1905.3833333333332</v>
      </c>
      <c r="H50" s="38">
        <v>2013.2833333333328</v>
      </c>
      <c r="I50" s="38">
        <v>2042.4166666666665</v>
      </c>
      <c r="J50" s="38">
        <v>2067.2333333333327</v>
      </c>
      <c r="K50" s="31">
        <v>2017.6</v>
      </c>
      <c r="L50" s="31">
        <v>1963.65</v>
      </c>
      <c r="M50" s="31">
        <v>11.96631</v>
      </c>
      <c r="N50" s="1"/>
      <c r="O50" s="1"/>
    </row>
    <row r="51" spans="1:15" ht="12.75" customHeight="1">
      <c r="A51" s="33">
        <v>41</v>
      </c>
      <c r="B51" s="58" t="s">
        <v>62</v>
      </c>
      <c r="C51" s="31">
        <v>6929.5</v>
      </c>
      <c r="D51" s="38">
        <v>6900.8833333333341</v>
      </c>
      <c r="E51" s="38">
        <v>6851.7666666666682</v>
      </c>
      <c r="F51" s="38">
        <v>6774.0333333333338</v>
      </c>
      <c r="G51" s="38">
        <v>6724.9166666666679</v>
      </c>
      <c r="H51" s="38">
        <v>6978.6166666666686</v>
      </c>
      <c r="I51" s="38">
        <v>7027.7333333333354</v>
      </c>
      <c r="J51" s="38">
        <v>7105.466666666669</v>
      </c>
      <c r="K51" s="31">
        <v>6950</v>
      </c>
      <c r="L51" s="31">
        <v>6823.15</v>
      </c>
      <c r="M51" s="31">
        <v>0.44429000000000002</v>
      </c>
      <c r="N51" s="1"/>
      <c r="O51" s="1"/>
    </row>
    <row r="52" spans="1:15" ht="12.75" customHeight="1">
      <c r="A52" s="33">
        <v>42</v>
      </c>
      <c r="B52" s="58" t="s">
        <v>64</v>
      </c>
      <c r="C52" s="31">
        <v>737.55</v>
      </c>
      <c r="D52" s="38">
        <v>741.6</v>
      </c>
      <c r="E52" s="38">
        <v>731.2</v>
      </c>
      <c r="F52" s="38">
        <v>724.85</v>
      </c>
      <c r="G52" s="38">
        <v>714.45</v>
      </c>
      <c r="H52" s="38">
        <v>747.95</v>
      </c>
      <c r="I52" s="38">
        <v>758.34999999999991</v>
      </c>
      <c r="J52" s="38">
        <v>764.7</v>
      </c>
      <c r="K52" s="31">
        <v>752</v>
      </c>
      <c r="L52" s="31">
        <v>735.25</v>
      </c>
      <c r="M52" s="31">
        <v>8.8900100000000002</v>
      </c>
      <c r="N52" s="1"/>
      <c r="O52" s="1"/>
    </row>
    <row r="53" spans="1:15" ht="12.75" customHeight="1">
      <c r="A53" s="33">
        <v>43</v>
      </c>
      <c r="B53" s="58" t="s">
        <v>65</v>
      </c>
      <c r="C53" s="31">
        <v>828.5</v>
      </c>
      <c r="D53" s="38">
        <v>831.48333333333323</v>
      </c>
      <c r="E53" s="38">
        <v>821.96666666666647</v>
      </c>
      <c r="F53" s="38">
        <v>815.43333333333328</v>
      </c>
      <c r="G53" s="38">
        <v>805.91666666666652</v>
      </c>
      <c r="H53" s="38">
        <v>838.01666666666642</v>
      </c>
      <c r="I53" s="38">
        <v>847.53333333333308</v>
      </c>
      <c r="J53" s="38">
        <v>854.06666666666638</v>
      </c>
      <c r="K53" s="31">
        <v>841</v>
      </c>
      <c r="L53" s="31">
        <v>824.95</v>
      </c>
      <c r="M53" s="31">
        <v>14.818960000000001</v>
      </c>
      <c r="N53" s="1"/>
      <c r="O53" s="1"/>
    </row>
    <row r="54" spans="1:15" ht="12.75" customHeight="1">
      <c r="A54" s="33">
        <v>44</v>
      </c>
      <c r="B54" s="58" t="s">
        <v>331</v>
      </c>
      <c r="C54" s="31">
        <v>425.8</v>
      </c>
      <c r="D54" s="38">
        <v>423.90000000000003</v>
      </c>
      <c r="E54" s="38">
        <v>417.50000000000006</v>
      </c>
      <c r="F54" s="38">
        <v>409.20000000000005</v>
      </c>
      <c r="G54" s="38">
        <v>402.80000000000007</v>
      </c>
      <c r="H54" s="38">
        <v>432.20000000000005</v>
      </c>
      <c r="I54" s="38">
        <v>438.6</v>
      </c>
      <c r="J54" s="38">
        <v>446.90000000000003</v>
      </c>
      <c r="K54" s="31">
        <v>430.3</v>
      </c>
      <c r="L54" s="31">
        <v>415.6</v>
      </c>
      <c r="M54" s="31">
        <v>4.0451800000000002</v>
      </c>
      <c r="N54" s="1"/>
      <c r="O54" s="1"/>
    </row>
    <row r="55" spans="1:15" ht="12.75" customHeight="1">
      <c r="A55" s="33">
        <v>45</v>
      </c>
      <c r="B55" s="58" t="s">
        <v>269</v>
      </c>
      <c r="C55" s="31">
        <v>3534.6</v>
      </c>
      <c r="D55" s="38">
        <v>3546.1</v>
      </c>
      <c r="E55" s="38">
        <v>3518.5499999999997</v>
      </c>
      <c r="F55" s="38">
        <v>3502.5</v>
      </c>
      <c r="G55" s="38">
        <v>3474.95</v>
      </c>
      <c r="H55" s="38">
        <v>3562.1499999999996</v>
      </c>
      <c r="I55" s="38">
        <v>3589.7</v>
      </c>
      <c r="J55" s="38">
        <v>3605.7499999999995</v>
      </c>
      <c r="K55" s="31">
        <v>3573.65</v>
      </c>
      <c r="L55" s="31">
        <v>3530.05</v>
      </c>
      <c r="M55" s="31">
        <v>2.5451299999999999</v>
      </c>
      <c r="N55" s="1"/>
      <c r="O55" s="1"/>
    </row>
    <row r="56" spans="1:15" ht="12" customHeight="1">
      <c r="A56" s="33">
        <v>46</v>
      </c>
      <c r="B56" s="58" t="s">
        <v>66</v>
      </c>
      <c r="C56" s="31">
        <v>983.1</v>
      </c>
      <c r="D56" s="38">
        <v>980.70000000000016</v>
      </c>
      <c r="E56" s="38">
        <v>973.20000000000027</v>
      </c>
      <c r="F56" s="38">
        <v>963.30000000000007</v>
      </c>
      <c r="G56" s="38">
        <v>955.80000000000018</v>
      </c>
      <c r="H56" s="38">
        <v>990.60000000000036</v>
      </c>
      <c r="I56" s="38">
        <v>998.10000000000014</v>
      </c>
      <c r="J56" s="38">
        <v>1008.0000000000005</v>
      </c>
      <c r="K56" s="31">
        <v>988.2</v>
      </c>
      <c r="L56" s="31">
        <v>970.8</v>
      </c>
      <c r="M56" s="31">
        <v>62.282409999999999</v>
      </c>
      <c r="N56" s="1"/>
      <c r="O56" s="1"/>
    </row>
    <row r="57" spans="1:15" ht="12.75" customHeight="1">
      <c r="A57" s="33">
        <v>47</v>
      </c>
      <c r="B57" s="58" t="s">
        <v>67</v>
      </c>
      <c r="C57" s="31">
        <v>4584.05</v>
      </c>
      <c r="D57" s="38">
        <v>4600.2333333333336</v>
      </c>
      <c r="E57" s="38">
        <v>4553.5666666666675</v>
      </c>
      <c r="F57" s="38">
        <v>4523.0833333333339</v>
      </c>
      <c r="G57" s="38">
        <v>4476.4166666666679</v>
      </c>
      <c r="H57" s="38">
        <v>4630.7166666666672</v>
      </c>
      <c r="I57" s="38">
        <v>4677.3833333333332</v>
      </c>
      <c r="J57" s="38">
        <v>4707.8666666666668</v>
      </c>
      <c r="K57" s="31">
        <v>4646.8999999999996</v>
      </c>
      <c r="L57" s="31">
        <v>4569.75</v>
      </c>
      <c r="M57" s="31">
        <v>2.93384</v>
      </c>
      <c r="N57" s="1"/>
      <c r="O57" s="1"/>
    </row>
    <row r="58" spans="1:15" ht="12.75" customHeight="1">
      <c r="A58" s="33">
        <v>48</v>
      </c>
      <c r="B58" s="58" t="s">
        <v>70</v>
      </c>
      <c r="C58" s="31">
        <v>7211.5</v>
      </c>
      <c r="D58" s="38">
        <v>7196.8666666666659</v>
      </c>
      <c r="E58" s="38">
        <v>7115.6333333333314</v>
      </c>
      <c r="F58" s="38">
        <v>7019.7666666666655</v>
      </c>
      <c r="G58" s="38">
        <v>6938.533333333331</v>
      </c>
      <c r="H58" s="38">
        <v>7292.7333333333318</v>
      </c>
      <c r="I58" s="38">
        <v>7373.9666666666672</v>
      </c>
      <c r="J58" s="38">
        <v>7469.8333333333321</v>
      </c>
      <c r="K58" s="31">
        <v>7278.1</v>
      </c>
      <c r="L58" s="31">
        <v>7101</v>
      </c>
      <c r="M58" s="31">
        <v>13.03276</v>
      </c>
      <c r="N58" s="1"/>
      <c r="O58" s="1"/>
    </row>
    <row r="59" spans="1:15" ht="12.75" customHeight="1">
      <c r="A59" s="33">
        <v>49</v>
      </c>
      <c r="B59" s="58" t="s">
        <v>69</v>
      </c>
      <c r="C59" s="31">
        <v>1503.9</v>
      </c>
      <c r="D59" s="38">
        <v>1493.0166666666667</v>
      </c>
      <c r="E59" s="38">
        <v>1476.5333333333333</v>
      </c>
      <c r="F59" s="38">
        <v>1449.1666666666667</v>
      </c>
      <c r="G59" s="38">
        <v>1432.6833333333334</v>
      </c>
      <c r="H59" s="38">
        <v>1520.3833333333332</v>
      </c>
      <c r="I59" s="38">
        <v>1536.8666666666663</v>
      </c>
      <c r="J59" s="38">
        <v>1564.2333333333331</v>
      </c>
      <c r="K59" s="31">
        <v>1509.5</v>
      </c>
      <c r="L59" s="31">
        <v>1465.65</v>
      </c>
      <c r="M59" s="31">
        <v>36.240969999999997</v>
      </c>
      <c r="N59" s="1"/>
      <c r="O59" s="1"/>
    </row>
    <row r="60" spans="1:15" ht="12.75" customHeight="1">
      <c r="A60" s="33">
        <v>50</v>
      </c>
      <c r="B60" s="58" t="s">
        <v>270</v>
      </c>
      <c r="C60" s="31">
        <v>7223.1</v>
      </c>
      <c r="D60" s="38">
        <v>7185.7666666666664</v>
      </c>
      <c r="E60" s="38">
        <v>7133.1333333333332</v>
      </c>
      <c r="F60" s="38">
        <v>7043.166666666667</v>
      </c>
      <c r="G60" s="38">
        <v>6990.5333333333338</v>
      </c>
      <c r="H60" s="38">
        <v>7275.7333333333327</v>
      </c>
      <c r="I60" s="38">
        <v>7328.3666666666659</v>
      </c>
      <c r="J60" s="38">
        <v>7418.3333333333321</v>
      </c>
      <c r="K60" s="31">
        <v>7238.4</v>
      </c>
      <c r="L60" s="31">
        <v>7095.8</v>
      </c>
      <c r="M60" s="31">
        <v>0.24382999999999999</v>
      </c>
      <c r="N60" s="1"/>
      <c r="O60" s="1"/>
    </row>
    <row r="61" spans="1:15" ht="12.75" customHeight="1">
      <c r="A61" s="33">
        <v>51</v>
      </c>
      <c r="B61" s="58" t="s">
        <v>335</v>
      </c>
      <c r="C61" s="31">
        <v>2127.3000000000002</v>
      </c>
      <c r="D61" s="38">
        <v>2120.4333333333334</v>
      </c>
      <c r="E61" s="38">
        <v>2101.8666666666668</v>
      </c>
      <c r="F61" s="38">
        <v>2076.4333333333334</v>
      </c>
      <c r="G61" s="38">
        <v>2057.8666666666668</v>
      </c>
      <c r="H61" s="38">
        <v>2145.8666666666668</v>
      </c>
      <c r="I61" s="38">
        <v>2164.4333333333334</v>
      </c>
      <c r="J61" s="38">
        <v>2189.8666666666668</v>
      </c>
      <c r="K61" s="31">
        <v>2139</v>
      </c>
      <c r="L61" s="31">
        <v>2095</v>
      </c>
      <c r="M61" s="31">
        <v>0.39689999999999998</v>
      </c>
      <c r="N61" s="1"/>
      <c r="O61" s="1"/>
    </row>
    <row r="62" spans="1:15" ht="12.75" customHeight="1">
      <c r="A62" s="33">
        <v>52</v>
      </c>
      <c r="B62" s="58" t="s">
        <v>71</v>
      </c>
      <c r="C62" s="31">
        <v>2375.5500000000002</v>
      </c>
      <c r="D62" s="38">
        <v>2368.9166666666665</v>
      </c>
      <c r="E62" s="38">
        <v>2350.1333333333332</v>
      </c>
      <c r="F62" s="38">
        <v>2324.7166666666667</v>
      </c>
      <c r="G62" s="38">
        <v>2305.9333333333334</v>
      </c>
      <c r="H62" s="38">
        <v>2394.333333333333</v>
      </c>
      <c r="I62" s="38">
        <v>2413.1166666666668</v>
      </c>
      <c r="J62" s="38">
        <v>2438.5333333333328</v>
      </c>
      <c r="K62" s="31">
        <v>2387.6999999999998</v>
      </c>
      <c r="L62" s="31">
        <v>2343.5</v>
      </c>
      <c r="M62" s="31">
        <v>0.85596000000000005</v>
      </c>
      <c r="N62" s="1"/>
      <c r="O62" s="1"/>
    </row>
    <row r="63" spans="1:15" ht="12.75" customHeight="1">
      <c r="A63" s="33">
        <v>53</v>
      </c>
      <c r="B63" s="58" t="s">
        <v>72</v>
      </c>
      <c r="C63" s="31">
        <v>383.9</v>
      </c>
      <c r="D63" s="38">
        <v>386.7</v>
      </c>
      <c r="E63" s="38">
        <v>379.4</v>
      </c>
      <c r="F63" s="38">
        <v>374.9</v>
      </c>
      <c r="G63" s="38">
        <v>367.59999999999997</v>
      </c>
      <c r="H63" s="38">
        <v>391.2</v>
      </c>
      <c r="I63" s="38">
        <v>398.50000000000006</v>
      </c>
      <c r="J63" s="38">
        <v>403</v>
      </c>
      <c r="K63" s="31">
        <v>394</v>
      </c>
      <c r="L63" s="31">
        <v>382.2</v>
      </c>
      <c r="M63" s="31">
        <v>13.012169999999999</v>
      </c>
      <c r="N63" s="1"/>
      <c r="O63" s="1"/>
    </row>
    <row r="64" spans="1:15" ht="12.75" customHeight="1">
      <c r="A64" s="33">
        <v>54</v>
      </c>
      <c r="B64" s="58" t="s">
        <v>73</v>
      </c>
      <c r="C64" s="31">
        <v>235.9</v>
      </c>
      <c r="D64" s="38">
        <v>235.68333333333331</v>
      </c>
      <c r="E64" s="38">
        <v>233.26666666666662</v>
      </c>
      <c r="F64" s="38">
        <v>230.63333333333333</v>
      </c>
      <c r="G64" s="38">
        <v>228.21666666666664</v>
      </c>
      <c r="H64" s="38">
        <v>238.31666666666661</v>
      </c>
      <c r="I64" s="38">
        <v>240.73333333333329</v>
      </c>
      <c r="J64" s="38">
        <v>243.36666666666659</v>
      </c>
      <c r="K64" s="31">
        <v>238.1</v>
      </c>
      <c r="L64" s="31">
        <v>233.05</v>
      </c>
      <c r="M64" s="31">
        <v>56.465490000000003</v>
      </c>
      <c r="N64" s="1"/>
      <c r="O64" s="1"/>
    </row>
    <row r="65" spans="1:15" ht="12.75" customHeight="1">
      <c r="A65" s="33">
        <v>55</v>
      </c>
      <c r="B65" s="58" t="s">
        <v>74</v>
      </c>
      <c r="C65" s="31">
        <v>189.75</v>
      </c>
      <c r="D65" s="38">
        <v>190.15</v>
      </c>
      <c r="E65" s="38">
        <v>188.4</v>
      </c>
      <c r="F65" s="38">
        <v>187.05</v>
      </c>
      <c r="G65" s="38">
        <v>185.3</v>
      </c>
      <c r="H65" s="38">
        <v>191.5</v>
      </c>
      <c r="I65" s="38">
        <v>193.25</v>
      </c>
      <c r="J65" s="38">
        <v>194.6</v>
      </c>
      <c r="K65" s="31">
        <v>191.9</v>
      </c>
      <c r="L65" s="31">
        <v>188.8</v>
      </c>
      <c r="M65" s="31">
        <v>97.563400000000001</v>
      </c>
      <c r="N65" s="1"/>
      <c r="O65" s="1"/>
    </row>
    <row r="66" spans="1:15" ht="12.75" customHeight="1">
      <c r="A66" s="33">
        <v>56</v>
      </c>
      <c r="B66" s="58" t="s">
        <v>271</v>
      </c>
      <c r="C66" s="31">
        <v>86.15</v>
      </c>
      <c r="D66" s="38">
        <v>86.45</v>
      </c>
      <c r="E66" s="38">
        <v>85.050000000000011</v>
      </c>
      <c r="F66" s="38">
        <v>83.95</v>
      </c>
      <c r="G66" s="38">
        <v>82.550000000000011</v>
      </c>
      <c r="H66" s="38">
        <v>87.550000000000011</v>
      </c>
      <c r="I66" s="38">
        <v>88.950000000000017</v>
      </c>
      <c r="J66" s="38">
        <v>90.050000000000011</v>
      </c>
      <c r="K66" s="31">
        <v>87.85</v>
      </c>
      <c r="L66" s="31">
        <v>85.35</v>
      </c>
      <c r="M66" s="31">
        <v>85.449730000000002</v>
      </c>
      <c r="N66" s="1"/>
      <c r="O66" s="1"/>
    </row>
    <row r="67" spans="1:15" ht="12.75" customHeight="1">
      <c r="A67" s="33">
        <v>57</v>
      </c>
      <c r="B67" s="58" t="s">
        <v>336</v>
      </c>
      <c r="C67" s="31">
        <v>39.15</v>
      </c>
      <c r="D67" s="38">
        <v>39</v>
      </c>
      <c r="E67" s="38">
        <v>38.4</v>
      </c>
      <c r="F67" s="38">
        <v>37.65</v>
      </c>
      <c r="G67" s="38">
        <v>37.049999999999997</v>
      </c>
      <c r="H67" s="38">
        <v>39.75</v>
      </c>
      <c r="I67" s="38">
        <v>40.349999999999994</v>
      </c>
      <c r="J67" s="38">
        <v>41.1</v>
      </c>
      <c r="K67" s="31">
        <v>39.6</v>
      </c>
      <c r="L67" s="31">
        <v>38.25</v>
      </c>
      <c r="M67" s="31">
        <v>279.65086000000002</v>
      </c>
      <c r="N67" s="1"/>
      <c r="O67" s="1"/>
    </row>
    <row r="68" spans="1:15" ht="12.75" customHeight="1">
      <c r="A68" s="33">
        <v>58</v>
      </c>
      <c r="B68" s="58" t="s">
        <v>332</v>
      </c>
      <c r="C68" s="31">
        <v>2495.15</v>
      </c>
      <c r="D68" s="38">
        <v>2504.1333333333332</v>
      </c>
      <c r="E68" s="38">
        <v>2481.4166666666665</v>
      </c>
      <c r="F68" s="38">
        <v>2467.6833333333334</v>
      </c>
      <c r="G68" s="38">
        <v>2444.9666666666667</v>
      </c>
      <c r="H68" s="38">
        <v>2517.8666666666663</v>
      </c>
      <c r="I68" s="38">
        <v>2540.5833333333335</v>
      </c>
      <c r="J68" s="38">
        <v>2554.3166666666662</v>
      </c>
      <c r="K68" s="31">
        <v>2526.85</v>
      </c>
      <c r="L68" s="31">
        <v>2490.4</v>
      </c>
      <c r="M68" s="31">
        <v>6.7250000000000004E-2</v>
      </c>
      <c r="N68" s="1"/>
      <c r="O68" s="1"/>
    </row>
    <row r="69" spans="1:15" ht="12.75" customHeight="1">
      <c r="A69" s="33">
        <v>59</v>
      </c>
      <c r="B69" s="58" t="s">
        <v>75</v>
      </c>
      <c r="C69" s="31">
        <v>1702.4</v>
      </c>
      <c r="D69" s="38">
        <v>1707.0166666666667</v>
      </c>
      <c r="E69" s="38">
        <v>1690.4333333333334</v>
      </c>
      <c r="F69" s="38">
        <v>1678.4666666666667</v>
      </c>
      <c r="G69" s="38">
        <v>1661.8833333333334</v>
      </c>
      <c r="H69" s="38">
        <v>1718.9833333333333</v>
      </c>
      <c r="I69" s="38">
        <v>1735.5666666666668</v>
      </c>
      <c r="J69" s="38">
        <v>1747.5333333333333</v>
      </c>
      <c r="K69" s="31">
        <v>1723.6</v>
      </c>
      <c r="L69" s="31">
        <v>1695.05</v>
      </c>
      <c r="M69" s="31">
        <v>1.23403</v>
      </c>
      <c r="N69" s="1"/>
      <c r="O69" s="1"/>
    </row>
    <row r="70" spans="1:15" ht="12.75" customHeight="1">
      <c r="A70" s="33">
        <v>60</v>
      </c>
      <c r="B70" s="58" t="s">
        <v>337</v>
      </c>
      <c r="C70" s="31">
        <v>4716.1000000000004</v>
      </c>
      <c r="D70" s="38">
        <v>4705</v>
      </c>
      <c r="E70" s="38">
        <v>4671.05</v>
      </c>
      <c r="F70" s="38">
        <v>4626</v>
      </c>
      <c r="G70" s="38">
        <v>4592.05</v>
      </c>
      <c r="H70" s="38">
        <v>4750.05</v>
      </c>
      <c r="I70" s="38">
        <v>4784.0000000000009</v>
      </c>
      <c r="J70" s="38">
        <v>4829.05</v>
      </c>
      <c r="K70" s="31">
        <v>4738.95</v>
      </c>
      <c r="L70" s="31">
        <v>4659.95</v>
      </c>
      <c r="M70" s="31">
        <v>0.11841</v>
      </c>
      <c r="N70" s="1"/>
      <c r="O70" s="1"/>
    </row>
    <row r="71" spans="1:15" ht="12.75" customHeight="1">
      <c r="A71" s="33">
        <v>61</v>
      </c>
      <c r="B71" s="58" t="s">
        <v>333</v>
      </c>
      <c r="C71" s="31">
        <v>2102.4</v>
      </c>
      <c r="D71" s="38">
        <v>2125.2666666666669</v>
      </c>
      <c r="E71" s="38">
        <v>2063.1333333333337</v>
      </c>
      <c r="F71" s="38">
        <v>2023.8666666666668</v>
      </c>
      <c r="G71" s="38">
        <v>1961.7333333333336</v>
      </c>
      <c r="H71" s="38">
        <v>2164.5333333333338</v>
      </c>
      <c r="I71" s="38">
        <v>2226.666666666667</v>
      </c>
      <c r="J71" s="38">
        <v>2265.9333333333338</v>
      </c>
      <c r="K71" s="31">
        <v>2187.4</v>
      </c>
      <c r="L71" s="31">
        <v>2086</v>
      </c>
      <c r="M71" s="31">
        <v>3.46123</v>
      </c>
      <c r="N71" s="1"/>
      <c r="O71" s="1"/>
    </row>
    <row r="72" spans="1:15" ht="12.75" customHeight="1">
      <c r="A72" s="33">
        <v>62</v>
      </c>
      <c r="B72" s="58" t="s">
        <v>77</v>
      </c>
      <c r="C72" s="31">
        <v>704.35</v>
      </c>
      <c r="D72" s="38">
        <v>706.43333333333339</v>
      </c>
      <c r="E72" s="38">
        <v>697.91666666666674</v>
      </c>
      <c r="F72" s="38">
        <v>691.48333333333335</v>
      </c>
      <c r="G72" s="38">
        <v>682.9666666666667</v>
      </c>
      <c r="H72" s="38">
        <v>712.86666666666679</v>
      </c>
      <c r="I72" s="38">
        <v>721.38333333333344</v>
      </c>
      <c r="J72" s="38">
        <v>727.81666666666683</v>
      </c>
      <c r="K72" s="31">
        <v>714.95</v>
      </c>
      <c r="L72" s="31">
        <v>700</v>
      </c>
      <c r="M72" s="31">
        <v>6.4154</v>
      </c>
      <c r="N72" s="1"/>
      <c r="O72" s="1"/>
    </row>
    <row r="73" spans="1:15" ht="12.75" customHeight="1">
      <c r="A73" s="33">
        <v>63</v>
      </c>
      <c r="B73" s="58" t="s">
        <v>338</v>
      </c>
      <c r="C73" s="31">
        <v>1120.1500000000001</v>
      </c>
      <c r="D73" s="38">
        <v>1126.95</v>
      </c>
      <c r="E73" s="38">
        <v>1092.2</v>
      </c>
      <c r="F73" s="38">
        <v>1064.25</v>
      </c>
      <c r="G73" s="38">
        <v>1029.5</v>
      </c>
      <c r="H73" s="38">
        <v>1154.9000000000001</v>
      </c>
      <c r="I73" s="38">
        <v>1189.6500000000001</v>
      </c>
      <c r="J73" s="38">
        <v>1217.6000000000001</v>
      </c>
      <c r="K73" s="31">
        <v>1161.7</v>
      </c>
      <c r="L73" s="31">
        <v>1099</v>
      </c>
      <c r="M73" s="31">
        <v>2.1040700000000001</v>
      </c>
      <c r="N73" s="1"/>
      <c r="O73" s="1"/>
    </row>
    <row r="74" spans="1:15" ht="12.75" customHeight="1">
      <c r="A74" s="33">
        <v>64</v>
      </c>
      <c r="B74" s="58" t="s">
        <v>76</v>
      </c>
      <c r="C74" s="31">
        <v>133.4</v>
      </c>
      <c r="D74" s="38">
        <v>134.80000000000001</v>
      </c>
      <c r="E74" s="38">
        <v>131.65000000000003</v>
      </c>
      <c r="F74" s="38">
        <v>129.90000000000003</v>
      </c>
      <c r="G74" s="38">
        <v>126.75000000000006</v>
      </c>
      <c r="H74" s="38">
        <v>136.55000000000001</v>
      </c>
      <c r="I74" s="38">
        <v>139.69999999999999</v>
      </c>
      <c r="J74" s="38">
        <v>141.44999999999999</v>
      </c>
      <c r="K74" s="31">
        <v>137.94999999999999</v>
      </c>
      <c r="L74" s="31">
        <v>133.05000000000001</v>
      </c>
      <c r="M74" s="31">
        <v>339.19925999999998</v>
      </c>
      <c r="N74" s="1"/>
      <c r="O74" s="1"/>
    </row>
    <row r="75" spans="1:15" ht="12.75" customHeight="1">
      <c r="A75" s="33">
        <v>65</v>
      </c>
      <c r="B75" s="58" t="s">
        <v>78</v>
      </c>
      <c r="C75" s="31">
        <v>1022.7</v>
      </c>
      <c r="D75" s="38">
        <v>1030.2333333333333</v>
      </c>
      <c r="E75" s="38">
        <v>1012.4666666666667</v>
      </c>
      <c r="F75" s="38">
        <v>1002.2333333333333</v>
      </c>
      <c r="G75" s="38">
        <v>984.4666666666667</v>
      </c>
      <c r="H75" s="38">
        <v>1040.4666666666667</v>
      </c>
      <c r="I75" s="38">
        <v>1058.2333333333336</v>
      </c>
      <c r="J75" s="38">
        <v>1068.4666666666667</v>
      </c>
      <c r="K75" s="31">
        <v>1048</v>
      </c>
      <c r="L75" s="31">
        <v>1020</v>
      </c>
      <c r="M75" s="31">
        <v>14.21983</v>
      </c>
      <c r="N75" s="1"/>
      <c r="O75" s="1"/>
    </row>
    <row r="76" spans="1:15" ht="12.75" customHeight="1">
      <c r="A76" s="33">
        <v>66</v>
      </c>
      <c r="B76" s="58" t="s">
        <v>81</v>
      </c>
      <c r="C76" s="31">
        <v>105.25</v>
      </c>
      <c r="D76" s="38">
        <v>106.48333333333333</v>
      </c>
      <c r="E76" s="38">
        <v>103.76666666666667</v>
      </c>
      <c r="F76" s="38">
        <v>102.28333333333333</v>
      </c>
      <c r="G76" s="38">
        <v>99.566666666666663</v>
      </c>
      <c r="H76" s="38">
        <v>107.96666666666667</v>
      </c>
      <c r="I76" s="38">
        <v>110.68333333333334</v>
      </c>
      <c r="J76" s="38">
        <v>112.16666666666667</v>
      </c>
      <c r="K76" s="31">
        <v>109.2</v>
      </c>
      <c r="L76" s="31">
        <v>105</v>
      </c>
      <c r="M76" s="31">
        <v>260.19715000000002</v>
      </c>
      <c r="N76" s="1"/>
      <c r="O76" s="1"/>
    </row>
    <row r="77" spans="1:15" ht="12.75" customHeight="1">
      <c r="A77" s="33">
        <v>67</v>
      </c>
      <c r="B77" s="58" t="s">
        <v>85</v>
      </c>
      <c r="C77" s="31">
        <v>350.25</v>
      </c>
      <c r="D77" s="38">
        <v>351.13333333333338</v>
      </c>
      <c r="E77" s="38">
        <v>348.11666666666679</v>
      </c>
      <c r="F77" s="38">
        <v>345.98333333333341</v>
      </c>
      <c r="G77" s="38">
        <v>342.96666666666681</v>
      </c>
      <c r="H77" s="38">
        <v>353.26666666666677</v>
      </c>
      <c r="I77" s="38">
        <v>356.2833333333333</v>
      </c>
      <c r="J77" s="38">
        <v>358.41666666666674</v>
      </c>
      <c r="K77" s="31">
        <v>354.15</v>
      </c>
      <c r="L77" s="31">
        <v>349</v>
      </c>
      <c r="M77" s="31">
        <v>25.568809999999999</v>
      </c>
      <c r="N77" s="1"/>
      <c r="O77" s="1"/>
    </row>
    <row r="78" spans="1:15" ht="12.75" customHeight="1">
      <c r="A78" s="33">
        <v>68</v>
      </c>
      <c r="B78" s="58" t="s">
        <v>80</v>
      </c>
      <c r="C78" s="31">
        <v>873.5</v>
      </c>
      <c r="D78" s="38">
        <v>870.18333333333339</v>
      </c>
      <c r="E78" s="38">
        <v>864.41666666666674</v>
      </c>
      <c r="F78" s="38">
        <v>855.33333333333337</v>
      </c>
      <c r="G78" s="38">
        <v>849.56666666666672</v>
      </c>
      <c r="H78" s="38">
        <v>879.26666666666677</v>
      </c>
      <c r="I78" s="38">
        <v>885.03333333333342</v>
      </c>
      <c r="J78" s="38">
        <v>894.11666666666679</v>
      </c>
      <c r="K78" s="31">
        <v>875.95</v>
      </c>
      <c r="L78" s="31">
        <v>861.1</v>
      </c>
      <c r="M78" s="31">
        <v>31.243390000000002</v>
      </c>
      <c r="N78" s="1"/>
      <c r="O78" s="1"/>
    </row>
    <row r="79" spans="1:15" ht="12.75" customHeight="1">
      <c r="A79" s="33">
        <v>69</v>
      </c>
      <c r="B79" s="58" t="s">
        <v>855</v>
      </c>
      <c r="C79" s="31">
        <v>475.3</v>
      </c>
      <c r="D79" s="38">
        <v>477.09999999999997</v>
      </c>
      <c r="E79" s="38">
        <v>471.24999999999994</v>
      </c>
      <c r="F79" s="38">
        <v>467.2</v>
      </c>
      <c r="G79" s="38">
        <v>461.34999999999997</v>
      </c>
      <c r="H79" s="38">
        <v>481.14999999999992</v>
      </c>
      <c r="I79" s="38">
        <v>486.99999999999994</v>
      </c>
      <c r="J79" s="38">
        <v>491.0499999999999</v>
      </c>
      <c r="K79" s="31">
        <v>482.95</v>
      </c>
      <c r="L79" s="31">
        <v>473.05</v>
      </c>
      <c r="M79" s="31">
        <v>1.40042</v>
      </c>
      <c r="N79" s="1"/>
      <c r="O79" s="1"/>
    </row>
    <row r="80" spans="1:15" ht="12.75" customHeight="1">
      <c r="A80" s="33">
        <v>70</v>
      </c>
      <c r="B80" s="58" t="s">
        <v>82</v>
      </c>
      <c r="C80" s="31">
        <v>255.4</v>
      </c>
      <c r="D80" s="38">
        <v>256.66666666666669</v>
      </c>
      <c r="E80" s="38">
        <v>252.83333333333337</v>
      </c>
      <c r="F80" s="38">
        <v>250.26666666666668</v>
      </c>
      <c r="G80" s="38">
        <v>246.43333333333337</v>
      </c>
      <c r="H80" s="38">
        <v>259.23333333333335</v>
      </c>
      <c r="I80" s="38">
        <v>263.06666666666672</v>
      </c>
      <c r="J80" s="38">
        <v>265.63333333333338</v>
      </c>
      <c r="K80" s="31">
        <v>260.5</v>
      </c>
      <c r="L80" s="31">
        <v>254.1</v>
      </c>
      <c r="M80" s="31">
        <v>19.94407</v>
      </c>
      <c r="N80" s="1"/>
      <c r="O80" s="1"/>
    </row>
    <row r="81" spans="1:15" ht="12.75" customHeight="1">
      <c r="A81" s="33">
        <v>71</v>
      </c>
      <c r="B81" s="58" t="s">
        <v>339</v>
      </c>
      <c r="C81" s="31">
        <v>1135.25</v>
      </c>
      <c r="D81" s="38">
        <v>1139.0166666666667</v>
      </c>
      <c r="E81" s="38">
        <v>1123.0333333333333</v>
      </c>
      <c r="F81" s="38">
        <v>1110.8166666666666</v>
      </c>
      <c r="G81" s="38">
        <v>1094.8333333333333</v>
      </c>
      <c r="H81" s="38">
        <v>1151.2333333333333</v>
      </c>
      <c r="I81" s="38">
        <v>1167.2166666666665</v>
      </c>
      <c r="J81" s="38">
        <v>1179.4333333333334</v>
      </c>
      <c r="K81" s="31">
        <v>1155</v>
      </c>
      <c r="L81" s="31">
        <v>1126.8</v>
      </c>
      <c r="M81" s="31">
        <v>0.60165000000000002</v>
      </c>
      <c r="N81" s="1"/>
      <c r="O81" s="1"/>
    </row>
    <row r="82" spans="1:15" ht="12.75" customHeight="1">
      <c r="A82" s="33">
        <v>72</v>
      </c>
      <c r="B82" s="58" t="s">
        <v>88</v>
      </c>
      <c r="C82" s="31">
        <v>484.55</v>
      </c>
      <c r="D82" s="38">
        <v>483.01666666666671</v>
      </c>
      <c r="E82" s="38">
        <v>478.38333333333344</v>
      </c>
      <c r="F82" s="38">
        <v>472.21666666666675</v>
      </c>
      <c r="G82" s="38">
        <v>467.58333333333348</v>
      </c>
      <c r="H82" s="38">
        <v>489.18333333333339</v>
      </c>
      <c r="I82" s="38">
        <v>493.81666666666672</v>
      </c>
      <c r="J82" s="38">
        <v>499.98333333333335</v>
      </c>
      <c r="K82" s="31">
        <v>487.65</v>
      </c>
      <c r="L82" s="31">
        <v>476.85</v>
      </c>
      <c r="M82" s="31">
        <v>36.302120000000002</v>
      </c>
      <c r="N82" s="1"/>
      <c r="O82" s="1"/>
    </row>
    <row r="83" spans="1:15" ht="12.75" customHeight="1">
      <c r="A83" s="33">
        <v>73</v>
      </c>
      <c r="B83" s="58" t="s">
        <v>856</v>
      </c>
      <c r="C83" s="31">
        <v>280.14999999999998</v>
      </c>
      <c r="D83" s="38">
        <v>280.16666666666669</v>
      </c>
      <c r="E83" s="38">
        <v>275.98333333333335</v>
      </c>
      <c r="F83" s="38">
        <v>271.81666666666666</v>
      </c>
      <c r="G83" s="38">
        <v>267.63333333333333</v>
      </c>
      <c r="H83" s="38">
        <v>284.33333333333337</v>
      </c>
      <c r="I83" s="38">
        <v>288.51666666666665</v>
      </c>
      <c r="J83" s="38">
        <v>292.68333333333339</v>
      </c>
      <c r="K83" s="31">
        <v>284.35000000000002</v>
      </c>
      <c r="L83" s="31">
        <v>276</v>
      </c>
      <c r="M83" s="31">
        <v>21.017720000000001</v>
      </c>
      <c r="N83" s="1"/>
      <c r="O83" s="1"/>
    </row>
    <row r="84" spans="1:15" ht="12.75" customHeight="1">
      <c r="A84" s="33">
        <v>74</v>
      </c>
      <c r="B84" s="58" t="s">
        <v>340</v>
      </c>
      <c r="C84" s="31">
        <v>6394.5</v>
      </c>
      <c r="D84" s="38">
        <v>6428.2833333333328</v>
      </c>
      <c r="E84" s="38">
        <v>6346.6166666666659</v>
      </c>
      <c r="F84" s="38">
        <v>6298.7333333333327</v>
      </c>
      <c r="G84" s="38">
        <v>6217.0666666666657</v>
      </c>
      <c r="H84" s="38">
        <v>6476.1666666666661</v>
      </c>
      <c r="I84" s="38">
        <v>6557.8333333333339</v>
      </c>
      <c r="J84" s="38">
        <v>6605.7166666666662</v>
      </c>
      <c r="K84" s="31">
        <v>6509.95</v>
      </c>
      <c r="L84" s="31">
        <v>6380.4</v>
      </c>
      <c r="M84" s="31">
        <v>0.20702999999999999</v>
      </c>
      <c r="N84" s="1"/>
      <c r="O84" s="1"/>
    </row>
    <row r="85" spans="1:15" ht="12.75" customHeight="1">
      <c r="A85" s="33">
        <v>75</v>
      </c>
      <c r="B85" s="58" t="s">
        <v>341</v>
      </c>
      <c r="C85" s="31">
        <v>704.7</v>
      </c>
      <c r="D85" s="38">
        <v>712.30000000000007</v>
      </c>
      <c r="E85" s="38">
        <v>694.10000000000014</v>
      </c>
      <c r="F85" s="38">
        <v>683.50000000000011</v>
      </c>
      <c r="G85" s="38">
        <v>665.30000000000018</v>
      </c>
      <c r="H85" s="38">
        <v>722.90000000000009</v>
      </c>
      <c r="I85" s="38">
        <v>741.10000000000014</v>
      </c>
      <c r="J85" s="38">
        <v>751.7</v>
      </c>
      <c r="K85" s="31">
        <v>730.5</v>
      </c>
      <c r="L85" s="31">
        <v>701.7</v>
      </c>
      <c r="M85" s="31">
        <v>3.0051000000000001</v>
      </c>
      <c r="N85" s="1"/>
      <c r="O85" s="1"/>
    </row>
    <row r="86" spans="1:15" ht="12.75" customHeight="1">
      <c r="A86" s="33">
        <v>76</v>
      </c>
      <c r="B86" s="58" t="s">
        <v>342</v>
      </c>
      <c r="C86" s="31">
        <v>992.2</v>
      </c>
      <c r="D86" s="38">
        <v>1002.7666666666668</v>
      </c>
      <c r="E86" s="38">
        <v>976.43333333333362</v>
      </c>
      <c r="F86" s="38">
        <v>960.66666666666686</v>
      </c>
      <c r="G86" s="38">
        <v>934.33333333333371</v>
      </c>
      <c r="H86" s="38">
        <v>1018.5333333333335</v>
      </c>
      <c r="I86" s="38">
        <v>1044.8666666666668</v>
      </c>
      <c r="J86" s="38">
        <v>1060.6333333333334</v>
      </c>
      <c r="K86" s="31">
        <v>1029.0999999999999</v>
      </c>
      <c r="L86" s="31">
        <v>987</v>
      </c>
      <c r="M86" s="31">
        <v>0.48324</v>
      </c>
      <c r="N86" s="1"/>
      <c r="O86" s="1"/>
    </row>
    <row r="87" spans="1:15" ht="12.75" customHeight="1">
      <c r="A87" s="33">
        <v>77</v>
      </c>
      <c r="B87" s="58" t="s">
        <v>343</v>
      </c>
      <c r="C87" s="31">
        <v>441.7</v>
      </c>
      <c r="D87" s="38">
        <v>443.68333333333334</v>
      </c>
      <c r="E87" s="38">
        <v>436.01666666666665</v>
      </c>
      <c r="F87" s="38">
        <v>430.33333333333331</v>
      </c>
      <c r="G87" s="38">
        <v>422.66666666666663</v>
      </c>
      <c r="H87" s="38">
        <v>449.36666666666667</v>
      </c>
      <c r="I87" s="38">
        <v>457.0333333333333</v>
      </c>
      <c r="J87" s="38">
        <v>462.7166666666667</v>
      </c>
      <c r="K87" s="31">
        <v>451.35</v>
      </c>
      <c r="L87" s="31">
        <v>438</v>
      </c>
      <c r="M87" s="31">
        <v>3.2322199999999999</v>
      </c>
      <c r="N87" s="1"/>
      <c r="O87" s="1"/>
    </row>
    <row r="88" spans="1:15" ht="12.75" customHeight="1">
      <c r="A88" s="33">
        <v>78</v>
      </c>
      <c r="B88" s="58" t="s">
        <v>83</v>
      </c>
      <c r="C88" s="31">
        <v>18279.349999999999</v>
      </c>
      <c r="D88" s="38">
        <v>18334.916666666668</v>
      </c>
      <c r="E88" s="38">
        <v>18163.983333333337</v>
      </c>
      <c r="F88" s="38">
        <v>18048.616666666669</v>
      </c>
      <c r="G88" s="38">
        <v>17877.683333333338</v>
      </c>
      <c r="H88" s="38">
        <v>18450.283333333336</v>
      </c>
      <c r="I88" s="38">
        <v>18621.216666666664</v>
      </c>
      <c r="J88" s="38">
        <v>18736.583333333336</v>
      </c>
      <c r="K88" s="31">
        <v>18505.849999999999</v>
      </c>
      <c r="L88" s="31">
        <v>18219.55</v>
      </c>
      <c r="M88" s="31">
        <v>0.28472999999999998</v>
      </c>
      <c r="N88" s="1"/>
      <c r="O88" s="1"/>
    </row>
    <row r="89" spans="1:15" ht="12.75" customHeight="1">
      <c r="A89" s="33">
        <v>79</v>
      </c>
      <c r="B89" s="58" t="s">
        <v>344</v>
      </c>
      <c r="C89" s="31">
        <v>587.4</v>
      </c>
      <c r="D89" s="38">
        <v>584.46666666666658</v>
      </c>
      <c r="E89" s="38">
        <v>579.38333333333321</v>
      </c>
      <c r="F89" s="38">
        <v>571.36666666666667</v>
      </c>
      <c r="G89" s="38">
        <v>566.2833333333333</v>
      </c>
      <c r="H89" s="38">
        <v>592.48333333333312</v>
      </c>
      <c r="I89" s="38">
        <v>597.56666666666638</v>
      </c>
      <c r="J89" s="38">
        <v>605.58333333333303</v>
      </c>
      <c r="K89" s="31">
        <v>589.54999999999995</v>
      </c>
      <c r="L89" s="31">
        <v>576.45000000000005</v>
      </c>
      <c r="M89" s="31">
        <v>1.8869100000000001</v>
      </c>
      <c r="N89" s="1"/>
      <c r="O89" s="1"/>
    </row>
    <row r="90" spans="1:15" ht="12.75" customHeight="1">
      <c r="A90" s="33">
        <v>80</v>
      </c>
      <c r="B90" s="58" t="s">
        <v>345</v>
      </c>
      <c r="C90" s="31">
        <v>20.85</v>
      </c>
      <c r="D90" s="38">
        <v>20.85</v>
      </c>
      <c r="E90" s="38">
        <v>20.85</v>
      </c>
      <c r="F90" s="38">
        <v>20.85</v>
      </c>
      <c r="G90" s="38">
        <v>20.85</v>
      </c>
      <c r="H90" s="38">
        <v>20.85</v>
      </c>
      <c r="I90" s="38">
        <v>20.85</v>
      </c>
      <c r="J90" s="38">
        <v>20.85</v>
      </c>
      <c r="K90" s="31">
        <v>20.85</v>
      </c>
      <c r="L90" s="31">
        <v>20.85</v>
      </c>
      <c r="M90" s="31">
        <v>17.793119999999998</v>
      </c>
      <c r="N90" s="1"/>
      <c r="O90" s="1"/>
    </row>
    <row r="91" spans="1:15" ht="12.75" customHeight="1">
      <c r="A91" s="33">
        <v>81</v>
      </c>
      <c r="B91" s="58" t="s">
        <v>86</v>
      </c>
      <c r="C91" s="31">
        <v>4525.8</v>
      </c>
      <c r="D91" s="38">
        <v>4530.6833333333334</v>
      </c>
      <c r="E91" s="38">
        <v>4501.3166666666666</v>
      </c>
      <c r="F91" s="38">
        <v>4476.833333333333</v>
      </c>
      <c r="G91" s="38">
        <v>4447.4666666666662</v>
      </c>
      <c r="H91" s="38">
        <v>4555.166666666667</v>
      </c>
      <c r="I91" s="38">
        <v>4584.5333333333338</v>
      </c>
      <c r="J91" s="38">
        <v>4609.0166666666673</v>
      </c>
      <c r="K91" s="31">
        <v>4560.05</v>
      </c>
      <c r="L91" s="31">
        <v>4506.2</v>
      </c>
      <c r="M91" s="31">
        <v>3.33873</v>
      </c>
      <c r="N91" s="1"/>
      <c r="O91" s="1"/>
    </row>
    <row r="92" spans="1:15" ht="12.75" customHeight="1">
      <c r="A92" s="33">
        <v>82</v>
      </c>
      <c r="B92" s="58" t="s">
        <v>334</v>
      </c>
      <c r="C92" s="31">
        <v>903.3</v>
      </c>
      <c r="D92" s="38">
        <v>899.30000000000007</v>
      </c>
      <c r="E92" s="38">
        <v>889.60000000000014</v>
      </c>
      <c r="F92" s="38">
        <v>875.90000000000009</v>
      </c>
      <c r="G92" s="38">
        <v>866.20000000000016</v>
      </c>
      <c r="H92" s="38">
        <v>913.00000000000011</v>
      </c>
      <c r="I92" s="38">
        <v>922.70000000000016</v>
      </c>
      <c r="J92" s="38">
        <v>936.40000000000009</v>
      </c>
      <c r="K92" s="31">
        <v>909</v>
      </c>
      <c r="L92" s="31">
        <v>885.6</v>
      </c>
      <c r="M92" s="31">
        <v>10.338699999999999</v>
      </c>
      <c r="N92" s="1"/>
      <c r="O92" s="1"/>
    </row>
    <row r="93" spans="1:15" ht="12.75" customHeight="1">
      <c r="A93" s="33">
        <v>83</v>
      </c>
      <c r="B93" s="58" t="s">
        <v>346</v>
      </c>
      <c r="C93" s="31">
        <v>1775.3</v>
      </c>
      <c r="D93" s="38">
        <v>1758.1000000000001</v>
      </c>
      <c r="E93" s="38">
        <v>1728.2000000000003</v>
      </c>
      <c r="F93" s="38">
        <v>1681.1000000000001</v>
      </c>
      <c r="G93" s="38">
        <v>1651.2000000000003</v>
      </c>
      <c r="H93" s="38">
        <v>1805.2000000000003</v>
      </c>
      <c r="I93" s="38">
        <v>1835.1000000000004</v>
      </c>
      <c r="J93" s="38">
        <v>1882.2000000000003</v>
      </c>
      <c r="K93" s="31">
        <v>1788</v>
      </c>
      <c r="L93" s="31">
        <v>1711</v>
      </c>
      <c r="M93" s="31">
        <v>1.9867300000000001</v>
      </c>
      <c r="N93" s="1"/>
      <c r="O93" s="1"/>
    </row>
    <row r="94" spans="1:15" ht="12.75" customHeight="1">
      <c r="A94" s="33">
        <v>84</v>
      </c>
      <c r="B94" s="58" t="s">
        <v>352</v>
      </c>
      <c r="C94" s="31">
        <v>305.05</v>
      </c>
      <c r="D94" s="38">
        <v>302.05</v>
      </c>
      <c r="E94" s="38">
        <v>297.60000000000002</v>
      </c>
      <c r="F94" s="38">
        <v>290.15000000000003</v>
      </c>
      <c r="G94" s="38">
        <v>285.70000000000005</v>
      </c>
      <c r="H94" s="38">
        <v>309.5</v>
      </c>
      <c r="I94" s="38">
        <v>313.94999999999993</v>
      </c>
      <c r="J94" s="38">
        <v>321.39999999999998</v>
      </c>
      <c r="K94" s="31">
        <v>306.5</v>
      </c>
      <c r="L94" s="31">
        <v>294.60000000000002</v>
      </c>
      <c r="M94" s="31">
        <v>21.688179999999999</v>
      </c>
      <c r="N94" s="1"/>
      <c r="O94" s="1"/>
    </row>
    <row r="95" spans="1:15" ht="12.75" customHeight="1">
      <c r="A95" s="33">
        <v>85</v>
      </c>
      <c r="B95" s="58" t="s">
        <v>90</v>
      </c>
      <c r="C95" s="31">
        <v>738.9</v>
      </c>
      <c r="D95" s="38">
        <v>742.68333333333339</v>
      </c>
      <c r="E95" s="38">
        <v>730.61666666666679</v>
      </c>
      <c r="F95" s="38">
        <v>722.33333333333337</v>
      </c>
      <c r="G95" s="38">
        <v>710.26666666666677</v>
      </c>
      <c r="H95" s="38">
        <v>750.96666666666681</v>
      </c>
      <c r="I95" s="38">
        <v>763.03333333333342</v>
      </c>
      <c r="J95" s="38">
        <v>771.31666666666683</v>
      </c>
      <c r="K95" s="31">
        <v>754.75</v>
      </c>
      <c r="L95" s="31">
        <v>734.4</v>
      </c>
      <c r="M95" s="31">
        <v>6.4310499999999999</v>
      </c>
      <c r="N95" s="1"/>
      <c r="O95" s="1"/>
    </row>
    <row r="96" spans="1:15" ht="12.75" customHeight="1">
      <c r="A96" s="33">
        <v>86</v>
      </c>
      <c r="B96" s="58" t="s">
        <v>89</v>
      </c>
      <c r="C96" s="31">
        <v>325.60000000000002</v>
      </c>
      <c r="D96" s="38">
        <v>327.65000000000003</v>
      </c>
      <c r="E96" s="38">
        <v>322.95000000000005</v>
      </c>
      <c r="F96" s="38">
        <v>320.3</v>
      </c>
      <c r="G96" s="38">
        <v>315.60000000000002</v>
      </c>
      <c r="H96" s="38">
        <v>330.30000000000007</v>
      </c>
      <c r="I96" s="38">
        <v>335</v>
      </c>
      <c r="J96" s="38">
        <v>337.65000000000009</v>
      </c>
      <c r="K96" s="31">
        <v>332.35</v>
      </c>
      <c r="L96" s="31">
        <v>325</v>
      </c>
      <c r="M96" s="31">
        <v>61.12706</v>
      </c>
      <c r="N96" s="1"/>
      <c r="O96" s="1"/>
    </row>
    <row r="97" spans="1:15" ht="12.75" customHeight="1">
      <c r="A97" s="33">
        <v>87</v>
      </c>
      <c r="B97" s="58" t="s">
        <v>353</v>
      </c>
      <c r="C97" s="31">
        <v>790.4</v>
      </c>
      <c r="D97" s="38">
        <v>792.18333333333339</v>
      </c>
      <c r="E97" s="38">
        <v>784.46666666666681</v>
      </c>
      <c r="F97" s="38">
        <v>778.53333333333342</v>
      </c>
      <c r="G97" s="38">
        <v>770.81666666666683</v>
      </c>
      <c r="H97" s="38">
        <v>798.11666666666679</v>
      </c>
      <c r="I97" s="38">
        <v>805.83333333333348</v>
      </c>
      <c r="J97" s="38">
        <v>811.76666666666677</v>
      </c>
      <c r="K97" s="31">
        <v>799.9</v>
      </c>
      <c r="L97" s="31">
        <v>786.25</v>
      </c>
      <c r="M97" s="31">
        <v>1.5283500000000001</v>
      </c>
      <c r="N97" s="1"/>
      <c r="O97" s="1"/>
    </row>
    <row r="98" spans="1:15" ht="12.75" customHeight="1">
      <c r="A98" s="33">
        <v>88</v>
      </c>
      <c r="B98" s="58" t="s">
        <v>354</v>
      </c>
      <c r="C98" s="31">
        <v>1135</v>
      </c>
      <c r="D98" s="38">
        <v>1134.0166666666667</v>
      </c>
      <c r="E98" s="38">
        <v>1124.1333333333332</v>
      </c>
      <c r="F98" s="38">
        <v>1113.2666666666667</v>
      </c>
      <c r="G98" s="38">
        <v>1103.3833333333332</v>
      </c>
      <c r="H98" s="38">
        <v>1144.8833333333332</v>
      </c>
      <c r="I98" s="38">
        <v>1154.7666666666669</v>
      </c>
      <c r="J98" s="38">
        <v>1165.6333333333332</v>
      </c>
      <c r="K98" s="31">
        <v>1143.9000000000001</v>
      </c>
      <c r="L98" s="31">
        <v>1123.1500000000001</v>
      </c>
      <c r="M98" s="31">
        <v>0.66632999999999998</v>
      </c>
      <c r="N98" s="1"/>
      <c r="O98" s="1"/>
    </row>
    <row r="99" spans="1:15" ht="12.75" customHeight="1">
      <c r="A99" s="33">
        <v>89</v>
      </c>
      <c r="B99" s="58" t="s">
        <v>355</v>
      </c>
      <c r="C99" s="31">
        <v>144.94999999999999</v>
      </c>
      <c r="D99" s="38">
        <v>144.96666666666667</v>
      </c>
      <c r="E99" s="38">
        <v>141.68333333333334</v>
      </c>
      <c r="F99" s="38">
        <v>138.41666666666666</v>
      </c>
      <c r="G99" s="38">
        <v>135.13333333333333</v>
      </c>
      <c r="H99" s="38">
        <v>148.23333333333335</v>
      </c>
      <c r="I99" s="38">
        <v>151.51666666666671</v>
      </c>
      <c r="J99" s="38">
        <v>154.78333333333336</v>
      </c>
      <c r="K99" s="31">
        <v>148.25</v>
      </c>
      <c r="L99" s="31">
        <v>141.69999999999999</v>
      </c>
      <c r="M99" s="31">
        <v>44.450940000000003</v>
      </c>
      <c r="N99" s="1"/>
      <c r="O99" s="1"/>
    </row>
    <row r="100" spans="1:15" ht="12.75" customHeight="1">
      <c r="A100" s="33">
        <v>90</v>
      </c>
      <c r="B100" s="58" t="s">
        <v>347</v>
      </c>
      <c r="C100" s="31">
        <v>607</v>
      </c>
      <c r="D100" s="38">
        <v>608.30000000000007</v>
      </c>
      <c r="E100" s="38">
        <v>603.70000000000016</v>
      </c>
      <c r="F100" s="38">
        <v>600.40000000000009</v>
      </c>
      <c r="G100" s="38">
        <v>595.80000000000018</v>
      </c>
      <c r="H100" s="38">
        <v>611.60000000000014</v>
      </c>
      <c r="I100" s="38">
        <v>616.20000000000005</v>
      </c>
      <c r="J100" s="38">
        <v>619.50000000000011</v>
      </c>
      <c r="K100" s="31">
        <v>612.9</v>
      </c>
      <c r="L100" s="31">
        <v>605</v>
      </c>
      <c r="M100" s="31">
        <v>0.59636999999999996</v>
      </c>
      <c r="N100" s="1"/>
      <c r="O100" s="1"/>
    </row>
    <row r="101" spans="1:15" ht="12.75" customHeight="1">
      <c r="A101" s="33">
        <v>91</v>
      </c>
      <c r="B101" s="58" t="s">
        <v>356</v>
      </c>
      <c r="C101" s="31">
        <v>2299.8000000000002</v>
      </c>
      <c r="D101" s="38">
        <v>2327.1</v>
      </c>
      <c r="E101" s="38">
        <v>2263.4499999999998</v>
      </c>
      <c r="F101" s="38">
        <v>2227.1</v>
      </c>
      <c r="G101" s="38">
        <v>2163.4499999999998</v>
      </c>
      <c r="H101" s="38">
        <v>2363.4499999999998</v>
      </c>
      <c r="I101" s="38">
        <v>2427.1000000000004</v>
      </c>
      <c r="J101" s="38">
        <v>2463.4499999999998</v>
      </c>
      <c r="K101" s="31">
        <v>2390.75</v>
      </c>
      <c r="L101" s="31">
        <v>2290.75</v>
      </c>
      <c r="M101" s="31">
        <v>1.78918</v>
      </c>
      <c r="N101" s="1"/>
      <c r="O101" s="1"/>
    </row>
    <row r="102" spans="1:15" ht="12.75" customHeight="1">
      <c r="A102" s="33">
        <v>92</v>
      </c>
      <c r="B102" s="58" t="s">
        <v>357</v>
      </c>
      <c r="C102" s="31">
        <v>35.75</v>
      </c>
      <c r="D102" s="38">
        <v>35.866666666666667</v>
      </c>
      <c r="E102" s="38">
        <v>34.983333333333334</v>
      </c>
      <c r="F102" s="38">
        <v>34.216666666666669</v>
      </c>
      <c r="G102" s="38">
        <v>33.333333333333336</v>
      </c>
      <c r="H102" s="38">
        <v>36.633333333333333</v>
      </c>
      <c r="I102" s="38">
        <v>37.516666666666673</v>
      </c>
      <c r="J102" s="38">
        <v>38.283333333333331</v>
      </c>
      <c r="K102" s="31">
        <v>36.75</v>
      </c>
      <c r="L102" s="31">
        <v>35.1</v>
      </c>
      <c r="M102" s="31">
        <v>205.38103000000001</v>
      </c>
      <c r="N102" s="1"/>
      <c r="O102" s="1"/>
    </row>
    <row r="103" spans="1:15" ht="12.75" customHeight="1">
      <c r="A103" s="33">
        <v>93</v>
      </c>
      <c r="B103" s="58" t="s">
        <v>358</v>
      </c>
      <c r="C103" s="31">
        <v>1139.25</v>
      </c>
      <c r="D103" s="38">
        <v>1145.45</v>
      </c>
      <c r="E103" s="38">
        <v>1131.5</v>
      </c>
      <c r="F103" s="38">
        <v>1123.75</v>
      </c>
      <c r="G103" s="38">
        <v>1109.8</v>
      </c>
      <c r="H103" s="38">
        <v>1153.2</v>
      </c>
      <c r="I103" s="38">
        <v>1167.1500000000003</v>
      </c>
      <c r="J103" s="38">
        <v>1174.9000000000001</v>
      </c>
      <c r="K103" s="31">
        <v>1159.4000000000001</v>
      </c>
      <c r="L103" s="31">
        <v>1137.7</v>
      </c>
      <c r="M103" s="31">
        <v>2.7466599999999999</v>
      </c>
      <c r="N103" s="1"/>
      <c r="O103" s="1"/>
    </row>
    <row r="104" spans="1:15" ht="12.75" customHeight="1">
      <c r="A104" s="33">
        <v>94</v>
      </c>
      <c r="B104" s="58" t="s">
        <v>359</v>
      </c>
      <c r="C104" s="31">
        <v>663.3</v>
      </c>
      <c r="D104" s="38">
        <v>655.26666666666665</v>
      </c>
      <c r="E104" s="38">
        <v>642.5333333333333</v>
      </c>
      <c r="F104" s="38">
        <v>621.76666666666665</v>
      </c>
      <c r="G104" s="38">
        <v>609.0333333333333</v>
      </c>
      <c r="H104" s="38">
        <v>676.0333333333333</v>
      </c>
      <c r="I104" s="38">
        <v>688.76666666666665</v>
      </c>
      <c r="J104" s="38">
        <v>709.5333333333333</v>
      </c>
      <c r="K104" s="31">
        <v>668</v>
      </c>
      <c r="L104" s="31">
        <v>634.5</v>
      </c>
      <c r="M104" s="31">
        <v>2.6720700000000002</v>
      </c>
      <c r="N104" s="1"/>
      <c r="O104" s="1"/>
    </row>
    <row r="105" spans="1:15" ht="12.75" customHeight="1">
      <c r="A105" s="33">
        <v>95</v>
      </c>
      <c r="B105" s="58" t="s">
        <v>360</v>
      </c>
      <c r="C105" s="31">
        <v>1005.25</v>
      </c>
      <c r="D105" s="38">
        <v>998.08333333333337</v>
      </c>
      <c r="E105" s="38">
        <v>987.16666666666674</v>
      </c>
      <c r="F105" s="38">
        <v>969.08333333333337</v>
      </c>
      <c r="G105" s="38">
        <v>958.16666666666674</v>
      </c>
      <c r="H105" s="38">
        <v>1016.1666666666667</v>
      </c>
      <c r="I105" s="38">
        <v>1027.0833333333335</v>
      </c>
      <c r="J105" s="38">
        <v>1045.1666666666667</v>
      </c>
      <c r="K105" s="31">
        <v>1009</v>
      </c>
      <c r="L105" s="31">
        <v>980</v>
      </c>
      <c r="M105" s="31">
        <v>1.0932500000000001</v>
      </c>
      <c r="N105" s="1"/>
      <c r="O105" s="1"/>
    </row>
    <row r="106" spans="1:15" ht="12.75" customHeight="1">
      <c r="A106" s="33">
        <v>96</v>
      </c>
      <c r="B106" s="58" t="s">
        <v>361</v>
      </c>
      <c r="C106" s="31">
        <v>9337.5499999999993</v>
      </c>
      <c r="D106" s="38">
        <v>9180.7333333333318</v>
      </c>
      <c r="E106" s="38">
        <v>8917.0666666666639</v>
      </c>
      <c r="F106" s="38">
        <v>8496.5833333333321</v>
      </c>
      <c r="G106" s="38">
        <v>8232.9166666666642</v>
      </c>
      <c r="H106" s="38">
        <v>9601.2166666666635</v>
      </c>
      <c r="I106" s="38">
        <v>9864.8833333333314</v>
      </c>
      <c r="J106" s="38">
        <v>10285.366666666663</v>
      </c>
      <c r="K106" s="31">
        <v>9444.4</v>
      </c>
      <c r="L106" s="31">
        <v>8760.25</v>
      </c>
      <c r="M106" s="31">
        <v>0.65854000000000001</v>
      </c>
      <c r="N106" s="1"/>
      <c r="O106" s="1"/>
    </row>
    <row r="107" spans="1:15" ht="12.75" customHeight="1">
      <c r="A107" s="33">
        <v>97</v>
      </c>
      <c r="B107" s="58" t="s">
        <v>348</v>
      </c>
      <c r="C107" s="31">
        <v>81.2</v>
      </c>
      <c r="D107" s="38">
        <v>81.616666666666674</v>
      </c>
      <c r="E107" s="38">
        <v>80.133333333333354</v>
      </c>
      <c r="F107" s="38">
        <v>79.066666666666677</v>
      </c>
      <c r="G107" s="38">
        <v>77.583333333333357</v>
      </c>
      <c r="H107" s="38">
        <v>82.683333333333351</v>
      </c>
      <c r="I107" s="38">
        <v>84.166666666666671</v>
      </c>
      <c r="J107" s="38">
        <v>85.233333333333348</v>
      </c>
      <c r="K107" s="31">
        <v>83.1</v>
      </c>
      <c r="L107" s="31">
        <v>80.55</v>
      </c>
      <c r="M107" s="31">
        <v>39.768650000000001</v>
      </c>
      <c r="N107" s="1"/>
      <c r="O107" s="1"/>
    </row>
    <row r="108" spans="1:15" ht="12.75" customHeight="1">
      <c r="A108" s="33">
        <v>98</v>
      </c>
      <c r="B108" s="58" t="s">
        <v>349</v>
      </c>
      <c r="C108" s="31">
        <v>417.95</v>
      </c>
      <c r="D108" s="38">
        <v>417.26666666666665</v>
      </c>
      <c r="E108" s="38">
        <v>413.13333333333333</v>
      </c>
      <c r="F108" s="38">
        <v>408.31666666666666</v>
      </c>
      <c r="G108" s="38">
        <v>404.18333333333334</v>
      </c>
      <c r="H108" s="38">
        <v>422.08333333333331</v>
      </c>
      <c r="I108" s="38">
        <v>426.21666666666664</v>
      </c>
      <c r="J108" s="38">
        <v>431.0333333333333</v>
      </c>
      <c r="K108" s="31">
        <v>421.4</v>
      </c>
      <c r="L108" s="31">
        <v>412.45</v>
      </c>
      <c r="M108" s="31">
        <v>11.38594</v>
      </c>
      <c r="N108" s="1"/>
      <c r="O108" s="1"/>
    </row>
    <row r="109" spans="1:15" ht="12.75" customHeight="1">
      <c r="A109" s="33">
        <v>99</v>
      </c>
      <c r="B109" s="58" t="s">
        <v>362</v>
      </c>
      <c r="C109" s="31">
        <v>522.54999999999995</v>
      </c>
      <c r="D109" s="38">
        <v>521.43333333333328</v>
      </c>
      <c r="E109" s="38">
        <v>513.91666666666652</v>
      </c>
      <c r="F109" s="38">
        <v>505.28333333333319</v>
      </c>
      <c r="G109" s="38">
        <v>497.76666666666642</v>
      </c>
      <c r="H109" s="38">
        <v>530.06666666666661</v>
      </c>
      <c r="I109" s="38">
        <v>537.58333333333326</v>
      </c>
      <c r="J109" s="38">
        <v>546.2166666666667</v>
      </c>
      <c r="K109" s="31">
        <v>528.95000000000005</v>
      </c>
      <c r="L109" s="31">
        <v>512.79999999999995</v>
      </c>
      <c r="M109" s="31">
        <v>1.06687</v>
      </c>
      <c r="N109" s="1"/>
      <c r="O109" s="1"/>
    </row>
    <row r="110" spans="1:15" ht="12.75" customHeight="1">
      <c r="A110" s="33">
        <v>100</v>
      </c>
      <c r="B110" s="58" t="s">
        <v>91</v>
      </c>
      <c r="C110" s="31">
        <v>269.8</v>
      </c>
      <c r="D110" s="38">
        <v>270.33333333333331</v>
      </c>
      <c r="E110" s="38">
        <v>267.71666666666664</v>
      </c>
      <c r="F110" s="38">
        <v>265.63333333333333</v>
      </c>
      <c r="G110" s="38">
        <v>263.01666666666665</v>
      </c>
      <c r="H110" s="38">
        <v>272.41666666666663</v>
      </c>
      <c r="I110" s="38">
        <v>275.0333333333333</v>
      </c>
      <c r="J110" s="38">
        <v>277.11666666666662</v>
      </c>
      <c r="K110" s="31">
        <v>272.95</v>
      </c>
      <c r="L110" s="31">
        <v>268.25</v>
      </c>
      <c r="M110" s="31">
        <v>9.5471400000000006</v>
      </c>
      <c r="N110" s="1"/>
      <c r="O110" s="1"/>
    </row>
    <row r="111" spans="1:15" ht="12.75" customHeight="1">
      <c r="A111" s="33">
        <v>101</v>
      </c>
      <c r="B111" s="58" t="s">
        <v>363</v>
      </c>
      <c r="C111" s="31">
        <v>520.45000000000005</v>
      </c>
      <c r="D111" s="38">
        <v>518.79999999999995</v>
      </c>
      <c r="E111" s="38">
        <v>507.69999999999993</v>
      </c>
      <c r="F111" s="38">
        <v>494.95</v>
      </c>
      <c r="G111" s="38">
        <v>483.84999999999997</v>
      </c>
      <c r="H111" s="38">
        <v>531.54999999999995</v>
      </c>
      <c r="I111" s="38">
        <v>542.64999999999986</v>
      </c>
      <c r="J111" s="38">
        <v>555.39999999999986</v>
      </c>
      <c r="K111" s="31">
        <v>529.9</v>
      </c>
      <c r="L111" s="31">
        <v>506.05</v>
      </c>
      <c r="M111" s="31">
        <v>10.009550000000001</v>
      </c>
      <c r="N111" s="1"/>
      <c r="O111" s="1"/>
    </row>
    <row r="112" spans="1:15" ht="12.75" customHeight="1">
      <c r="A112" s="33">
        <v>102</v>
      </c>
      <c r="B112" s="58" t="s">
        <v>364</v>
      </c>
      <c r="C112" s="31">
        <v>929.95</v>
      </c>
      <c r="D112" s="38">
        <v>923.1</v>
      </c>
      <c r="E112" s="38">
        <v>903</v>
      </c>
      <c r="F112" s="38">
        <v>876.05</v>
      </c>
      <c r="G112" s="38">
        <v>855.94999999999993</v>
      </c>
      <c r="H112" s="38">
        <v>950.05000000000007</v>
      </c>
      <c r="I112" s="38">
        <v>970.1500000000002</v>
      </c>
      <c r="J112" s="38">
        <v>997.10000000000014</v>
      </c>
      <c r="K112" s="31">
        <v>943.2</v>
      </c>
      <c r="L112" s="31">
        <v>896.15</v>
      </c>
      <c r="M112" s="31">
        <v>1.3765099999999999</v>
      </c>
      <c r="N112" s="1"/>
      <c r="O112" s="1"/>
    </row>
    <row r="113" spans="1:15" ht="12.75" customHeight="1">
      <c r="A113" s="33">
        <v>103</v>
      </c>
      <c r="B113" s="58" t="s">
        <v>92</v>
      </c>
      <c r="C113" s="31">
        <v>1082.2</v>
      </c>
      <c r="D113" s="38">
        <v>1078.9166666666667</v>
      </c>
      <c r="E113" s="38">
        <v>1067.0333333333335</v>
      </c>
      <c r="F113" s="38">
        <v>1051.8666666666668</v>
      </c>
      <c r="G113" s="38">
        <v>1039.9833333333336</v>
      </c>
      <c r="H113" s="38">
        <v>1094.0833333333335</v>
      </c>
      <c r="I113" s="38">
        <v>1105.9666666666667</v>
      </c>
      <c r="J113" s="38">
        <v>1121.1333333333334</v>
      </c>
      <c r="K113" s="31">
        <v>1090.8</v>
      </c>
      <c r="L113" s="31">
        <v>1063.75</v>
      </c>
      <c r="M113" s="31">
        <v>13.376300000000001</v>
      </c>
      <c r="N113" s="1"/>
      <c r="O113" s="1"/>
    </row>
    <row r="114" spans="1:15" ht="12.75" customHeight="1">
      <c r="A114" s="33">
        <v>104</v>
      </c>
      <c r="B114" s="58" t="s">
        <v>851</v>
      </c>
      <c r="C114" s="31">
        <v>505.5</v>
      </c>
      <c r="D114" s="38">
        <v>509.7166666666667</v>
      </c>
      <c r="E114" s="38">
        <v>500.28333333333342</v>
      </c>
      <c r="F114" s="38">
        <v>495.06666666666672</v>
      </c>
      <c r="G114" s="38">
        <v>485.63333333333344</v>
      </c>
      <c r="H114" s="38">
        <v>514.93333333333339</v>
      </c>
      <c r="I114" s="38">
        <v>524.36666666666679</v>
      </c>
      <c r="J114" s="38">
        <v>529.58333333333337</v>
      </c>
      <c r="K114" s="31">
        <v>519.15</v>
      </c>
      <c r="L114" s="31">
        <v>504.5</v>
      </c>
      <c r="M114" s="31">
        <v>4.1213199999999999</v>
      </c>
      <c r="N114" s="1"/>
      <c r="O114" s="1"/>
    </row>
    <row r="115" spans="1:15" ht="12.75" customHeight="1">
      <c r="A115" s="33">
        <v>105</v>
      </c>
      <c r="B115" s="58" t="s">
        <v>93</v>
      </c>
      <c r="C115" s="31">
        <v>1209.4000000000001</v>
      </c>
      <c r="D115" s="38">
        <v>1211.4333333333334</v>
      </c>
      <c r="E115" s="38">
        <v>1202.9666666666667</v>
      </c>
      <c r="F115" s="38">
        <v>1196.5333333333333</v>
      </c>
      <c r="G115" s="38">
        <v>1188.0666666666666</v>
      </c>
      <c r="H115" s="38">
        <v>1217.8666666666668</v>
      </c>
      <c r="I115" s="38">
        <v>1226.3333333333335</v>
      </c>
      <c r="J115" s="38">
        <v>1232.7666666666669</v>
      </c>
      <c r="K115" s="31">
        <v>1219.9000000000001</v>
      </c>
      <c r="L115" s="31">
        <v>1205</v>
      </c>
      <c r="M115" s="31">
        <v>8.8753299999999999</v>
      </c>
      <c r="N115" s="1"/>
      <c r="O115" s="1"/>
    </row>
    <row r="116" spans="1:15" ht="12.75" customHeight="1">
      <c r="A116" s="33">
        <v>106</v>
      </c>
      <c r="B116" s="58" t="s">
        <v>100</v>
      </c>
      <c r="C116" s="31">
        <v>123.8</v>
      </c>
      <c r="D116" s="38">
        <v>123.85000000000001</v>
      </c>
      <c r="E116" s="38">
        <v>122.70000000000002</v>
      </c>
      <c r="F116" s="38">
        <v>121.60000000000001</v>
      </c>
      <c r="G116" s="38">
        <v>120.45000000000002</v>
      </c>
      <c r="H116" s="38">
        <v>124.95000000000002</v>
      </c>
      <c r="I116" s="38">
        <v>126.10000000000002</v>
      </c>
      <c r="J116" s="38">
        <v>127.20000000000002</v>
      </c>
      <c r="K116" s="31">
        <v>125</v>
      </c>
      <c r="L116" s="31">
        <v>122.75</v>
      </c>
      <c r="M116" s="31">
        <v>28.157879999999999</v>
      </c>
      <c r="N116" s="1"/>
      <c r="O116" s="1"/>
    </row>
    <row r="117" spans="1:15" ht="12.75" customHeight="1">
      <c r="A117" s="33">
        <v>107</v>
      </c>
      <c r="B117" s="58" t="s">
        <v>272</v>
      </c>
      <c r="C117" s="31">
        <v>1395.9</v>
      </c>
      <c r="D117" s="38">
        <v>1398.2</v>
      </c>
      <c r="E117" s="38">
        <v>1381.8000000000002</v>
      </c>
      <c r="F117" s="38">
        <v>1367.7</v>
      </c>
      <c r="G117" s="38">
        <v>1351.3000000000002</v>
      </c>
      <c r="H117" s="38">
        <v>1412.3000000000002</v>
      </c>
      <c r="I117" s="38">
        <v>1428.7000000000003</v>
      </c>
      <c r="J117" s="38">
        <v>1442.8000000000002</v>
      </c>
      <c r="K117" s="31">
        <v>1414.6</v>
      </c>
      <c r="L117" s="31">
        <v>1384.1</v>
      </c>
      <c r="M117" s="31">
        <v>0.64744000000000002</v>
      </c>
      <c r="N117" s="1"/>
      <c r="O117" s="1"/>
    </row>
    <row r="118" spans="1:15" ht="12.75" customHeight="1">
      <c r="A118" s="33">
        <v>108</v>
      </c>
      <c r="B118" s="58" t="s">
        <v>94</v>
      </c>
      <c r="C118" s="31">
        <v>227.7</v>
      </c>
      <c r="D118" s="38">
        <v>228.43333333333331</v>
      </c>
      <c r="E118" s="38">
        <v>226.76666666666662</v>
      </c>
      <c r="F118" s="38">
        <v>225.83333333333331</v>
      </c>
      <c r="G118" s="38">
        <v>224.16666666666663</v>
      </c>
      <c r="H118" s="38">
        <v>229.36666666666662</v>
      </c>
      <c r="I118" s="38">
        <v>231.0333333333333</v>
      </c>
      <c r="J118" s="38">
        <v>231.96666666666661</v>
      </c>
      <c r="K118" s="31">
        <v>230.1</v>
      </c>
      <c r="L118" s="31">
        <v>227.5</v>
      </c>
      <c r="M118" s="31">
        <v>38.909570000000002</v>
      </c>
      <c r="N118" s="1"/>
      <c r="O118" s="1"/>
    </row>
    <row r="119" spans="1:15" ht="12.75" customHeight="1">
      <c r="A119" s="33">
        <v>109</v>
      </c>
      <c r="B119" s="58" t="s">
        <v>365</v>
      </c>
      <c r="C119" s="31">
        <v>839.7</v>
      </c>
      <c r="D119" s="38">
        <v>841.44999999999993</v>
      </c>
      <c r="E119" s="38">
        <v>819.99999999999989</v>
      </c>
      <c r="F119" s="38">
        <v>800.3</v>
      </c>
      <c r="G119" s="38">
        <v>778.84999999999991</v>
      </c>
      <c r="H119" s="38">
        <v>861.14999999999986</v>
      </c>
      <c r="I119" s="38">
        <v>882.59999999999991</v>
      </c>
      <c r="J119" s="38">
        <v>902.29999999999984</v>
      </c>
      <c r="K119" s="31">
        <v>862.9</v>
      </c>
      <c r="L119" s="31">
        <v>821.75</v>
      </c>
      <c r="M119" s="31">
        <v>19.208320000000001</v>
      </c>
      <c r="N119" s="1"/>
      <c r="O119" s="1"/>
    </row>
    <row r="120" spans="1:15" ht="12.75" customHeight="1">
      <c r="A120" s="33">
        <v>110</v>
      </c>
      <c r="B120" s="58" t="s">
        <v>95</v>
      </c>
      <c r="C120" s="31">
        <v>5256.2</v>
      </c>
      <c r="D120" s="38">
        <v>5271.3833333333332</v>
      </c>
      <c r="E120" s="38">
        <v>5148.8166666666666</v>
      </c>
      <c r="F120" s="38">
        <v>5041.4333333333334</v>
      </c>
      <c r="G120" s="38">
        <v>4918.8666666666668</v>
      </c>
      <c r="H120" s="38">
        <v>5378.7666666666664</v>
      </c>
      <c r="I120" s="38">
        <v>5501.3333333333321</v>
      </c>
      <c r="J120" s="38">
        <v>5608.7166666666662</v>
      </c>
      <c r="K120" s="31">
        <v>5393.95</v>
      </c>
      <c r="L120" s="31">
        <v>5164</v>
      </c>
      <c r="M120" s="31">
        <v>18.348990000000001</v>
      </c>
      <c r="N120" s="1"/>
      <c r="O120" s="1"/>
    </row>
    <row r="121" spans="1:15" ht="12.75" customHeight="1">
      <c r="A121" s="33">
        <v>111</v>
      </c>
      <c r="B121" s="58" t="s">
        <v>96</v>
      </c>
      <c r="C121" s="31">
        <v>1972.4</v>
      </c>
      <c r="D121" s="38">
        <v>1979.8</v>
      </c>
      <c r="E121" s="38">
        <v>1957.6</v>
      </c>
      <c r="F121" s="38">
        <v>1942.8</v>
      </c>
      <c r="G121" s="38">
        <v>1920.6</v>
      </c>
      <c r="H121" s="38">
        <v>1994.6</v>
      </c>
      <c r="I121" s="38">
        <v>2016.8000000000002</v>
      </c>
      <c r="J121" s="38">
        <v>2031.6</v>
      </c>
      <c r="K121" s="31">
        <v>2002</v>
      </c>
      <c r="L121" s="31">
        <v>1965</v>
      </c>
      <c r="M121" s="31">
        <v>6.9807899999999998</v>
      </c>
      <c r="N121" s="1"/>
      <c r="O121" s="1"/>
    </row>
    <row r="122" spans="1:15" ht="12.75" customHeight="1">
      <c r="A122" s="33">
        <v>112</v>
      </c>
      <c r="B122" s="58" t="s">
        <v>366</v>
      </c>
      <c r="C122" s="31">
        <v>2414.6</v>
      </c>
      <c r="D122" s="38">
        <v>2425.4333333333329</v>
      </c>
      <c r="E122" s="38">
        <v>2391.9166666666661</v>
      </c>
      <c r="F122" s="38">
        <v>2369.2333333333331</v>
      </c>
      <c r="G122" s="38">
        <v>2335.7166666666662</v>
      </c>
      <c r="H122" s="38">
        <v>2448.1166666666659</v>
      </c>
      <c r="I122" s="38">
        <v>2481.6333333333332</v>
      </c>
      <c r="J122" s="38">
        <v>2504.3166666666657</v>
      </c>
      <c r="K122" s="31">
        <v>2458.9499999999998</v>
      </c>
      <c r="L122" s="31">
        <v>2402.75</v>
      </c>
      <c r="M122" s="31">
        <v>1.8503799999999999</v>
      </c>
      <c r="N122" s="1"/>
      <c r="O122" s="1"/>
    </row>
    <row r="123" spans="1:15" ht="12.75" customHeight="1">
      <c r="A123" s="33">
        <v>113</v>
      </c>
      <c r="B123" s="58" t="s">
        <v>97</v>
      </c>
      <c r="C123" s="31">
        <v>663.3</v>
      </c>
      <c r="D123" s="38">
        <v>660.6</v>
      </c>
      <c r="E123" s="38">
        <v>656.7</v>
      </c>
      <c r="F123" s="38">
        <v>650.1</v>
      </c>
      <c r="G123" s="38">
        <v>646.20000000000005</v>
      </c>
      <c r="H123" s="38">
        <v>667.2</v>
      </c>
      <c r="I123" s="38">
        <v>671.09999999999991</v>
      </c>
      <c r="J123" s="38">
        <v>677.7</v>
      </c>
      <c r="K123" s="31">
        <v>664.5</v>
      </c>
      <c r="L123" s="31">
        <v>654</v>
      </c>
      <c r="M123" s="31">
        <v>6.8505000000000003</v>
      </c>
      <c r="N123" s="1"/>
      <c r="O123" s="1"/>
    </row>
    <row r="124" spans="1:15" ht="12.75" customHeight="1">
      <c r="A124" s="33">
        <v>114</v>
      </c>
      <c r="B124" s="58" t="s">
        <v>98</v>
      </c>
      <c r="C124" s="31">
        <v>1064.8499999999999</v>
      </c>
      <c r="D124" s="38">
        <v>1074.9833333333333</v>
      </c>
      <c r="E124" s="38">
        <v>1049.9666666666667</v>
      </c>
      <c r="F124" s="38">
        <v>1035.0833333333333</v>
      </c>
      <c r="G124" s="38">
        <v>1010.0666666666666</v>
      </c>
      <c r="H124" s="38">
        <v>1089.8666666666668</v>
      </c>
      <c r="I124" s="38">
        <v>1114.8833333333337</v>
      </c>
      <c r="J124" s="38">
        <v>1129.7666666666669</v>
      </c>
      <c r="K124" s="31">
        <v>1100</v>
      </c>
      <c r="L124" s="31">
        <v>1060.0999999999999</v>
      </c>
      <c r="M124" s="31">
        <v>4.2043999999999997</v>
      </c>
      <c r="N124" s="1"/>
      <c r="O124" s="1"/>
    </row>
    <row r="125" spans="1:15" ht="12.75" customHeight="1">
      <c r="A125" s="33">
        <v>115</v>
      </c>
      <c r="B125" s="58" t="s">
        <v>857</v>
      </c>
      <c r="C125" s="31">
        <v>4890.8500000000004</v>
      </c>
      <c r="D125" s="38">
        <v>4902.6333333333341</v>
      </c>
      <c r="E125" s="38">
        <v>4820.1666666666679</v>
      </c>
      <c r="F125" s="38">
        <v>4749.4833333333336</v>
      </c>
      <c r="G125" s="38">
        <v>4667.0166666666673</v>
      </c>
      <c r="H125" s="38">
        <v>4973.3166666666684</v>
      </c>
      <c r="I125" s="38">
        <v>5055.7833333333338</v>
      </c>
      <c r="J125" s="38">
        <v>5126.466666666669</v>
      </c>
      <c r="K125" s="31">
        <v>4985.1000000000004</v>
      </c>
      <c r="L125" s="31">
        <v>4831.95</v>
      </c>
      <c r="M125" s="31">
        <v>0.15706000000000001</v>
      </c>
      <c r="N125" s="1"/>
      <c r="O125" s="1"/>
    </row>
    <row r="126" spans="1:15" ht="12.75" customHeight="1">
      <c r="A126" s="33">
        <v>116</v>
      </c>
      <c r="B126" s="58" t="s">
        <v>367</v>
      </c>
      <c r="C126" s="31">
        <v>1410.3</v>
      </c>
      <c r="D126" s="38">
        <v>1411.4666666666665</v>
      </c>
      <c r="E126" s="38">
        <v>1383.9333333333329</v>
      </c>
      <c r="F126" s="38">
        <v>1357.5666666666664</v>
      </c>
      <c r="G126" s="38">
        <v>1330.0333333333328</v>
      </c>
      <c r="H126" s="38">
        <v>1437.833333333333</v>
      </c>
      <c r="I126" s="38">
        <v>1465.3666666666663</v>
      </c>
      <c r="J126" s="38">
        <v>1491.7333333333331</v>
      </c>
      <c r="K126" s="31">
        <v>1439</v>
      </c>
      <c r="L126" s="31">
        <v>1385.1</v>
      </c>
      <c r="M126" s="31">
        <v>1.5145500000000001</v>
      </c>
      <c r="N126" s="1"/>
      <c r="O126" s="1"/>
    </row>
    <row r="127" spans="1:15" ht="12.75" customHeight="1">
      <c r="A127" s="33">
        <v>117</v>
      </c>
      <c r="B127" s="58" t="s">
        <v>350</v>
      </c>
      <c r="C127" s="31">
        <v>3937.95</v>
      </c>
      <c r="D127" s="38">
        <v>3948.7833333333328</v>
      </c>
      <c r="E127" s="38">
        <v>3893.3666666666659</v>
      </c>
      <c r="F127" s="38">
        <v>3848.7833333333328</v>
      </c>
      <c r="G127" s="38">
        <v>3793.3666666666659</v>
      </c>
      <c r="H127" s="38">
        <v>3993.3666666666659</v>
      </c>
      <c r="I127" s="38">
        <v>4048.7833333333328</v>
      </c>
      <c r="J127" s="38">
        <v>4093.3666666666659</v>
      </c>
      <c r="K127" s="31">
        <v>4004.2</v>
      </c>
      <c r="L127" s="31">
        <v>3904.2</v>
      </c>
      <c r="M127" s="31">
        <v>0.18556</v>
      </c>
      <c r="N127" s="1"/>
      <c r="O127" s="1"/>
    </row>
    <row r="128" spans="1:15" ht="12.75" customHeight="1">
      <c r="A128" s="33">
        <v>118</v>
      </c>
      <c r="B128" s="58" t="s">
        <v>99</v>
      </c>
      <c r="C128" s="31">
        <v>301.14999999999998</v>
      </c>
      <c r="D128" s="38">
        <v>302.0333333333333</v>
      </c>
      <c r="E128" s="38">
        <v>298.36666666666662</v>
      </c>
      <c r="F128" s="38">
        <v>295.58333333333331</v>
      </c>
      <c r="G128" s="38">
        <v>291.91666666666663</v>
      </c>
      <c r="H128" s="38">
        <v>304.81666666666661</v>
      </c>
      <c r="I128" s="38">
        <v>308.48333333333335</v>
      </c>
      <c r="J128" s="38">
        <v>311.26666666666659</v>
      </c>
      <c r="K128" s="31">
        <v>305.7</v>
      </c>
      <c r="L128" s="31">
        <v>299.25</v>
      </c>
      <c r="M128" s="31">
        <v>23.83483</v>
      </c>
      <c r="N128" s="1"/>
      <c r="O128" s="1"/>
    </row>
    <row r="129" spans="1:15" ht="12.75" customHeight="1">
      <c r="A129" s="33">
        <v>119</v>
      </c>
      <c r="B129" s="58" t="s">
        <v>351</v>
      </c>
      <c r="C129" s="31">
        <v>320.85000000000002</v>
      </c>
      <c r="D129" s="38">
        <v>322.7166666666667</v>
      </c>
      <c r="E129" s="38">
        <v>318.13333333333338</v>
      </c>
      <c r="F129" s="38">
        <v>315.41666666666669</v>
      </c>
      <c r="G129" s="38">
        <v>310.83333333333337</v>
      </c>
      <c r="H129" s="38">
        <v>325.43333333333339</v>
      </c>
      <c r="I129" s="38">
        <v>330.01666666666665</v>
      </c>
      <c r="J129" s="38">
        <v>332.73333333333341</v>
      </c>
      <c r="K129" s="31">
        <v>327.3</v>
      </c>
      <c r="L129" s="31">
        <v>320</v>
      </c>
      <c r="M129" s="31">
        <v>2.07999</v>
      </c>
      <c r="N129" s="1"/>
      <c r="O129" s="1"/>
    </row>
    <row r="130" spans="1:15" ht="12.75" customHeight="1">
      <c r="A130" s="33">
        <v>120</v>
      </c>
      <c r="B130" s="58" t="s">
        <v>101</v>
      </c>
      <c r="C130" s="31">
        <v>1714.75</v>
      </c>
      <c r="D130" s="38">
        <v>1722.25</v>
      </c>
      <c r="E130" s="38">
        <v>1699.5</v>
      </c>
      <c r="F130" s="38">
        <v>1684.25</v>
      </c>
      <c r="G130" s="38">
        <v>1661.5</v>
      </c>
      <c r="H130" s="38">
        <v>1737.5</v>
      </c>
      <c r="I130" s="38">
        <v>1760.25</v>
      </c>
      <c r="J130" s="38">
        <v>1775.5</v>
      </c>
      <c r="K130" s="31">
        <v>1745</v>
      </c>
      <c r="L130" s="31">
        <v>1707</v>
      </c>
      <c r="M130" s="31">
        <v>12.166029999999999</v>
      </c>
      <c r="N130" s="1"/>
      <c r="O130" s="1"/>
    </row>
    <row r="131" spans="1:15" ht="12.75" customHeight="1">
      <c r="A131" s="33">
        <v>121</v>
      </c>
      <c r="B131" s="58" t="s">
        <v>368</v>
      </c>
      <c r="C131" s="31">
        <v>1589.3</v>
      </c>
      <c r="D131" s="38">
        <v>1575.3833333333332</v>
      </c>
      <c r="E131" s="38">
        <v>1556.9166666666665</v>
      </c>
      <c r="F131" s="38">
        <v>1524.5333333333333</v>
      </c>
      <c r="G131" s="38">
        <v>1506.0666666666666</v>
      </c>
      <c r="H131" s="38">
        <v>1607.7666666666664</v>
      </c>
      <c r="I131" s="38">
        <v>1626.2333333333331</v>
      </c>
      <c r="J131" s="38">
        <v>1658.6166666666663</v>
      </c>
      <c r="K131" s="31">
        <v>1593.85</v>
      </c>
      <c r="L131" s="31">
        <v>1543</v>
      </c>
      <c r="M131" s="31">
        <v>2.4192900000000002</v>
      </c>
      <c r="N131" s="1"/>
      <c r="O131" s="1"/>
    </row>
    <row r="132" spans="1:15" ht="12.75" customHeight="1">
      <c r="A132" s="33">
        <v>122</v>
      </c>
      <c r="B132" s="58" t="s">
        <v>102</v>
      </c>
      <c r="C132" s="31">
        <v>558.04999999999995</v>
      </c>
      <c r="D132" s="38">
        <v>561.24999999999989</v>
      </c>
      <c r="E132" s="38">
        <v>553.8499999999998</v>
      </c>
      <c r="F132" s="38">
        <v>549.64999999999986</v>
      </c>
      <c r="G132" s="38">
        <v>542.24999999999977</v>
      </c>
      <c r="H132" s="38">
        <v>565.44999999999982</v>
      </c>
      <c r="I132" s="38">
        <v>572.84999999999991</v>
      </c>
      <c r="J132" s="38">
        <v>577.04999999999984</v>
      </c>
      <c r="K132" s="31">
        <v>568.65</v>
      </c>
      <c r="L132" s="31">
        <v>557.04999999999995</v>
      </c>
      <c r="M132" s="31">
        <v>20.83408</v>
      </c>
      <c r="N132" s="1"/>
      <c r="O132" s="1"/>
    </row>
    <row r="133" spans="1:15" ht="12.75" customHeight="1">
      <c r="A133" s="33">
        <v>123</v>
      </c>
      <c r="B133" s="58" t="s">
        <v>103</v>
      </c>
      <c r="C133" s="31">
        <v>2003.75</v>
      </c>
      <c r="D133" s="38">
        <v>1997.8999999999999</v>
      </c>
      <c r="E133" s="38">
        <v>1980.8499999999997</v>
      </c>
      <c r="F133" s="38">
        <v>1957.9499999999998</v>
      </c>
      <c r="G133" s="38">
        <v>1940.8999999999996</v>
      </c>
      <c r="H133" s="38">
        <v>2020.7999999999997</v>
      </c>
      <c r="I133" s="38">
        <v>2037.85</v>
      </c>
      <c r="J133" s="38">
        <v>2060.75</v>
      </c>
      <c r="K133" s="31">
        <v>2014.95</v>
      </c>
      <c r="L133" s="31">
        <v>1975</v>
      </c>
      <c r="M133" s="31">
        <v>3.1701700000000002</v>
      </c>
      <c r="N133" s="1"/>
      <c r="O133" s="1"/>
    </row>
    <row r="134" spans="1:15" ht="12.75" customHeight="1">
      <c r="A134" s="33">
        <v>124</v>
      </c>
      <c r="B134" s="58" t="s">
        <v>858</v>
      </c>
      <c r="C134" s="31">
        <v>2326.0500000000002</v>
      </c>
      <c r="D134" s="38">
        <v>2344.9166666666665</v>
      </c>
      <c r="E134" s="38">
        <v>2296.1333333333332</v>
      </c>
      <c r="F134" s="38">
        <v>2266.2166666666667</v>
      </c>
      <c r="G134" s="38">
        <v>2217.4333333333334</v>
      </c>
      <c r="H134" s="38">
        <v>2374.833333333333</v>
      </c>
      <c r="I134" s="38">
        <v>2423.6166666666668</v>
      </c>
      <c r="J134" s="38">
        <v>2453.5333333333328</v>
      </c>
      <c r="K134" s="31">
        <v>2393.6999999999998</v>
      </c>
      <c r="L134" s="31">
        <v>2315</v>
      </c>
      <c r="M134" s="31">
        <v>1.6274299999999999</v>
      </c>
      <c r="N134" s="1"/>
      <c r="O134" s="1"/>
    </row>
    <row r="135" spans="1:15" ht="12.75" customHeight="1">
      <c r="A135" s="33">
        <v>125</v>
      </c>
      <c r="B135" s="58" t="s">
        <v>369</v>
      </c>
      <c r="C135" s="31">
        <v>901.1</v>
      </c>
      <c r="D135" s="38">
        <v>900.5333333333333</v>
      </c>
      <c r="E135" s="38">
        <v>895.56666666666661</v>
      </c>
      <c r="F135" s="38">
        <v>890.0333333333333</v>
      </c>
      <c r="G135" s="38">
        <v>885.06666666666661</v>
      </c>
      <c r="H135" s="38">
        <v>906.06666666666661</v>
      </c>
      <c r="I135" s="38">
        <v>911.0333333333333</v>
      </c>
      <c r="J135" s="38">
        <v>916.56666666666661</v>
      </c>
      <c r="K135" s="31">
        <v>905.5</v>
      </c>
      <c r="L135" s="31">
        <v>895</v>
      </c>
      <c r="M135" s="31">
        <v>0.16397999999999999</v>
      </c>
      <c r="N135" s="1"/>
      <c r="O135" s="1"/>
    </row>
    <row r="136" spans="1:15" ht="12.75" customHeight="1">
      <c r="A136" s="33">
        <v>126</v>
      </c>
      <c r="B136" s="58" t="s">
        <v>370</v>
      </c>
      <c r="C136" s="31">
        <v>557.25</v>
      </c>
      <c r="D136" s="38">
        <v>559.66666666666663</v>
      </c>
      <c r="E136" s="38">
        <v>552.7833333333333</v>
      </c>
      <c r="F136" s="38">
        <v>548.31666666666672</v>
      </c>
      <c r="G136" s="38">
        <v>541.43333333333339</v>
      </c>
      <c r="H136" s="38">
        <v>564.13333333333321</v>
      </c>
      <c r="I136" s="38">
        <v>571.01666666666665</v>
      </c>
      <c r="J136" s="38">
        <v>575.48333333333312</v>
      </c>
      <c r="K136" s="31">
        <v>566.54999999999995</v>
      </c>
      <c r="L136" s="31">
        <v>555.20000000000005</v>
      </c>
      <c r="M136" s="31">
        <v>3.0228700000000002</v>
      </c>
      <c r="N136" s="1"/>
      <c r="O136" s="1"/>
    </row>
    <row r="137" spans="1:15" ht="12.75" customHeight="1">
      <c r="A137" s="33">
        <v>127</v>
      </c>
      <c r="B137" s="58" t="s">
        <v>104</v>
      </c>
      <c r="C137" s="31">
        <v>2018.5</v>
      </c>
      <c r="D137" s="38">
        <v>2012.0166666666664</v>
      </c>
      <c r="E137" s="38">
        <v>1999.0833333333328</v>
      </c>
      <c r="F137" s="38">
        <v>1979.6666666666663</v>
      </c>
      <c r="G137" s="38">
        <v>1966.7333333333327</v>
      </c>
      <c r="H137" s="38">
        <v>2031.4333333333329</v>
      </c>
      <c r="I137" s="38">
        <v>2044.3666666666663</v>
      </c>
      <c r="J137" s="38">
        <v>2063.7833333333328</v>
      </c>
      <c r="K137" s="31">
        <v>2024.95</v>
      </c>
      <c r="L137" s="31">
        <v>1992.6</v>
      </c>
      <c r="M137" s="31">
        <v>4.74946</v>
      </c>
      <c r="N137" s="1"/>
      <c r="O137" s="1"/>
    </row>
    <row r="138" spans="1:15" ht="12.75" customHeight="1">
      <c r="A138" s="33">
        <v>128</v>
      </c>
      <c r="B138" s="58" t="s">
        <v>273</v>
      </c>
      <c r="C138" s="31">
        <v>413.45</v>
      </c>
      <c r="D138" s="38">
        <v>415.7</v>
      </c>
      <c r="E138" s="38">
        <v>406.84999999999997</v>
      </c>
      <c r="F138" s="38">
        <v>400.25</v>
      </c>
      <c r="G138" s="38">
        <v>391.4</v>
      </c>
      <c r="H138" s="38">
        <v>422.29999999999995</v>
      </c>
      <c r="I138" s="38">
        <v>431.15</v>
      </c>
      <c r="J138" s="38">
        <v>437.74999999999994</v>
      </c>
      <c r="K138" s="31">
        <v>424.55</v>
      </c>
      <c r="L138" s="31">
        <v>409.1</v>
      </c>
      <c r="M138" s="31">
        <v>10.746309999999999</v>
      </c>
      <c r="N138" s="1"/>
      <c r="O138" s="1"/>
    </row>
    <row r="139" spans="1:15" ht="12.75" customHeight="1">
      <c r="A139" s="33">
        <v>129</v>
      </c>
      <c r="B139" s="58" t="s">
        <v>105</v>
      </c>
      <c r="C139" s="31">
        <v>179.2</v>
      </c>
      <c r="D139" s="38">
        <v>179.85</v>
      </c>
      <c r="E139" s="38">
        <v>178.14999999999998</v>
      </c>
      <c r="F139" s="38">
        <v>177.1</v>
      </c>
      <c r="G139" s="38">
        <v>175.39999999999998</v>
      </c>
      <c r="H139" s="38">
        <v>180.89999999999998</v>
      </c>
      <c r="I139" s="38">
        <v>182.59999999999997</v>
      </c>
      <c r="J139" s="38">
        <v>183.64999999999998</v>
      </c>
      <c r="K139" s="31">
        <v>181.55</v>
      </c>
      <c r="L139" s="31">
        <v>178.8</v>
      </c>
      <c r="M139" s="31">
        <v>21.52403</v>
      </c>
      <c r="N139" s="1"/>
      <c r="O139" s="1"/>
    </row>
    <row r="140" spans="1:15" ht="12.75" customHeight="1">
      <c r="A140" s="33">
        <v>130</v>
      </c>
      <c r="B140" s="58" t="s">
        <v>371</v>
      </c>
      <c r="C140" s="31">
        <v>191.35</v>
      </c>
      <c r="D140" s="38">
        <v>192.08333333333334</v>
      </c>
      <c r="E140" s="38">
        <v>189.76666666666668</v>
      </c>
      <c r="F140" s="38">
        <v>188.18333333333334</v>
      </c>
      <c r="G140" s="38">
        <v>185.86666666666667</v>
      </c>
      <c r="H140" s="38">
        <v>193.66666666666669</v>
      </c>
      <c r="I140" s="38">
        <v>195.98333333333335</v>
      </c>
      <c r="J140" s="38">
        <v>197.56666666666669</v>
      </c>
      <c r="K140" s="31">
        <v>194.4</v>
      </c>
      <c r="L140" s="31">
        <v>190.5</v>
      </c>
      <c r="M140" s="31">
        <v>5.0973199999999999</v>
      </c>
      <c r="N140" s="1"/>
      <c r="O140" s="1"/>
    </row>
    <row r="141" spans="1:15" ht="12.75" customHeight="1">
      <c r="A141" s="33">
        <v>131</v>
      </c>
      <c r="B141" s="58" t="s">
        <v>106</v>
      </c>
      <c r="C141" s="31">
        <v>3636.5</v>
      </c>
      <c r="D141" s="38">
        <v>3635.5</v>
      </c>
      <c r="E141" s="38">
        <v>3617.05</v>
      </c>
      <c r="F141" s="38">
        <v>3597.6000000000004</v>
      </c>
      <c r="G141" s="38">
        <v>3579.1500000000005</v>
      </c>
      <c r="H141" s="38">
        <v>3654.95</v>
      </c>
      <c r="I141" s="38">
        <v>3673.3999999999996</v>
      </c>
      <c r="J141" s="38">
        <v>3692.8499999999995</v>
      </c>
      <c r="K141" s="31">
        <v>3653.95</v>
      </c>
      <c r="L141" s="31">
        <v>3616.05</v>
      </c>
      <c r="M141" s="31">
        <v>2.17537</v>
      </c>
      <c r="N141" s="1"/>
      <c r="O141" s="1"/>
    </row>
    <row r="142" spans="1:15" ht="12.75" customHeight="1">
      <c r="A142" s="33">
        <v>132</v>
      </c>
      <c r="B142" s="58" t="s">
        <v>107</v>
      </c>
      <c r="C142" s="31">
        <v>4859.75</v>
      </c>
      <c r="D142" s="38">
        <v>4902.45</v>
      </c>
      <c r="E142" s="38">
        <v>4797.3999999999996</v>
      </c>
      <c r="F142" s="38">
        <v>4735.05</v>
      </c>
      <c r="G142" s="38">
        <v>4630</v>
      </c>
      <c r="H142" s="38">
        <v>4964.7999999999993</v>
      </c>
      <c r="I142" s="38">
        <v>5069.8500000000004</v>
      </c>
      <c r="J142" s="38">
        <v>5132.1999999999989</v>
      </c>
      <c r="K142" s="31">
        <v>5007.5</v>
      </c>
      <c r="L142" s="31">
        <v>4840.1000000000004</v>
      </c>
      <c r="M142" s="31">
        <v>5.5541400000000003</v>
      </c>
      <c r="N142" s="1"/>
      <c r="O142" s="1"/>
    </row>
    <row r="143" spans="1:15" ht="12.75" customHeight="1">
      <c r="A143" s="33">
        <v>133</v>
      </c>
      <c r="B143" s="58" t="s">
        <v>109</v>
      </c>
      <c r="C143" s="31">
        <v>475.25</v>
      </c>
      <c r="D143" s="38">
        <v>477.11666666666662</v>
      </c>
      <c r="E143" s="38">
        <v>471.23333333333323</v>
      </c>
      <c r="F143" s="38">
        <v>467.21666666666664</v>
      </c>
      <c r="G143" s="38">
        <v>461.33333333333326</v>
      </c>
      <c r="H143" s="38">
        <v>481.13333333333321</v>
      </c>
      <c r="I143" s="38">
        <v>487.01666666666654</v>
      </c>
      <c r="J143" s="38">
        <v>491.03333333333319</v>
      </c>
      <c r="K143" s="31">
        <v>483</v>
      </c>
      <c r="L143" s="31">
        <v>473.1</v>
      </c>
      <c r="M143" s="31">
        <v>19.929790000000001</v>
      </c>
      <c r="N143" s="1"/>
      <c r="O143" s="1"/>
    </row>
    <row r="144" spans="1:15" ht="12.75" customHeight="1">
      <c r="A144" s="33">
        <v>134</v>
      </c>
      <c r="B144" s="58" t="s">
        <v>164</v>
      </c>
      <c r="C144" s="31">
        <v>2204.5500000000002</v>
      </c>
      <c r="D144" s="38">
        <v>2204.6</v>
      </c>
      <c r="E144" s="38">
        <v>2191.1499999999996</v>
      </c>
      <c r="F144" s="38">
        <v>2177.7499999999995</v>
      </c>
      <c r="G144" s="38">
        <v>2164.2999999999993</v>
      </c>
      <c r="H144" s="38">
        <v>2218</v>
      </c>
      <c r="I144" s="38">
        <v>2231.4499999999998</v>
      </c>
      <c r="J144" s="38">
        <v>2244.8500000000004</v>
      </c>
      <c r="K144" s="31">
        <v>2218.0500000000002</v>
      </c>
      <c r="L144" s="31">
        <v>2191.1999999999998</v>
      </c>
      <c r="M144" s="31">
        <v>1.16858</v>
      </c>
      <c r="N144" s="1"/>
      <c r="O144" s="1"/>
    </row>
    <row r="145" spans="1:15" ht="12.75" customHeight="1">
      <c r="A145" s="33">
        <v>135</v>
      </c>
      <c r="B145" s="58" t="s">
        <v>110</v>
      </c>
      <c r="C145" s="31">
        <v>5779.25</v>
      </c>
      <c r="D145" s="38">
        <v>5813.2666666666664</v>
      </c>
      <c r="E145" s="38">
        <v>5736.5333333333328</v>
      </c>
      <c r="F145" s="38">
        <v>5693.8166666666666</v>
      </c>
      <c r="G145" s="38">
        <v>5617.083333333333</v>
      </c>
      <c r="H145" s="38">
        <v>5855.9833333333327</v>
      </c>
      <c r="I145" s="38">
        <v>5932.7166666666662</v>
      </c>
      <c r="J145" s="38">
        <v>5975.4333333333325</v>
      </c>
      <c r="K145" s="31">
        <v>5890</v>
      </c>
      <c r="L145" s="31">
        <v>5770.55</v>
      </c>
      <c r="M145" s="31">
        <v>9.4264799999999997</v>
      </c>
      <c r="N145" s="1"/>
      <c r="O145" s="1"/>
    </row>
    <row r="146" spans="1:15" ht="12.75" customHeight="1">
      <c r="A146" s="33">
        <v>136</v>
      </c>
      <c r="B146" s="58" t="s">
        <v>372</v>
      </c>
      <c r="C146" s="31">
        <v>474.85</v>
      </c>
      <c r="D146" s="38">
        <v>476.66666666666669</v>
      </c>
      <c r="E146" s="38">
        <v>468.43333333333339</v>
      </c>
      <c r="F146" s="38">
        <v>462.01666666666671</v>
      </c>
      <c r="G146" s="38">
        <v>453.78333333333342</v>
      </c>
      <c r="H146" s="38">
        <v>483.08333333333337</v>
      </c>
      <c r="I146" s="38">
        <v>491.31666666666661</v>
      </c>
      <c r="J146" s="38">
        <v>497.73333333333335</v>
      </c>
      <c r="K146" s="31">
        <v>484.9</v>
      </c>
      <c r="L146" s="31">
        <v>470.25</v>
      </c>
      <c r="M146" s="31">
        <v>2.9020999999999999</v>
      </c>
      <c r="N146" s="1"/>
      <c r="O146" s="1"/>
    </row>
    <row r="147" spans="1:15" ht="12.75" customHeight="1">
      <c r="A147" s="33">
        <v>137</v>
      </c>
      <c r="B147" s="58" t="s">
        <v>375</v>
      </c>
      <c r="C147" s="31">
        <v>40.049999999999997</v>
      </c>
      <c r="D147" s="38">
        <v>39.916666666666664</v>
      </c>
      <c r="E147" s="38">
        <v>39.43333333333333</v>
      </c>
      <c r="F147" s="38">
        <v>38.816666666666663</v>
      </c>
      <c r="G147" s="38">
        <v>38.333333333333329</v>
      </c>
      <c r="H147" s="38">
        <v>40.533333333333331</v>
      </c>
      <c r="I147" s="38">
        <v>41.016666666666666</v>
      </c>
      <c r="J147" s="38">
        <v>41.633333333333333</v>
      </c>
      <c r="K147" s="31">
        <v>40.4</v>
      </c>
      <c r="L147" s="31">
        <v>39.299999999999997</v>
      </c>
      <c r="M147" s="31">
        <v>115.46942</v>
      </c>
      <c r="N147" s="1"/>
      <c r="O147" s="1"/>
    </row>
    <row r="148" spans="1:15" ht="12.75" customHeight="1">
      <c r="A148" s="33">
        <v>138</v>
      </c>
      <c r="B148" s="58" t="s">
        <v>563</v>
      </c>
      <c r="C148" s="31">
        <v>1601.5</v>
      </c>
      <c r="D148" s="38">
        <v>1607.5</v>
      </c>
      <c r="E148" s="38">
        <v>1576</v>
      </c>
      <c r="F148" s="38">
        <v>1550.5</v>
      </c>
      <c r="G148" s="38">
        <v>1519</v>
      </c>
      <c r="H148" s="38">
        <v>1633</v>
      </c>
      <c r="I148" s="38">
        <v>1664.5</v>
      </c>
      <c r="J148" s="38">
        <v>1690</v>
      </c>
      <c r="K148" s="31">
        <v>1639</v>
      </c>
      <c r="L148" s="31">
        <v>1582</v>
      </c>
      <c r="M148" s="31">
        <v>1.09717</v>
      </c>
      <c r="N148" s="1"/>
      <c r="O148" s="1"/>
    </row>
    <row r="149" spans="1:15" ht="12.75" customHeight="1">
      <c r="A149" s="33">
        <v>139</v>
      </c>
      <c r="B149" s="58" t="s">
        <v>111</v>
      </c>
      <c r="C149" s="31">
        <v>3341.15</v>
      </c>
      <c r="D149" s="38">
        <v>3342.2999999999997</v>
      </c>
      <c r="E149" s="38">
        <v>3322.4499999999994</v>
      </c>
      <c r="F149" s="38">
        <v>3303.7499999999995</v>
      </c>
      <c r="G149" s="38">
        <v>3283.8999999999992</v>
      </c>
      <c r="H149" s="38">
        <v>3360.9999999999995</v>
      </c>
      <c r="I149" s="38">
        <v>3380.85</v>
      </c>
      <c r="J149" s="38">
        <v>3399.5499999999997</v>
      </c>
      <c r="K149" s="31">
        <v>3362.15</v>
      </c>
      <c r="L149" s="31">
        <v>3323.6</v>
      </c>
      <c r="M149" s="31">
        <v>4.6350600000000002</v>
      </c>
      <c r="N149" s="1"/>
      <c r="O149" s="1"/>
    </row>
    <row r="150" spans="1:15" ht="12.75" customHeight="1">
      <c r="A150" s="33">
        <v>140</v>
      </c>
      <c r="B150" s="58" t="s">
        <v>373</v>
      </c>
      <c r="C150" s="31">
        <v>235.2</v>
      </c>
      <c r="D150" s="38">
        <v>237.33333333333334</v>
      </c>
      <c r="E150" s="38">
        <v>231.36666666666667</v>
      </c>
      <c r="F150" s="38">
        <v>227.53333333333333</v>
      </c>
      <c r="G150" s="38">
        <v>221.56666666666666</v>
      </c>
      <c r="H150" s="38">
        <v>241.16666666666669</v>
      </c>
      <c r="I150" s="38">
        <v>247.13333333333333</v>
      </c>
      <c r="J150" s="38">
        <v>250.9666666666667</v>
      </c>
      <c r="K150" s="31">
        <v>243.3</v>
      </c>
      <c r="L150" s="31">
        <v>233.5</v>
      </c>
      <c r="M150" s="31">
        <v>19.214880000000001</v>
      </c>
      <c r="N150" s="1"/>
      <c r="O150" s="1"/>
    </row>
    <row r="151" spans="1:15" ht="12.75" customHeight="1">
      <c r="A151" s="33">
        <v>141</v>
      </c>
      <c r="B151" s="58" t="s">
        <v>376</v>
      </c>
      <c r="C151" s="31">
        <v>465.35</v>
      </c>
      <c r="D151" s="38">
        <v>467.5</v>
      </c>
      <c r="E151" s="38">
        <v>461</v>
      </c>
      <c r="F151" s="38">
        <v>456.65</v>
      </c>
      <c r="G151" s="38">
        <v>450.15</v>
      </c>
      <c r="H151" s="38">
        <v>471.85</v>
      </c>
      <c r="I151" s="38">
        <v>478.35</v>
      </c>
      <c r="J151" s="38">
        <v>482.70000000000005</v>
      </c>
      <c r="K151" s="31">
        <v>474</v>
      </c>
      <c r="L151" s="31">
        <v>463.15</v>
      </c>
      <c r="M151" s="31">
        <v>1.52153</v>
      </c>
      <c r="N151" s="1"/>
      <c r="O151" s="1"/>
    </row>
    <row r="152" spans="1:15" ht="12.75" customHeight="1">
      <c r="A152" s="33">
        <v>142</v>
      </c>
      <c r="B152" s="58" t="s">
        <v>274</v>
      </c>
      <c r="C152" s="31">
        <v>512.29999999999995</v>
      </c>
      <c r="D152" s="38">
        <v>515.61666666666667</v>
      </c>
      <c r="E152" s="38">
        <v>506.23333333333335</v>
      </c>
      <c r="F152" s="38">
        <v>500.16666666666669</v>
      </c>
      <c r="G152" s="38">
        <v>490.78333333333336</v>
      </c>
      <c r="H152" s="38">
        <v>521.68333333333339</v>
      </c>
      <c r="I152" s="38">
        <v>531.06666666666683</v>
      </c>
      <c r="J152" s="38">
        <v>537.13333333333333</v>
      </c>
      <c r="K152" s="31">
        <v>525</v>
      </c>
      <c r="L152" s="31">
        <v>509.55</v>
      </c>
      <c r="M152" s="31">
        <v>1.7149700000000001</v>
      </c>
      <c r="N152" s="1"/>
      <c r="O152" s="1"/>
    </row>
    <row r="153" spans="1:15" ht="12.75" customHeight="1">
      <c r="A153" s="33">
        <v>143</v>
      </c>
      <c r="B153" s="58" t="s">
        <v>377</v>
      </c>
      <c r="C153" s="31">
        <v>1611.8</v>
      </c>
      <c r="D153" s="38">
        <v>1629.7</v>
      </c>
      <c r="E153" s="38">
        <v>1587.1000000000001</v>
      </c>
      <c r="F153" s="38">
        <v>1562.4</v>
      </c>
      <c r="G153" s="38">
        <v>1519.8000000000002</v>
      </c>
      <c r="H153" s="38">
        <v>1654.4</v>
      </c>
      <c r="I153" s="38">
        <v>1697</v>
      </c>
      <c r="J153" s="38">
        <v>1721.7</v>
      </c>
      <c r="K153" s="31">
        <v>1672.3</v>
      </c>
      <c r="L153" s="31">
        <v>1605</v>
      </c>
      <c r="M153" s="31">
        <v>2.2449599999999998</v>
      </c>
      <c r="N153" s="1"/>
      <c r="O153" s="1"/>
    </row>
    <row r="154" spans="1:15" ht="12.75" customHeight="1">
      <c r="A154" s="33">
        <v>144</v>
      </c>
      <c r="B154" s="58" t="s">
        <v>378</v>
      </c>
      <c r="C154" s="31">
        <v>158.19999999999999</v>
      </c>
      <c r="D154" s="38">
        <v>157.95000000000002</v>
      </c>
      <c r="E154" s="38">
        <v>154.35000000000002</v>
      </c>
      <c r="F154" s="38">
        <v>150.5</v>
      </c>
      <c r="G154" s="38">
        <v>146.9</v>
      </c>
      <c r="H154" s="38">
        <v>161.80000000000004</v>
      </c>
      <c r="I154" s="38">
        <v>165.4</v>
      </c>
      <c r="J154" s="38">
        <v>169.25000000000006</v>
      </c>
      <c r="K154" s="31">
        <v>161.55000000000001</v>
      </c>
      <c r="L154" s="31">
        <v>154.1</v>
      </c>
      <c r="M154" s="31">
        <v>35.13203</v>
      </c>
      <c r="N154" s="1"/>
      <c r="O154" s="1"/>
    </row>
    <row r="155" spans="1:15" ht="12.75" customHeight="1">
      <c r="A155" s="33">
        <v>145</v>
      </c>
      <c r="B155" s="58" t="s">
        <v>374</v>
      </c>
      <c r="C155" s="31">
        <v>199.25</v>
      </c>
      <c r="D155" s="38">
        <v>199.18333333333331</v>
      </c>
      <c r="E155" s="38">
        <v>196.26666666666662</v>
      </c>
      <c r="F155" s="38">
        <v>193.2833333333333</v>
      </c>
      <c r="G155" s="38">
        <v>190.36666666666662</v>
      </c>
      <c r="H155" s="38">
        <v>202.16666666666663</v>
      </c>
      <c r="I155" s="38">
        <v>205.08333333333331</v>
      </c>
      <c r="J155" s="38">
        <v>208.06666666666663</v>
      </c>
      <c r="K155" s="31">
        <v>202.1</v>
      </c>
      <c r="L155" s="31">
        <v>196.2</v>
      </c>
      <c r="M155" s="31">
        <v>6.5026799999999998</v>
      </c>
      <c r="N155" s="1"/>
      <c r="O155" s="1"/>
    </row>
    <row r="156" spans="1:15" ht="12.75" customHeight="1">
      <c r="A156" s="33">
        <v>146</v>
      </c>
      <c r="B156" s="58" t="s">
        <v>379</v>
      </c>
      <c r="C156" s="31">
        <v>84.2</v>
      </c>
      <c r="D156" s="38">
        <v>84.616666666666674</v>
      </c>
      <c r="E156" s="38">
        <v>83.383333333333354</v>
      </c>
      <c r="F156" s="38">
        <v>82.566666666666677</v>
      </c>
      <c r="G156" s="38">
        <v>81.333333333333357</v>
      </c>
      <c r="H156" s="38">
        <v>85.433333333333351</v>
      </c>
      <c r="I156" s="38">
        <v>86.666666666666671</v>
      </c>
      <c r="J156" s="38">
        <v>87.483333333333348</v>
      </c>
      <c r="K156" s="31">
        <v>85.85</v>
      </c>
      <c r="L156" s="31">
        <v>83.8</v>
      </c>
      <c r="M156" s="31">
        <v>24.437560000000001</v>
      </c>
      <c r="N156" s="1"/>
      <c r="O156" s="1"/>
    </row>
    <row r="157" spans="1:15" ht="12.75" customHeight="1">
      <c r="A157" s="33">
        <v>147</v>
      </c>
      <c r="B157" s="58" t="s">
        <v>859</v>
      </c>
      <c r="C157" s="31">
        <v>817.25</v>
      </c>
      <c r="D157" s="38">
        <v>819.44999999999993</v>
      </c>
      <c r="E157" s="38">
        <v>810.34999999999991</v>
      </c>
      <c r="F157" s="38">
        <v>803.44999999999993</v>
      </c>
      <c r="G157" s="38">
        <v>794.34999999999991</v>
      </c>
      <c r="H157" s="38">
        <v>826.34999999999991</v>
      </c>
      <c r="I157" s="38">
        <v>835.45</v>
      </c>
      <c r="J157" s="38">
        <v>842.34999999999991</v>
      </c>
      <c r="K157" s="31">
        <v>828.55</v>
      </c>
      <c r="L157" s="31">
        <v>812.55</v>
      </c>
      <c r="M157" s="31">
        <v>0.21404999999999999</v>
      </c>
      <c r="N157" s="1"/>
      <c r="O157" s="1"/>
    </row>
    <row r="158" spans="1:15" ht="12.75" customHeight="1">
      <c r="A158" s="33">
        <v>148</v>
      </c>
      <c r="B158" s="58" t="s">
        <v>112</v>
      </c>
      <c r="C158" s="31">
        <v>3051.5</v>
      </c>
      <c r="D158" s="38">
        <v>3047.1833333333329</v>
      </c>
      <c r="E158" s="38">
        <v>2969.3666666666659</v>
      </c>
      <c r="F158" s="38">
        <v>2887.2333333333331</v>
      </c>
      <c r="G158" s="38">
        <v>2809.4166666666661</v>
      </c>
      <c r="H158" s="38">
        <v>3129.3166666666657</v>
      </c>
      <c r="I158" s="38">
        <v>3207.1333333333323</v>
      </c>
      <c r="J158" s="38">
        <v>3289.2666666666655</v>
      </c>
      <c r="K158" s="31">
        <v>3125</v>
      </c>
      <c r="L158" s="31">
        <v>2965.05</v>
      </c>
      <c r="M158" s="31">
        <v>18.217279999999999</v>
      </c>
      <c r="N158" s="1"/>
      <c r="O158" s="1"/>
    </row>
    <row r="159" spans="1:15" ht="12.75" customHeight="1">
      <c r="A159" s="33">
        <v>149</v>
      </c>
      <c r="B159" s="58" t="s">
        <v>113</v>
      </c>
      <c r="C159" s="31">
        <v>259</v>
      </c>
      <c r="D159" s="38">
        <v>260.46666666666664</v>
      </c>
      <c r="E159" s="38">
        <v>255.38333333333327</v>
      </c>
      <c r="F159" s="38">
        <v>251.76666666666665</v>
      </c>
      <c r="G159" s="38">
        <v>246.68333333333328</v>
      </c>
      <c r="H159" s="38">
        <v>264.08333333333326</v>
      </c>
      <c r="I159" s="38">
        <v>269.16666666666663</v>
      </c>
      <c r="J159" s="38">
        <v>272.78333333333325</v>
      </c>
      <c r="K159" s="31">
        <v>265.55</v>
      </c>
      <c r="L159" s="31">
        <v>256.85000000000002</v>
      </c>
      <c r="M159" s="31">
        <v>34.378349999999998</v>
      </c>
      <c r="N159" s="1"/>
      <c r="O159" s="1"/>
    </row>
    <row r="160" spans="1:15" ht="12.75" customHeight="1">
      <c r="A160" s="33">
        <v>150</v>
      </c>
      <c r="B160" s="58" t="s">
        <v>380</v>
      </c>
      <c r="C160" s="31">
        <v>382.3</v>
      </c>
      <c r="D160" s="38">
        <v>381.2166666666667</v>
      </c>
      <c r="E160" s="38">
        <v>374.73333333333341</v>
      </c>
      <c r="F160" s="38">
        <v>367.16666666666669</v>
      </c>
      <c r="G160" s="38">
        <v>360.68333333333339</v>
      </c>
      <c r="H160" s="38">
        <v>388.78333333333342</v>
      </c>
      <c r="I160" s="38">
        <v>395.26666666666677</v>
      </c>
      <c r="J160" s="38">
        <v>402.83333333333343</v>
      </c>
      <c r="K160" s="31">
        <v>387.7</v>
      </c>
      <c r="L160" s="31">
        <v>373.65</v>
      </c>
      <c r="M160" s="31">
        <v>3.2429399999999999</v>
      </c>
      <c r="N160" s="1"/>
      <c r="O160" s="1"/>
    </row>
    <row r="161" spans="1:15" ht="12.75" customHeight="1">
      <c r="A161" s="33">
        <v>151</v>
      </c>
      <c r="B161" s="58" t="s">
        <v>114</v>
      </c>
      <c r="C161" s="31">
        <v>140.69999999999999</v>
      </c>
      <c r="D161" s="38">
        <v>140.58333333333334</v>
      </c>
      <c r="E161" s="38">
        <v>138.86666666666667</v>
      </c>
      <c r="F161" s="38">
        <v>137.03333333333333</v>
      </c>
      <c r="G161" s="38">
        <v>135.31666666666666</v>
      </c>
      <c r="H161" s="38">
        <v>142.41666666666669</v>
      </c>
      <c r="I161" s="38">
        <v>144.13333333333333</v>
      </c>
      <c r="J161" s="38">
        <v>145.9666666666667</v>
      </c>
      <c r="K161" s="31">
        <v>142.30000000000001</v>
      </c>
      <c r="L161" s="31">
        <v>138.75</v>
      </c>
      <c r="M161" s="31">
        <v>146.82803000000001</v>
      </c>
      <c r="N161" s="1"/>
      <c r="O161" s="1"/>
    </row>
    <row r="162" spans="1:15" ht="12.75" customHeight="1">
      <c r="A162" s="33">
        <v>152</v>
      </c>
      <c r="B162" s="58" t="s">
        <v>381</v>
      </c>
      <c r="C162" s="31">
        <v>458.8</v>
      </c>
      <c r="D162" s="38">
        <v>460.06666666666666</v>
      </c>
      <c r="E162" s="38">
        <v>453.73333333333335</v>
      </c>
      <c r="F162" s="38">
        <v>448.66666666666669</v>
      </c>
      <c r="G162" s="38">
        <v>442.33333333333337</v>
      </c>
      <c r="H162" s="38">
        <v>465.13333333333333</v>
      </c>
      <c r="I162" s="38">
        <v>471.4666666666667</v>
      </c>
      <c r="J162" s="38">
        <v>476.5333333333333</v>
      </c>
      <c r="K162" s="31">
        <v>466.4</v>
      </c>
      <c r="L162" s="31">
        <v>455</v>
      </c>
      <c r="M162" s="31">
        <v>4.3423100000000003</v>
      </c>
      <c r="N162" s="1"/>
      <c r="O162" s="1"/>
    </row>
    <row r="163" spans="1:15" ht="12.75" customHeight="1">
      <c r="A163" s="33">
        <v>153</v>
      </c>
      <c r="B163" s="58" t="s">
        <v>382</v>
      </c>
      <c r="C163" s="31">
        <v>4527.2</v>
      </c>
      <c r="D163" s="38">
        <v>4546.3500000000004</v>
      </c>
      <c r="E163" s="38">
        <v>4502.7000000000007</v>
      </c>
      <c r="F163" s="38">
        <v>4478.2000000000007</v>
      </c>
      <c r="G163" s="38">
        <v>4434.5500000000011</v>
      </c>
      <c r="H163" s="38">
        <v>4570.8500000000004</v>
      </c>
      <c r="I163" s="38">
        <v>4614.5</v>
      </c>
      <c r="J163" s="38">
        <v>4639</v>
      </c>
      <c r="K163" s="31">
        <v>4590</v>
      </c>
      <c r="L163" s="31">
        <v>4521.8500000000004</v>
      </c>
      <c r="M163" s="31">
        <v>0.15784000000000001</v>
      </c>
      <c r="N163" s="1"/>
      <c r="O163" s="1"/>
    </row>
    <row r="164" spans="1:15" ht="12.75" customHeight="1">
      <c r="A164" s="33">
        <v>154</v>
      </c>
      <c r="B164" s="58" t="s">
        <v>383</v>
      </c>
      <c r="C164" s="31">
        <v>1077.8499999999999</v>
      </c>
      <c r="D164" s="38">
        <v>1071.2833333333333</v>
      </c>
      <c r="E164" s="38">
        <v>1056.5666666666666</v>
      </c>
      <c r="F164" s="38">
        <v>1035.2833333333333</v>
      </c>
      <c r="G164" s="38">
        <v>1020.5666666666666</v>
      </c>
      <c r="H164" s="38">
        <v>1092.5666666666666</v>
      </c>
      <c r="I164" s="38">
        <v>1107.2833333333333</v>
      </c>
      <c r="J164" s="38">
        <v>1128.5666666666666</v>
      </c>
      <c r="K164" s="31">
        <v>1086</v>
      </c>
      <c r="L164" s="31">
        <v>1050</v>
      </c>
      <c r="M164" s="31">
        <v>2.62805</v>
      </c>
      <c r="N164" s="1"/>
      <c r="O164" s="1"/>
    </row>
    <row r="165" spans="1:15" ht="12.75" customHeight="1">
      <c r="A165" s="33">
        <v>155</v>
      </c>
      <c r="B165" s="58" t="s">
        <v>384</v>
      </c>
      <c r="C165" s="31">
        <v>211.3</v>
      </c>
      <c r="D165" s="38">
        <v>212.78333333333333</v>
      </c>
      <c r="E165" s="38">
        <v>207.91666666666666</v>
      </c>
      <c r="F165" s="38">
        <v>204.53333333333333</v>
      </c>
      <c r="G165" s="38">
        <v>199.66666666666666</v>
      </c>
      <c r="H165" s="38">
        <v>216.16666666666666</v>
      </c>
      <c r="I165" s="38">
        <v>221.03333333333333</v>
      </c>
      <c r="J165" s="38">
        <v>224.41666666666666</v>
      </c>
      <c r="K165" s="31">
        <v>217.65</v>
      </c>
      <c r="L165" s="31">
        <v>209.4</v>
      </c>
      <c r="M165" s="31">
        <v>6.5499400000000003</v>
      </c>
      <c r="N165" s="1"/>
      <c r="O165" s="1"/>
    </row>
    <row r="166" spans="1:15" ht="12.75" customHeight="1">
      <c r="A166" s="33">
        <v>156</v>
      </c>
      <c r="B166" s="58" t="s">
        <v>385</v>
      </c>
      <c r="C166" s="31">
        <v>168.2</v>
      </c>
      <c r="D166" s="38">
        <v>164.65</v>
      </c>
      <c r="E166" s="38">
        <v>160.30000000000001</v>
      </c>
      <c r="F166" s="38">
        <v>152.4</v>
      </c>
      <c r="G166" s="38">
        <v>148.05000000000001</v>
      </c>
      <c r="H166" s="38">
        <v>172.55</v>
      </c>
      <c r="I166" s="38">
        <v>176.89999999999998</v>
      </c>
      <c r="J166" s="38">
        <v>184.8</v>
      </c>
      <c r="K166" s="31">
        <v>169</v>
      </c>
      <c r="L166" s="31">
        <v>156.75</v>
      </c>
      <c r="M166" s="31">
        <v>158.56334000000001</v>
      </c>
      <c r="N166" s="1"/>
      <c r="O166" s="1"/>
    </row>
    <row r="167" spans="1:15" ht="12.75" customHeight="1">
      <c r="A167" s="33">
        <v>157</v>
      </c>
      <c r="B167" s="58" t="s">
        <v>860</v>
      </c>
      <c r="C167" s="31">
        <v>743.6</v>
      </c>
      <c r="D167" s="38">
        <v>744.6</v>
      </c>
      <c r="E167" s="38">
        <v>731.25</v>
      </c>
      <c r="F167" s="38">
        <v>718.9</v>
      </c>
      <c r="G167" s="38">
        <v>705.55</v>
      </c>
      <c r="H167" s="38">
        <v>756.95</v>
      </c>
      <c r="I167" s="38">
        <v>770.30000000000018</v>
      </c>
      <c r="J167" s="38">
        <v>782.65000000000009</v>
      </c>
      <c r="K167" s="31">
        <v>757.95</v>
      </c>
      <c r="L167" s="31">
        <v>732.25</v>
      </c>
      <c r="M167" s="31">
        <v>2.1029</v>
      </c>
      <c r="N167" s="1"/>
      <c r="O167" s="1"/>
    </row>
    <row r="168" spans="1:15" ht="12.75" customHeight="1">
      <c r="A168" s="33">
        <v>158</v>
      </c>
      <c r="B168" s="58" t="s">
        <v>276</v>
      </c>
      <c r="C168" s="31">
        <v>333.45</v>
      </c>
      <c r="D168" s="38">
        <v>332.15</v>
      </c>
      <c r="E168" s="38">
        <v>329.15</v>
      </c>
      <c r="F168" s="38">
        <v>324.85000000000002</v>
      </c>
      <c r="G168" s="38">
        <v>321.85000000000002</v>
      </c>
      <c r="H168" s="38">
        <v>336.44999999999993</v>
      </c>
      <c r="I168" s="38">
        <v>339.44999999999993</v>
      </c>
      <c r="J168" s="38">
        <v>343.74999999999989</v>
      </c>
      <c r="K168" s="31">
        <v>335.15</v>
      </c>
      <c r="L168" s="31">
        <v>327.85</v>
      </c>
      <c r="M168" s="31">
        <v>9.1590000000000007</v>
      </c>
      <c r="N168" s="1"/>
      <c r="O168" s="1"/>
    </row>
    <row r="169" spans="1:15" ht="12.75" customHeight="1">
      <c r="A169" s="33">
        <v>159</v>
      </c>
      <c r="B169" s="58" t="s">
        <v>275</v>
      </c>
      <c r="C169" s="31">
        <v>135.69999999999999</v>
      </c>
      <c r="D169" s="38">
        <v>135.78333333333333</v>
      </c>
      <c r="E169" s="38">
        <v>135.21666666666667</v>
      </c>
      <c r="F169" s="38">
        <v>134.73333333333335</v>
      </c>
      <c r="G169" s="38">
        <v>134.16666666666669</v>
      </c>
      <c r="H169" s="38">
        <v>136.26666666666665</v>
      </c>
      <c r="I169" s="38">
        <v>136.83333333333331</v>
      </c>
      <c r="J169" s="38">
        <v>137.31666666666663</v>
      </c>
      <c r="K169" s="31">
        <v>136.35</v>
      </c>
      <c r="L169" s="31">
        <v>135.30000000000001</v>
      </c>
      <c r="M169" s="31">
        <v>14.305899999999999</v>
      </c>
      <c r="N169" s="1"/>
      <c r="O169" s="1"/>
    </row>
    <row r="170" spans="1:15" ht="12.75" customHeight="1">
      <c r="A170" s="33">
        <v>160</v>
      </c>
      <c r="B170" s="58" t="s">
        <v>386</v>
      </c>
      <c r="C170" s="31">
        <v>1273.05</v>
      </c>
      <c r="D170" s="38">
        <v>1268.2833333333333</v>
      </c>
      <c r="E170" s="38">
        <v>1251.6166666666666</v>
      </c>
      <c r="F170" s="38">
        <v>1230.1833333333332</v>
      </c>
      <c r="G170" s="38">
        <v>1213.5166666666664</v>
      </c>
      <c r="H170" s="38">
        <v>1289.7166666666667</v>
      </c>
      <c r="I170" s="38">
        <v>1306.3833333333337</v>
      </c>
      <c r="J170" s="38">
        <v>1327.8166666666668</v>
      </c>
      <c r="K170" s="31">
        <v>1284.95</v>
      </c>
      <c r="L170" s="31">
        <v>1246.8499999999999</v>
      </c>
      <c r="M170" s="31">
        <v>0.19595000000000001</v>
      </c>
      <c r="N170" s="1"/>
      <c r="O170" s="1"/>
    </row>
    <row r="171" spans="1:15" ht="12.75" customHeight="1">
      <c r="A171" s="33">
        <v>161</v>
      </c>
      <c r="B171" s="58" t="s">
        <v>115</v>
      </c>
      <c r="C171" s="31">
        <v>116.5</v>
      </c>
      <c r="D171" s="38">
        <v>116</v>
      </c>
      <c r="E171" s="38">
        <v>114.5</v>
      </c>
      <c r="F171" s="38">
        <v>112.5</v>
      </c>
      <c r="G171" s="38">
        <v>111</v>
      </c>
      <c r="H171" s="38">
        <v>118</v>
      </c>
      <c r="I171" s="38">
        <v>119.5</v>
      </c>
      <c r="J171" s="38">
        <v>121.5</v>
      </c>
      <c r="K171" s="31">
        <v>117.5</v>
      </c>
      <c r="L171" s="31">
        <v>114</v>
      </c>
      <c r="M171" s="31">
        <v>109.44286</v>
      </c>
      <c r="N171" s="1"/>
      <c r="O171" s="1"/>
    </row>
    <row r="172" spans="1:15" ht="12.75" customHeight="1">
      <c r="A172" s="33">
        <v>162</v>
      </c>
      <c r="B172" s="58" t="s">
        <v>388</v>
      </c>
      <c r="C172" s="31">
        <v>2690.15</v>
      </c>
      <c r="D172" s="38">
        <v>2683.8833333333332</v>
      </c>
      <c r="E172" s="38">
        <v>2662.8666666666663</v>
      </c>
      <c r="F172" s="38">
        <v>2635.583333333333</v>
      </c>
      <c r="G172" s="38">
        <v>2614.5666666666662</v>
      </c>
      <c r="H172" s="38">
        <v>2711.1666666666665</v>
      </c>
      <c r="I172" s="38">
        <v>2732.1833333333329</v>
      </c>
      <c r="J172" s="38">
        <v>2759.4666666666667</v>
      </c>
      <c r="K172" s="31">
        <v>2704.9</v>
      </c>
      <c r="L172" s="31">
        <v>2656.6</v>
      </c>
      <c r="M172" s="31">
        <v>0.12719</v>
      </c>
      <c r="N172" s="1"/>
      <c r="O172" s="1"/>
    </row>
    <row r="173" spans="1:15" ht="12.75" customHeight="1">
      <c r="A173" s="33">
        <v>163</v>
      </c>
      <c r="B173" s="58" t="s">
        <v>389</v>
      </c>
      <c r="C173" s="31">
        <v>3191.4</v>
      </c>
      <c r="D173" s="38">
        <v>3203.8166666666671</v>
      </c>
      <c r="E173" s="38">
        <v>3167.6333333333341</v>
      </c>
      <c r="F173" s="38">
        <v>3143.8666666666672</v>
      </c>
      <c r="G173" s="38">
        <v>3107.6833333333343</v>
      </c>
      <c r="H173" s="38">
        <v>3227.5833333333339</v>
      </c>
      <c r="I173" s="38">
        <v>3263.7666666666673</v>
      </c>
      <c r="J173" s="38">
        <v>3287.5333333333338</v>
      </c>
      <c r="K173" s="31">
        <v>3240</v>
      </c>
      <c r="L173" s="31">
        <v>3180.05</v>
      </c>
      <c r="M173" s="31">
        <v>0.12452000000000001</v>
      </c>
      <c r="N173" s="1"/>
      <c r="O173" s="1"/>
    </row>
    <row r="174" spans="1:15" ht="12.75" customHeight="1">
      <c r="A174" s="33">
        <v>164</v>
      </c>
      <c r="B174" s="58" t="s">
        <v>390</v>
      </c>
      <c r="C174" s="31">
        <v>216.55</v>
      </c>
      <c r="D174" s="38">
        <v>216.26666666666665</v>
      </c>
      <c r="E174" s="38">
        <v>213.58333333333331</v>
      </c>
      <c r="F174" s="38">
        <v>210.61666666666667</v>
      </c>
      <c r="G174" s="38">
        <v>207.93333333333334</v>
      </c>
      <c r="H174" s="38">
        <v>219.23333333333329</v>
      </c>
      <c r="I174" s="38">
        <v>221.91666666666663</v>
      </c>
      <c r="J174" s="38">
        <v>224.88333333333327</v>
      </c>
      <c r="K174" s="31">
        <v>218.95</v>
      </c>
      <c r="L174" s="31">
        <v>213.3</v>
      </c>
      <c r="M174" s="31">
        <v>7.5294499999999998</v>
      </c>
      <c r="N174" s="1"/>
      <c r="O174" s="1"/>
    </row>
    <row r="175" spans="1:15" ht="12.75" customHeight="1">
      <c r="A175" s="33">
        <v>165</v>
      </c>
      <c r="B175" s="58" t="s">
        <v>277</v>
      </c>
      <c r="C175" s="31">
        <v>1546.6</v>
      </c>
      <c r="D175" s="38">
        <v>1556.9666666666665</v>
      </c>
      <c r="E175" s="38">
        <v>1529.633333333333</v>
      </c>
      <c r="F175" s="38">
        <v>1512.6666666666665</v>
      </c>
      <c r="G175" s="38">
        <v>1485.333333333333</v>
      </c>
      <c r="H175" s="38">
        <v>1573.9333333333329</v>
      </c>
      <c r="I175" s="38">
        <v>1601.2666666666664</v>
      </c>
      <c r="J175" s="38">
        <v>1618.2333333333329</v>
      </c>
      <c r="K175" s="31">
        <v>1584.3</v>
      </c>
      <c r="L175" s="31">
        <v>1540</v>
      </c>
      <c r="M175" s="31">
        <v>1.5629599999999999</v>
      </c>
      <c r="N175" s="1"/>
      <c r="O175" s="1"/>
    </row>
    <row r="176" spans="1:15" ht="12.75" customHeight="1">
      <c r="A176" s="33">
        <v>166</v>
      </c>
      <c r="B176" s="58" t="s">
        <v>391</v>
      </c>
      <c r="C176" s="31">
        <v>1420.4</v>
      </c>
      <c r="D176" s="38">
        <v>1414.1666666666667</v>
      </c>
      <c r="E176" s="38">
        <v>1403.3333333333335</v>
      </c>
      <c r="F176" s="38">
        <v>1386.2666666666667</v>
      </c>
      <c r="G176" s="38">
        <v>1375.4333333333334</v>
      </c>
      <c r="H176" s="38">
        <v>1431.2333333333336</v>
      </c>
      <c r="I176" s="38">
        <v>1442.0666666666671</v>
      </c>
      <c r="J176" s="38">
        <v>1459.1333333333337</v>
      </c>
      <c r="K176" s="31">
        <v>1425</v>
      </c>
      <c r="L176" s="31">
        <v>1397.1</v>
      </c>
      <c r="M176" s="31">
        <v>0.46655999999999997</v>
      </c>
      <c r="N176" s="1"/>
      <c r="O176" s="1"/>
    </row>
    <row r="177" spans="1:15" ht="12.75" customHeight="1">
      <c r="A177" s="33">
        <v>167</v>
      </c>
      <c r="B177" s="58" t="s">
        <v>116</v>
      </c>
      <c r="C177" s="31">
        <v>739.45</v>
      </c>
      <c r="D177" s="38">
        <v>743.30000000000007</v>
      </c>
      <c r="E177" s="38">
        <v>733.50000000000011</v>
      </c>
      <c r="F177" s="38">
        <v>727.55000000000007</v>
      </c>
      <c r="G177" s="38">
        <v>717.75000000000011</v>
      </c>
      <c r="H177" s="38">
        <v>749.25000000000011</v>
      </c>
      <c r="I177" s="38">
        <v>759.05000000000007</v>
      </c>
      <c r="J177" s="38">
        <v>765.00000000000011</v>
      </c>
      <c r="K177" s="31">
        <v>753.1</v>
      </c>
      <c r="L177" s="31">
        <v>737.35</v>
      </c>
      <c r="M177" s="31">
        <v>5.9300199999999998</v>
      </c>
      <c r="N177" s="1"/>
      <c r="O177" s="1"/>
    </row>
    <row r="178" spans="1:15" ht="12.75" customHeight="1">
      <c r="A178" s="33">
        <v>168</v>
      </c>
      <c r="B178" s="58" t="s">
        <v>866</v>
      </c>
      <c r="C178" s="31">
        <v>704</v>
      </c>
      <c r="D178" s="38">
        <v>700.63333333333333</v>
      </c>
      <c r="E178" s="38">
        <v>693.61666666666667</v>
      </c>
      <c r="F178" s="38">
        <v>683.23333333333335</v>
      </c>
      <c r="G178" s="38">
        <v>676.2166666666667</v>
      </c>
      <c r="H178" s="38">
        <v>711.01666666666665</v>
      </c>
      <c r="I178" s="38">
        <v>718.0333333333333</v>
      </c>
      <c r="J178" s="38">
        <v>728.41666666666663</v>
      </c>
      <c r="K178" s="31">
        <v>707.65</v>
      </c>
      <c r="L178" s="31">
        <v>690.25</v>
      </c>
      <c r="M178" s="31">
        <v>3.1516099999999998</v>
      </c>
      <c r="N178" s="1"/>
      <c r="O178" s="1"/>
    </row>
    <row r="179" spans="1:15" ht="12.75" customHeight="1">
      <c r="A179" s="33">
        <v>169</v>
      </c>
      <c r="B179" s="58" t="s">
        <v>387</v>
      </c>
      <c r="C179" s="31">
        <v>1556.45</v>
      </c>
      <c r="D179" s="38">
        <v>1551.25</v>
      </c>
      <c r="E179" s="38">
        <v>1536.85</v>
      </c>
      <c r="F179" s="38">
        <v>1517.25</v>
      </c>
      <c r="G179" s="38">
        <v>1502.85</v>
      </c>
      <c r="H179" s="38">
        <v>1570.85</v>
      </c>
      <c r="I179" s="38">
        <v>1585.25</v>
      </c>
      <c r="J179" s="38">
        <v>1604.85</v>
      </c>
      <c r="K179" s="31">
        <v>1565.65</v>
      </c>
      <c r="L179" s="31">
        <v>1531.65</v>
      </c>
      <c r="M179" s="31">
        <v>1.8146199999999999</v>
      </c>
      <c r="N179" s="1"/>
      <c r="O179" s="1"/>
    </row>
    <row r="180" spans="1:15" ht="12.75" customHeight="1">
      <c r="A180" s="33">
        <v>170</v>
      </c>
      <c r="B180" s="58" t="s">
        <v>118</v>
      </c>
      <c r="C180" s="31">
        <v>62.2</v>
      </c>
      <c r="D180" s="38">
        <v>63.449999999999996</v>
      </c>
      <c r="E180" s="38">
        <v>60.149999999999991</v>
      </c>
      <c r="F180" s="38">
        <v>58.099999999999994</v>
      </c>
      <c r="G180" s="38">
        <v>54.79999999999999</v>
      </c>
      <c r="H180" s="38">
        <v>65.5</v>
      </c>
      <c r="I180" s="38">
        <v>68.799999999999983</v>
      </c>
      <c r="J180" s="38">
        <v>70.849999999999994</v>
      </c>
      <c r="K180" s="31">
        <v>66.75</v>
      </c>
      <c r="L180" s="31">
        <v>61.4</v>
      </c>
      <c r="M180" s="31">
        <v>723.79150000000004</v>
      </c>
      <c r="N180" s="1"/>
      <c r="O180" s="1"/>
    </row>
    <row r="181" spans="1:15" ht="12.75" customHeight="1">
      <c r="A181" s="33">
        <v>171</v>
      </c>
      <c r="B181" s="58" t="s">
        <v>392</v>
      </c>
      <c r="C181" s="31">
        <v>1280.6500000000001</v>
      </c>
      <c r="D181" s="38">
        <v>1273.5333333333335</v>
      </c>
      <c r="E181" s="38">
        <v>1252.166666666667</v>
      </c>
      <c r="F181" s="38">
        <v>1223.6833333333334</v>
      </c>
      <c r="G181" s="38">
        <v>1202.3166666666668</v>
      </c>
      <c r="H181" s="38">
        <v>1302.0166666666671</v>
      </c>
      <c r="I181" s="38">
        <v>1323.3833333333334</v>
      </c>
      <c r="J181" s="38">
        <v>1351.8666666666672</v>
      </c>
      <c r="K181" s="31">
        <v>1294.9000000000001</v>
      </c>
      <c r="L181" s="31">
        <v>1245.05</v>
      </c>
      <c r="M181" s="31">
        <v>0.38494</v>
      </c>
      <c r="N181" s="1"/>
      <c r="O181" s="1"/>
    </row>
    <row r="182" spans="1:15" ht="12.75" customHeight="1">
      <c r="A182" s="33">
        <v>172</v>
      </c>
      <c r="B182" s="58" t="s">
        <v>393</v>
      </c>
      <c r="C182" s="31">
        <v>2156.5</v>
      </c>
      <c r="D182" s="38">
        <v>2155.5166666666669</v>
      </c>
      <c r="E182" s="38">
        <v>2121.0333333333338</v>
      </c>
      <c r="F182" s="38">
        <v>2085.5666666666671</v>
      </c>
      <c r="G182" s="38">
        <v>2051.0833333333339</v>
      </c>
      <c r="H182" s="38">
        <v>2190.9833333333336</v>
      </c>
      <c r="I182" s="38">
        <v>2225.4666666666662</v>
      </c>
      <c r="J182" s="38">
        <v>2260.9333333333334</v>
      </c>
      <c r="K182" s="31">
        <v>2190</v>
      </c>
      <c r="L182" s="31">
        <v>2120.0500000000002</v>
      </c>
      <c r="M182" s="31">
        <v>0.67437999999999998</v>
      </c>
      <c r="N182" s="1"/>
      <c r="O182" s="1"/>
    </row>
    <row r="183" spans="1:15" ht="12.75" customHeight="1">
      <c r="A183" s="33">
        <v>173</v>
      </c>
      <c r="B183" s="58" t="s">
        <v>394</v>
      </c>
      <c r="C183" s="31">
        <v>485</v>
      </c>
      <c r="D183" s="38">
        <v>486</v>
      </c>
      <c r="E183" s="38">
        <v>481</v>
      </c>
      <c r="F183" s="38">
        <v>477</v>
      </c>
      <c r="G183" s="38">
        <v>472</v>
      </c>
      <c r="H183" s="38">
        <v>490</v>
      </c>
      <c r="I183" s="38">
        <v>495</v>
      </c>
      <c r="J183" s="38">
        <v>499</v>
      </c>
      <c r="K183" s="31">
        <v>491</v>
      </c>
      <c r="L183" s="31">
        <v>482</v>
      </c>
      <c r="M183" s="31">
        <v>0.91971999999999998</v>
      </c>
      <c r="N183" s="1"/>
      <c r="O183" s="1"/>
    </row>
    <row r="184" spans="1:15" ht="12.75" customHeight="1">
      <c r="A184" s="33">
        <v>174</v>
      </c>
      <c r="B184" s="58" t="s">
        <v>120</v>
      </c>
      <c r="C184" s="31">
        <v>1030.3499999999999</v>
      </c>
      <c r="D184" s="38">
        <v>1032.7833333333333</v>
      </c>
      <c r="E184" s="38">
        <v>1024.8166666666666</v>
      </c>
      <c r="F184" s="38">
        <v>1019.2833333333333</v>
      </c>
      <c r="G184" s="38">
        <v>1011.3166666666666</v>
      </c>
      <c r="H184" s="38">
        <v>1038.3166666666666</v>
      </c>
      <c r="I184" s="38">
        <v>1046.2833333333333</v>
      </c>
      <c r="J184" s="38">
        <v>1051.8166666666666</v>
      </c>
      <c r="K184" s="31">
        <v>1040.75</v>
      </c>
      <c r="L184" s="31">
        <v>1027.25</v>
      </c>
      <c r="M184" s="31">
        <v>2.62243</v>
      </c>
      <c r="N184" s="1"/>
      <c r="O184" s="1"/>
    </row>
    <row r="185" spans="1:15" ht="12.75" customHeight="1">
      <c r="A185" s="33">
        <v>175</v>
      </c>
      <c r="B185" s="58" t="s">
        <v>395</v>
      </c>
      <c r="C185" s="31">
        <v>536.1</v>
      </c>
      <c r="D185" s="38">
        <v>537.36666666666667</v>
      </c>
      <c r="E185" s="38">
        <v>529.83333333333337</v>
      </c>
      <c r="F185" s="38">
        <v>523.56666666666672</v>
      </c>
      <c r="G185" s="38">
        <v>516.03333333333342</v>
      </c>
      <c r="H185" s="38">
        <v>543.63333333333333</v>
      </c>
      <c r="I185" s="38">
        <v>551.16666666666663</v>
      </c>
      <c r="J185" s="38">
        <v>557.43333333333328</v>
      </c>
      <c r="K185" s="31">
        <v>544.9</v>
      </c>
      <c r="L185" s="31">
        <v>531.1</v>
      </c>
      <c r="M185" s="31">
        <v>2.4864299999999999</v>
      </c>
      <c r="N185" s="1"/>
      <c r="O185" s="1"/>
    </row>
    <row r="186" spans="1:15" ht="12.75" customHeight="1">
      <c r="A186" s="33">
        <v>176</v>
      </c>
      <c r="B186" s="58" t="s">
        <v>121</v>
      </c>
      <c r="C186" s="31">
        <v>1595.2</v>
      </c>
      <c r="D186" s="38">
        <v>1601.0666666666666</v>
      </c>
      <c r="E186" s="38">
        <v>1580.1333333333332</v>
      </c>
      <c r="F186" s="38">
        <v>1565.0666666666666</v>
      </c>
      <c r="G186" s="38">
        <v>1544.1333333333332</v>
      </c>
      <c r="H186" s="38">
        <v>1616.1333333333332</v>
      </c>
      <c r="I186" s="38">
        <v>1637.0666666666666</v>
      </c>
      <c r="J186" s="38">
        <v>1652.1333333333332</v>
      </c>
      <c r="K186" s="31">
        <v>1622</v>
      </c>
      <c r="L186" s="31">
        <v>1586</v>
      </c>
      <c r="M186" s="31">
        <v>5.04026</v>
      </c>
      <c r="N186" s="1"/>
      <c r="O186" s="1"/>
    </row>
    <row r="187" spans="1:15" ht="12.75" customHeight="1">
      <c r="A187" s="33">
        <v>177</v>
      </c>
      <c r="B187" s="58" t="s">
        <v>122</v>
      </c>
      <c r="C187" s="31">
        <v>294.10000000000002</v>
      </c>
      <c r="D187" s="38">
        <v>295.85000000000002</v>
      </c>
      <c r="E187" s="38">
        <v>290.90000000000003</v>
      </c>
      <c r="F187" s="38">
        <v>287.7</v>
      </c>
      <c r="G187" s="38">
        <v>282.75</v>
      </c>
      <c r="H187" s="38">
        <v>299.05000000000007</v>
      </c>
      <c r="I187" s="38">
        <v>304.00000000000011</v>
      </c>
      <c r="J187" s="38">
        <v>307.2000000000001</v>
      </c>
      <c r="K187" s="31">
        <v>300.8</v>
      </c>
      <c r="L187" s="31">
        <v>292.64999999999998</v>
      </c>
      <c r="M187" s="31">
        <v>16.457339999999999</v>
      </c>
      <c r="N187" s="1"/>
      <c r="O187" s="1"/>
    </row>
    <row r="188" spans="1:15" ht="12.75" customHeight="1">
      <c r="A188" s="33">
        <v>178</v>
      </c>
      <c r="B188" s="58" t="s">
        <v>396</v>
      </c>
      <c r="C188" s="31">
        <v>458</v>
      </c>
      <c r="D188" s="38">
        <v>456.8</v>
      </c>
      <c r="E188" s="38">
        <v>449.6</v>
      </c>
      <c r="F188" s="38">
        <v>441.2</v>
      </c>
      <c r="G188" s="38">
        <v>434</v>
      </c>
      <c r="H188" s="38">
        <v>465.20000000000005</v>
      </c>
      <c r="I188" s="38">
        <v>472.4</v>
      </c>
      <c r="J188" s="38">
        <v>480.80000000000007</v>
      </c>
      <c r="K188" s="31">
        <v>464</v>
      </c>
      <c r="L188" s="31">
        <v>448.4</v>
      </c>
      <c r="M188" s="31">
        <v>7.3262700000000001</v>
      </c>
      <c r="N188" s="1"/>
      <c r="O188" s="1"/>
    </row>
    <row r="189" spans="1:15" ht="12.75" customHeight="1">
      <c r="A189" s="33">
        <v>179</v>
      </c>
      <c r="B189" s="58" t="s">
        <v>123</v>
      </c>
      <c r="C189" s="31">
        <v>1776.25</v>
      </c>
      <c r="D189" s="38">
        <v>1772.3166666666666</v>
      </c>
      <c r="E189" s="38">
        <v>1761.9833333333331</v>
      </c>
      <c r="F189" s="38">
        <v>1747.7166666666665</v>
      </c>
      <c r="G189" s="38">
        <v>1737.383333333333</v>
      </c>
      <c r="H189" s="38">
        <v>1786.5833333333333</v>
      </c>
      <c r="I189" s="38">
        <v>1796.9166666666667</v>
      </c>
      <c r="J189" s="38">
        <v>1811.1833333333334</v>
      </c>
      <c r="K189" s="31">
        <v>1782.65</v>
      </c>
      <c r="L189" s="31">
        <v>1758.05</v>
      </c>
      <c r="M189" s="31">
        <v>6.5666000000000002</v>
      </c>
      <c r="N189" s="1"/>
      <c r="O189" s="1"/>
    </row>
    <row r="190" spans="1:15" ht="12.75" customHeight="1">
      <c r="A190" s="33">
        <v>180</v>
      </c>
      <c r="B190" s="58" t="s">
        <v>397</v>
      </c>
      <c r="C190" s="31">
        <v>761.15</v>
      </c>
      <c r="D190" s="38">
        <v>765.7166666666667</v>
      </c>
      <c r="E190" s="38">
        <v>749.43333333333339</v>
      </c>
      <c r="F190" s="38">
        <v>737.7166666666667</v>
      </c>
      <c r="G190" s="38">
        <v>721.43333333333339</v>
      </c>
      <c r="H190" s="38">
        <v>777.43333333333339</v>
      </c>
      <c r="I190" s="38">
        <v>793.7166666666667</v>
      </c>
      <c r="J190" s="38">
        <v>805.43333333333339</v>
      </c>
      <c r="K190" s="31">
        <v>782</v>
      </c>
      <c r="L190" s="31">
        <v>754</v>
      </c>
      <c r="M190" s="31">
        <v>1.83647</v>
      </c>
      <c r="N190" s="1"/>
      <c r="O190" s="1"/>
    </row>
    <row r="191" spans="1:15" ht="12.75" customHeight="1">
      <c r="A191" s="33">
        <v>181</v>
      </c>
      <c r="B191" s="58" t="s">
        <v>398</v>
      </c>
      <c r="C191" s="31">
        <v>367.25</v>
      </c>
      <c r="D191" s="38">
        <v>366.08333333333331</v>
      </c>
      <c r="E191" s="38">
        <v>358.31666666666661</v>
      </c>
      <c r="F191" s="38">
        <v>349.38333333333327</v>
      </c>
      <c r="G191" s="38">
        <v>341.61666666666656</v>
      </c>
      <c r="H191" s="38">
        <v>375.01666666666665</v>
      </c>
      <c r="I191" s="38">
        <v>382.78333333333342</v>
      </c>
      <c r="J191" s="38">
        <v>391.7166666666667</v>
      </c>
      <c r="K191" s="31">
        <v>373.85</v>
      </c>
      <c r="L191" s="31">
        <v>357.15</v>
      </c>
      <c r="M191" s="31">
        <v>18.577190000000002</v>
      </c>
      <c r="N191" s="1"/>
      <c r="O191" s="1"/>
    </row>
    <row r="192" spans="1:15" ht="12.75" customHeight="1">
      <c r="A192" s="33">
        <v>182</v>
      </c>
      <c r="B192" s="58" t="s">
        <v>399</v>
      </c>
      <c r="C192" s="31">
        <v>2249</v>
      </c>
      <c r="D192" s="38">
        <v>2256.3666666666668</v>
      </c>
      <c r="E192" s="38">
        <v>2220.6333333333337</v>
      </c>
      <c r="F192" s="38">
        <v>2192.2666666666669</v>
      </c>
      <c r="G192" s="38">
        <v>2156.5333333333338</v>
      </c>
      <c r="H192" s="38">
        <v>2284.7333333333336</v>
      </c>
      <c r="I192" s="38">
        <v>2320.4666666666672</v>
      </c>
      <c r="J192" s="38">
        <v>2348.8333333333335</v>
      </c>
      <c r="K192" s="31">
        <v>2292.1</v>
      </c>
      <c r="L192" s="31">
        <v>2228</v>
      </c>
      <c r="M192" s="31">
        <v>0.37287999999999999</v>
      </c>
      <c r="N192" s="1"/>
      <c r="O192" s="1"/>
    </row>
    <row r="193" spans="1:15" ht="12.75" customHeight="1">
      <c r="A193" s="33">
        <v>183</v>
      </c>
      <c r="B193" s="58" t="s">
        <v>400</v>
      </c>
      <c r="C193" s="31">
        <v>652</v>
      </c>
      <c r="D193" s="38">
        <v>652.75</v>
      </c>
      <c r="E193" s="38">
        <v>644.25</v>
      </c>
      <c r="F193" s="38">
        <v>636.5</v>
      </c>
      <c r="G193" s="38">
        <v>628</v>
      </c>
      <c r="H193" s="38">
        <v>660.5</v>
      </c>
      <c r="I193" s="38">
        <v>669</v>
      </c>
      <c r="J193" s="38">
        <v>676.75</v>
      </c>
      <c r="K193" s="31">
        <v>661.25</v>
      </c>
      <c r="L193" s="31">
        <v>645</v>
      </c>
      <c r="M193" s="31">
        <v>1.2000900000000001</v>
      </c>
      <c r="N193" s="1"/>
      <c r="O193" s="1"/>
    </row>
    <row r="194" spans="1:15" ht="12.75" customHeight="1">
      <c r="A194" s="33">
        <v>184</v>
      </c>
      <c r="B194" s="58" t="s">
        <v>401</v>
      </c>
      <c r="C194" s="31">
        <v>252.75</v>
      </c>
      <c r="D194" s="38">
        <v>254.35</v>
      </c>
      <c r="E194" s="38">
        <v>249.95</v>
      </c>
      <c r="F194" s="38">
        <v>247.15</v>
      </c>
      <c r="G194" s="38">
        <v>242.75</v>
      </c>
      <c r="H194" s="38">
        <v>257.14999999999998</v>
      </c>
      <c r="I194" s="38">
        <v>261.55</v>
      </c>
      <c r="J194" s="38">
        <v>264.34999999999997</v>
      </c>
      <c r="K194" s="31">
        <v>258.75</v>
      </c>
      <c r="L194" s="31">
        <v>251.55</v>
      </c>
      <c r="M194" s="31">
        <v>4.3611899999999997</v>
      </c>
      <c r="N194" s="1"/>
      <c r="O194" s="1"/>
    </row>
    <row r="195" spans="1:15" ht="12.75" customHeight="1">
      <c r="A195" s="33">
        <v>185</v>
      </c>
      <c r="B195" s="58" t="s">
        <v>402</v>
      </c>
      <c r="C195" s="31">
        <v>2924.45</v>
      </c>
      <c r="D195" s="38">
        <v>2936.15</v>
      </c>
      <c r="E195" s="38">
        <v>2889.3</v>
      </c>
      <c r="F195" s="38">
        <v>2854.15</v>
      </c>
      <c r="G195" s="38">
        <v>2807.3</v>
      </c>
      <c r="H195" s="38">
        <v>2971.3</v>
      </c>
      <c r="I195" s="38">
        <v>3018.1499999999996</v>
      </c>
      <c r="J195" s="38">
        <v>3053.3</v>
      </c>
      <c r="K195" s="31">
        <v>2983</v>
      </c>
      <c r="L195" s="31">
        <v>2901</v>
      </c>
      <c r="M195" s="31">
        <v>1.4182600000000001</v>
      </c>
      <c r="N195" s="1"/>
      <c r="O195" s="1"/>
    </row>
    <row r="196" spans="1:15" ht="12.75" customHeight="1">
      <c r="A196" s="33">
        <v>186</v>
      </c>
      <c r="B196" s="58" t="s">
        <v>124</v>
      </c>
      <c r="C196" s="31">
        <v>453.4</v>
      </c>
      <c r="D196" s="38">
        <v>455.23333333333329</v>
      </c>
      <c r="E196" s="38">
        <v>450.51666666666659</v>
      </c>
      <c r="F196" s="38">
        <v>447.63333333333333</v>
      </c>
      <c r="G196" s="38">
        <v>442.91666666666663</v>
      </c>
      <c r="H196" s="38">
        <v>458.11666666666656</v>
      </c>
      <c r="I196" s="38">
        <v>462.83333333333326</v>
      </c>
      <c r="J196" s="38">
        <v>465.71666666666653</v>
      </c>
      <c r="K196" s="31">
        <v>459.95</v>
      </c>
      <c r="L196" s="31">
        <v>452.35</v>
      </c>
      <c r="M196" s="31">
        <v>4.9084500000000002</v>
      </c>
      <c r="N196" s="1"/>
      <c r="O196" s="1"/>
    </row>
    <row r="197" spans="1:15" ht="12.75" customHeight="1">
      <c r="A197" s="33">
        <v>187</v>
      </c>
      <c r="B197" s="58" t="s">
        <v>119</v>
      </c>
      <c r="C197" s="31">
        <v>568.20000000000005</v>
      </c>
      <c r="D197" s="38">
        <v>568.56666666666661</v>
      </c>
      <c r="E197" s="38">
        <v>562.23333333333323</v>
      </c>
      <c r="F197" s="38">
        <v>556.26666666666665</v>
      </c>
      <c r="G197" s="38">
        <v>549.93333333333328</v>
      </c>
      <c r="H197" s="38">
        <v>574.53333333333319</v>
      </c>
      <c r="I197" s="38">
        <v>580.86666666666667</v>
      </c>
      <c r="J197" s="38">
        <v>586.83333333333314</v>
      </c>
      <c r="K197" s="31">
        <v>574.9</v>
      </c>
      <c r="L197" s="31">
        <v>562.6</v>
      </c>
      <c r="M197" s="31">
        <v>10.0617</v>
      </c>
      <c r="N197" s="1"/>
      <c r="O197" s="1"/>
    </row>
    <row r="198" spans="1:15" ht="12.75" customHeight="1">
      <c r="A198" s="33">
        <v>188</v>
      </c>
      <c r="B198" s="58" t="s">
        <v>403</v>
      </c>
      <c r="C198" s="31">
        <v>116.4</v>
      </c>
      <c r="D198" s="38">
        <v>116.95</v>
      </c>
      <c r="E198" s="38">
        <v>115.5</v>
      </c>
      <c r="F198" s="38">
        <v>114.6</v>
      </c>
      <c r="G198" s="38">
        <v>113.14999999999999</v>
      </c>
      <c r="H198" s="38">
        <v>117.85000000000001</v>
      </c>
      <c r="I198" s="38">
        <v>119.30000000000003</v>
      </c>
      <c r="J198" s="38">
        <v>120.20000000000002</v>
      </c>
      <c r="K198" s="31">
        <v>118.4</v>
      </c>
      <c r="L198" s="31">
        <v>116.05</v>
      </c>
      <c r="M198" s="31">
        <v>4.56243</v>
      </c>
      <c r="N198" s="1"/>
      <c r="O198" s="1"/>
    </row>
    <row r="199" spans="1:15" ht="12.75" customHeight="1">
      <c r="A199" s="33">
        <v>189</v>
      </c>
      <c r="B199" s="58" t="s">
        <v>404</v>
      </c>
      <c r="C199" s="31">
        <v>164.75</v>
      </c>
      <c r="D199" s="38">
        <v>165.03333333333333</v>
      </c>
      <c r="E199" s="38">
        <v>162.86666666666667</v>
      </c>
      <c r="F199" s="38">
        <v>160.98333333333335</v>
      </c>
      <c r="G199" s="38">
        <v>158.81666666666669</v>
      </c>
      <c r="H199" s="38">
        <v>166.91666666666666</v>
      </c>
      <c r="I199" s="38">
        <v>169.08333333333334</v>
      </c>
      <c r="J199" s="38">
        <v>170.96666666666664</v>
      </c>
      <c r="K199" s="31">
        <v>167.2</v>
      </c>
      <c r="L199" s="31">
        <v>163.15</v>
      </c>
      <c r="M199" s="31">
        <v>19.886990000000001</v>
      </c>
      <c r="N199" s="1"/>
      <c r="O199" s="1"/>
    </row>
    <row r="200" spans="1:15" ht="12.75" customHeight="1">
      <c r="A200" s="33">
        <v>190</v>
      </c>
      <c r="B200" s="58" t="s">
        <v>278</v>
      </c>
      <c r="C200" s="31">
        <v>278.7</v>
      </c>
      <c r="D200" s="38">
        <v>279.04999999999995</v>
      </c>
      <c r="E200" s="38">
        <v>276.69999999999993</v>
      </c>
      <c r="F200" s="38">
        <v>274.7</v>
      </c>
      <c r="G200" s="38">
        <v>272.34999999999997</v>
      </c>
      <c r="H200" s="38">
        <v>281.0499999999999</v>
      </c>
      <c r="I200" s="38">
        <v>283.39999999999992</v>
      </c>
      <c r="J200" s="38">
        <v>285.39999999999986</v>
      </c>
      <c r="K200" s="31">
        <v>281.39999999999998</v>
      </c>
      <c r="L200" s="31">
        <v>277.05</v>
      </c>
      <c r="M200" s="31">
        <v>2.04251</v>
      </c>
      <c r="N200" s="1"/>
      <c r="O200" s="1"/>
    </row>
    <row r="201" spans="1:15" ht="12.75" customHeight="1">
      <c r="A201" s="33">
        <v>191</v>
      </c>
      <c r="B201" s="58" t="s">
        <v>405</v>
      </c>
      <c r="C201" s="31">
        <v>1719.1</v>
      </c>
      <c r="D201" s="38">
        <v>1728.5166666666667</v>
      </c>
      <c r="E201" s="38">
        <v>1697.8333333333333</v>
      </c>
      <c r="F201" s="38">
        <v>1676.5666666666666</v>
      </c>
      <c r="G201" s="38">
        <v>1645.8833333333332</v>
      </c>
      <c r="H201" s="38">
        <v>1749.7833333333333</v>
      </c>
      <c r="I201" s="38">
        <v>1780.4666666666667</v>
      </c>
      <c r="J201" s="38">
        <v>1801.7333333333333</v>
      </c>
      <c r="K201" s="31">
        <v>1759.2</v>
      </c>
      <c r="L201" s="31">
        <v>1707.25</v>
      </c>
      <c r="M201" s="31">
        <v>1.5937300000000001</v>
      </c>
      <c r="N201" s="1"/>
      <c r="O201" s="1"/>
    </row>
    <row r="202" spans="1:15" ht="12.75" customHeight="1">
      <c r="A202" s="33">
        <v>192</v>
      </c>
      <c r="B202" s="58" t="s">
        <v>408</v>
      </c>
      <c r="C202" s="31">
        <v>912.05</v>
      </c>
      <c r="D202" s="38">
        <v>911.19999999999993</v>
      </c>
      <c r="E202" s="38">
        <v>903.84999999999991</v>
      </c>
      <c r="F202" s="38">
        <v>895.65</v>
      </c>
      <c r="G202" s="38">
        <v>888.3</v>
      </c>
      <c r="H202" s="38">
        <v>919.39999999999986</v>
      </c>
      <c r="I202" s="38">
        <v>926.75</v>
      </c>
      <c r="J202" s="38">
        <v>934.94999999999982</v>
      </c>
      <c r="K202" s="31">
        <v>918.55</v>
      </c>
      <c r="L202" s="31">
        <v>903</v>
      </c>
      <c r="M202" s="31">
        <v>1.53833</v>
      </c>
      <c r="N202" s="1"/>
      <c r="O202" s="1"/>
    </row>
    <row r="203" spans="1:15" ht="12.75" customHeight="1">
      <c r="A203" s="33">
        <v>193</v>
      </c>
      <c r="B203" s="58" t="s">
        <v>126</v>
      </c>
      <c r="C203" s="31">
        <v>1308.3</v>
      </c>
      <c r="D203" s="38">
        <v>1315.75</v>
      </c>
      <c r="E203" s="38">
        <v>1298.3</v>
      </c>
      <c r="F203" s="38">
        <v>1288.3</v>
      </c>
      <c r="G203" s="38">
        <v>1270.8499999999999</v>
      </c>
      <c r="H203" s="38">
        <v>1325.75</v>
      </c>
      <c r="I203" s="38">
        <v>1343.1999999999998</v>
      </c>
      <c r="J203" s="38">
        <v>1353.2</v>
      </c>
      <c r="K203" s="31">
        <v>1333.2</v>
      </c>
      <c r="L203" s="31">
        <v>1305.75</v>
      </c>
      <c r="M203" s="31">
        <v>5.0147899999999996</v>
      </c>
      <c r="N203" s="1"/>
      <c r="O203" s="1"/>
    </row>
    <row r="204" spans="1:15" ht="12.75" customHeight="1">
      <c r="A204" s="33">
        <v>194</v>
      </c>
      <c r="B204" s="58" t="s">
        <v>127</v>
      </c>
      <c r="C204" s="31">
        <v>1153.95</v>
      </c>
      <c r="D204" s="38">
        <v>1158.25</v>
      </c>
      <c r="E204" s="38">
        <v>1145.7</v>
      </c>
      <c r="F204" s="38">
        <v>1137.45</v>
      </c>
      <c r="G204" s="38">
        <v>1124.9000000000001</v>
      </c>
      <c r="H204" s="38">
        <v>1166.5</v>
      </c>
      <c r="I204" s="38">
        <v>1179.0500000000002</v>
      </c>
      <c r="J204" s="38">
        <v>1187.3</v>
      </c>
      <c r="K204" s="31">
        <v>1170.8</v>
      </c>
      <c r="L204" s="31">
        <v>1150</v>
      </c>
      <c r="M204" s="31">
        <v>21.051590000000001</v>
      </c>
      <c r="N204" s="1"/>
      <c r="O204" s="1"/>
    </row>
    <row r="205" spans="1:15" ht="12.75" customHeight="1">
      <c r="A205" s="33">
        <v>195</v>
      </c>
      <c r="B205" s="58" t="s">
        <v>128</v>
      </c>
      <c r="C205" s="31">
        <v>2498.6</v>
      </c>
      <c r="D205" s="38">
        <v>2500.6166666666663</v>
      </c>
      <c r="E205" s="38">
        <v>2469.2833333333328</v>
      </c>
      <c r="F205" s="38">
        <v>2439.9666666666667</v>
      </c>
      <c r="G205" s="38">
        <v>2408.6333333333332</v>
      </c>
      <c r="H205" s="38">
        <v>2529.9333333333325</v>
      </c>
      <c r="I205" s="38">
        <v>2561.2666666666655</v>
      </c>
      <c r="J205" s="38">
        <v>2590.5833333333321</v>
      </c>
      <c r="K205" s="31">
        <v>2531.9499999999998</v>
      </c>
      <c r="L205" s="31">
        <v>2471.3000000000002</v>
      </c>
      <c r="M205" s="31">
        <v>6.5579700000000001</v>
      </c>
      <c r="N205" s="1"/>
      <c r="O205" s="1"/>
    </row>
    <row r="206" spans="1:15" ht="12.75" customHeight="1">
      <c r="A206" s="33">
        <v>196</v>
      </c>
      <c r="B206" s="58" t="s">
        <v>129</v>
      </c>
      <c r="C206" s="31">
        <v>1561.5</v>
      </c>
      <c r="D206" s="38">
        <v>1565.8</v>
      </c>
      <c r="E206" s="38">
        <v>1554.1</v>
      </c>
      <c r="F206" s="38">
        <v>1546.7</v>
      </c>
      <c r="G206" s="38">
        <v>1535</v>
      </c>
      <c r="H206" s="38">
        <v>1573.1999999999998</v>
      </c>
      <c r="I206" s="38">
        <v>1584.9</v>
      </c>
      <c r="J206" s="38">
        <v>1592.2999999999997</v>
      </c>
      <c r="K206" s="31">
        <v>1577.5</v>
      </c>
      <c r="L206" s="31">
        <v>1558.4</v>
      </c>
      <c r="M206" s="31">
        <v>150.34878</v>
      </c>
      <c r="N206" s="1"/>
      <c r="O206" s="1"/>
    </row>
    <row r="207" spans="1:15" ht="12.75" customHeight="1">
      <c r="A207" s="33">
        <v>197</v>
      </c>
      <c r="B207" s="58" t="s">
        <v>130</v>
      </c>
      <c r="C207" s="31">
        <v>628.29999999999995</v>
      </c>
      <c r="D207" s="38">
        <v>629.9666666666667</v>
      </c>
      <c r="E207" s="38">
        <v>624.08333333333337</v>
      </c>
      <c r="F207" s="38">
        <v>619.86666666666667</v>
      </c>
      <c r="G207" s="38">
        <v>613.98333333333335</v>
      </c>
      <c r="H207" s="38">
        <v>634.18333333333339</v>
      </c>
      <c r="I207" s="38">
        <v>640.06666666666661</v>
      </c>
      <c r="J207" s="38">
        <v>644.28333333333342</v>
      </c>
      <c r="K207" s="31">
        <v>635.85</v>
      </c>
      <c r="L207" s="31">
        <v>625.75</v>
      </c>
      <c r="M207" s="31">
        <v>19.38963</v>
      </c>
      <c r="N207" s="1"/>
      <c r="O207" s="1"/>
    </row>
    <row r="208" spans="1:15" ht="12.75" customHeight="1">
      <c r="A208" s="33">
        <v>198</v>
      </c>
      <c r="B208" s="58" t="s">
        <v>131</v>
      </c>
      <c r="C208" s="31">
        <v>2910.9</v>
      </c>
      <c r="D208" s="38">
        <v>2915.2999999999997</v>
      </c>
      <c r="E208" s="38">
        <v>2885.5999999999995</v>
      </c>
      <c r="F208" s="38">
        <v>2860.2999999999997</v>
      </c>
      <c r="G208" s="38">
        <v>2830.5999999999995</v>
      </c>
      <c r="H208" s="38">
        <v>2940.5999999999995</v>
      </c>
      <c r="I208" s="38">
        <v>2970.2999999999993</v>
      </c>
      <c r="J208" s="38">
        <v>2995.5999999999995</v>
      </c>
      <c r="K208" s="31">
        <v>2945</v>
      </c>
      <c r="L208" s="31">
        <v>2890</v>
      </c>
      <c r="M208" s="31">
        <v>4.29528</v>
      </c>
      <c r="N208" s="1"/>
      <c r="O208" s="1"/>
    </row>
    <row r="209" spans="1:15" ht="12.75" customHeight="1">
      <c r="A209" s="33">
        <v>199</v>
      </c>
      <c r="B209" s="58" t="s">
        <v>406</v>
      </c>
      <c r="C209" s="31">
        <v>71.5</v>
      </c>
      <c r="D209" s="38">
        <v>71</v>
      </c>
      <c r="E209" s="38">
        <v>69.150000000000006</v>
      </c>
      <c r="F209" s="38">
        <v>66.800000000000011</v>
      </c>
      <c r="G209" s="38">
        <v>64.950000000000017</v>
      </c>
      <c r="H209" s="38">
        <v>73.349999999999994</v>
      </c>
      <c r="I209" s="38">
        <v>75.199999999999989</v>
      </c>
      <c r="J209" s="38">
        <v>77.549999999999983</v>
      </c>
      <c r="K209" s="31">
        <v>72.849999999999994</v>
      </c>
      <c r="L209" s="31">
        <v>68.650000000000006</v>
      </c>
      <c r="M209" s="31">
        <v>417.41413999999997</v>
      </c>
      <c r="N209" s="1"/>
      <c r="O209" s="1"/>
    </row>
    <row r="210" spans="1:15" ht="12.75" customHeight="1">
      <c r="A210" s="33">
        <v>200</v>
      </c>
      <c r="B210" s="58" t="s">
        <v>410</v>
      </c>
      <c r="C210" s="31">
        <v>285.7</v>
      </c>
      <c r="D210" s="38">
        <v>286.36666666666662</v>
      </c>
      <c r="E210" s="38">
        <v>283.33333333333326</v>
      </c>
      <c r="F210" s="38">
        <v>280.96666666666664</v>
      </c>
      <c r="G210" s="38">
        <v>277.93333333333328</v>
      </c>
      <c r="H210" s="38">
        <v>288.73333333333323</v>
      </c>
      <c r="I210" s="38">
        <v>291.76666666666665</v>
      </c>
      <c r="J210" s="38">
        <v>294.13333333333321</v>
      </c>
      <c r="K210" s="31">
        <v>289.39999999999998</v>
      </c>
      <c r="L210" s="31">
        <v>284</v>
      </c>
      <c r="M210" s="31">
        <v>1.2755799999999999</v>
      </c>
      <c r="N210" s="1"/>
      <c r="O210" s="1"/>
    </row>
    <row r="211" spans="1:15" ht="12.75" customHeight="1">
      <c r="A211" s="33">
        <v>201</v>
      </c>
      <c r="B211" s="58" t="s">
        <v>133</v>
      </c>
      <c r="C211" s="31">
        <v>450</v>
      </c>
      <c r="D211" s="38">
        <v>451.06666666666661</v>
      </c>
      <c r="E211" s="38">
        <v>447.8333333333332</v>
      </c>
      <c r="F211" s="38">
        <v>445.66666666666657</v>
      </c>
      <c r="G211" s="38">
        <v>442.43333333333317</v>
      </c>
      <c r="H211" s="38">
        <v>453.23333333333323</v>
      </c>
      <c r="I211" s="38">
        <v>456.46666666666658</v>
      </c>
      <c r="J211" s="38">
        <v>458.63333333333327</v>
      </c>
      <c r="K211" s="31">
        <v>454.3</v>
      </c>
      <c r="L211" s="31">
        <v>448.9</v>
      </c>
      <c r="M211" s="31">
        <v>33.04204</v>
      </c>
      <c r="N211" s="1"/>
      <c r="O211" s="1"/>
    </row>
    <row r="212" spans="1:15" ht="12.75" customHeight="1">
      <c r="A212" s="33">
        <v>202</v>
      </c>
      <c r="B212" s="58" t="s">
        <v>411</v>
      </c>
      <c r="C212" s="31">
        <v>1013.85</v>
      </c>
      <c r="D212" s="38">
        <v>1017.9499999999999</v>
      </c>
      <c r="E212" s="38">
        <v>1005.8999999999999</v>
      </c>
      <c r="F212" s="38">
        <v>997.94999999999993</v>
      </c>
      <c r="G212" s="38">
        <v>985.89999999999986</v>
      </c>
      <c r="H212" s="38">
        <v>1025.8999999999999</v>
      </c>
      <c r="I212" s="38">
        <v>1037.9499999999998</v>
      </c>
      <c r="J212" s="38">
        <v>1045.8999999999999</v>
      </c>
      <c r="K212" s="31">
        <v>1030</v>
      </c>
      <c r="L212" s="31">
        <v>1010</v>
      </c>
      <c r="M212" s="31">
        <v>0.17945</v>
      </c>
      <c r="N212" s="1"/>
      <c r="O212" s="1"/>
    </row>
    <row r="213" spans="1:15" ht="12.75" customHeight="1">
      <c r="A213" s="33">
        <v>203</v>
      </c>
      <c r="B213" s="58" t="s">
        <v>125</v>
      </c>
      <c r="C213" s="31">
        <v>3910.4</v>
      </c>
      <c r="D213" s="38">
        <v>3940.5</v>
      </c>
      <c r="E213" s="38">
        <v>3862</v>
      </c>
      <c r="F213" s="38">
        <v>3813.6</v>
      </c>
      <c r="G213" s="38">
        <v>3735.1</v>
      </c>
      <c r="H213" s="38">
        <v>3988.9</v>
      </c>
      <c r="I213" s="38">
        <v>4067.4</v>
      </c>
      <c r="J213" s="38">
        <v>4115.8</v>
      </c>
      <c r="K213" s="31">
        <v>4019</v>
      </c>
      <c r="L213" s="31">
        <v>3892.1</v>
      </c>
      <c r="M213" s="31">
        <v>11.708920000000001</v>
      </c>
      <c r="N213" s="1"/>
      <c r="O213" s="1"/>
    </row>
    <row r="214" spans="1:15" ht="12.75" customHeight="1">
      <c r="A214" s="33">
        <v>204</v>
      </c>
      <c r="B214" s="58" t="s">
        <v>134</v>
      </c>
      <c r="C214" s="31">
        <v>144.85</v>
      </c>
      <c r="D214" s="38">
        <v>145.51666666666668</v>
      </c>
      <c r="E214" s="38">
        <v>143.53333333333336</v>
      </c>
      <c r="F214" s="38">
        <v>142.21666666666667</v>
      </c>
      <c r="G214" s="38">
        <v>140.23333333333335</v>
      </c>
      <c r="H214" s="38">
        <v>146.83333333333337</v>
      </c>
      <c r="I214" s="38">
        <v>148.81666666666666</v>
      </c>
      <c r="J214" s="38">
        <v>150.13333333333338</v>
      </c>
      <c r="K214" s="31">
        <v>147.5</v>
      </c>
      <c r="L214" s="31">
        <v>144.19999999999999</v>
      </c>
      <c r="M214" s="31">
        <v>35.127679999999998</v>
      </c>
      <c r="N214" s="1"/>
      <c r="O214" s="1"/>
    </row>
    <row r="215" spans="1:15" ht="12.75" customHeight="1">
      <c r="A215" s="33">
        <v>205</v>
      </c>
      <c r="B215" s="58" t="s">
        <v>135</v>
      </c>
      <c r="C215" s="31">
        <v>261.5</v>
      </c>
      <c r="D215" s="38">
        <v>263.35000000000002</v>
      </c>
      <c r="E215" s="38">
        <v>258.75000000000006</v>
      </c>
      <c r="F215" s="38">
        <v>256.00000000000006</v>
      </c>
      <c r="G215" s="38">
        <v>251.40000000000009</v>
      </c>
      <c r="H215" s="38">
        <v>266.10000000000002</v>
      </c>
      <c r="I215" s="38">
        <v>270.69999999999993</v>
      </c>
      <c r="J215" s="38">
        <v>273.45</v>
      </c>
      <c r="K215" s="31">
        <v>267.95</v>
      </c>
      <c r="L215" s="31">
        <v>260.60000000000002</v>
      </c>
      <c r="M215" s="31">
        <v>25.235959999999999</v>
      </c>
      <c r="N215" s="1"/>
      <c r="O215" s="1"/>
    </row>
    <row r="216" spans="1:15" ht="12.75" customHeight="1">
      <c r="A216" s="33">
        <v>206</v>
      </c>
      <c r="B216" s="58" t="s">
        <v>136</v>
      </c>
      <c r="C216" s="31">
        <v>2563.5500000000002</v>
      </c>
      <c r="D216" s="38">
        <v>2565.25</v>
      </c>
      <c r="E216" s="38">
        <v>2549.8000000000002</v>
      </c>
      <c r="F216" s="38">
        <v>2536.0500000000002</v>
      </c>
      <c r="G216" s="38">
        <v>2520.6000000000004</v>
      </c>
      <c r="H216" s="38">
        <v>2579</v>
      </c>
      <c r="I216" s="38">
        <v>2594.4499999999998</v>
      </c>
      <c r="J216" s="38">
        <v>2608.1999999999998</v>
      </c>
      <c r="K216" s="31">
        <v>2580.6999999999998</v>
      </c>
      <c r="L216" s="31">
        <v>2551.5</v>
      </c>
      <c r="M216" s="31">
        <v>8.0295500000000004</v>
      </c>
      <c r="N216" s="1"/>
      <c r="O216" s="1"/>
    </row>
    <row r="217" spans="1:15" ht="12.75" customHeight="1">
      <c r="A217" s="33">
        <v>207</v>
      </c>
      <c r="B217" s="58" t="s">
        <v>279</v>
      </c>
      <c r="C217" s="31">
        <v>314.45</v>
      </c>
      <c r="D217" s="38">
        <v>315.25</v>
      </c>
      <c r="E217" s="38">
        <v>312.5</v>
      </c>
      <c r="F217" s="38">
        <v>310.55</v>
      </c>
      <c r="G217" s="38">
        <v>307.8</v>
      </c>
      <c r="H217" s="38">
        <v>317.2</v>
      </c>
      <c r="I217" s="38">
        <v>319.95</v>
      </c>
      <c r="J217" s="38">
        <v>321.89999999999998</v>
      </c>
      <c r="K217" s="31">
        <v>318</v>
      </c>
      <c r="L217" s="31">
        <v>313.3</v>
      </c>
      <c r="M217" s="31">
        <v>3.4487000000000001</v>
      </c>
      <c r="N217" s="1"/>
      <c r="O217" s="1"/>
    </row>
    <row r="218" spans="1:15" ht="12.75" customHeight="1">
      <c r="A218" s="33">
        <v>208</v>
      </c>
      <c r="B218" s="58" t="s">
        <v>412</v>
      </c>
      <c r="C218" s="31">
        <v>4593.1499999999996</v>
      </c>
      <c r="D218" s="38">
        <v>4585.3666666666659</v>
      </c>
      <c r="E218" s="38">
        <v>4502.7833333333319</v>
      </c>
      <c r="F218" s="38">
        <v>4412.4166666666661</v>
      </c>
      <c r="G218" s="38">
        <v>4329.8333333333321</v>
      </c>
      <c r="H218" s="38">
        <v>4675.7333333333318</v>
      </c>
      <c r="I218" s="38">
        <v>4758.3166666666657</v>
      </c>
      <c r="J218" s="38">
        <v>4848.6833333333316</v>
      </c>
      <c r="K218" s="31">
        <v>4667.95</v>
      </c>
      <c r="L218" s="31">
        <v>4495</v>
      </c>
      <c r="M218" s="31">
        <v>0.17491999999999999</v>
      </c>
      <c r="N218" s="1"/>
      <c r="O218" s="1"/>
    </row>
    <row r="219" spans="1:15" ht="12.75" customHeight="1">
      <c r="A219" s="33">
        <v>209</v>
      </c>
      <c r="B219" s="58" t="s">
        <v>407</v>
      </c>
      <c r="C219" s="31">
        <v>569.95000000000005</v>
      </c>
      <c r="D219" s="38">
        <v>573.5</v>
      </c>
      <c r="E219" s="38">
        <v>564.5</v>
      </c>
      <c r="F219" s="38">
        <v>559.04999999999995</v>
      </c>
      <c r="G219" s="38">
        <v>550.04999999999995</v>
      </c>
      <c r="H219" s="38">
        <v>578.95000000000005</v>
      </c>
      <c r="I219" s="38">
        <v>587.95000000000005</v>
      </c>
      <c r="J219" s="38">
        <v>593.40000000000009</v>
      </c>
      <c r="K219" s="31">
        <v>582.5</v>
      </c>
      <c r="L219" s="31">
        <v>568.04999999999995</v>
      </c>
      <c r="M219" s="31">
        <v>0.36429</v>
      </c>
      <c r="N219" s="1"/>
      <c r="O219" s="1"/>
    </row>
    <row r="220" spans="1:15" ht="12.75" customHeight="1">
      <c r="A220" s="33">
        <v>210</v>
      </c>
      <c r="B220" s="58" t="s">
        <v>413</v>
      </c>
      <c r="C220" s="31">
        <v>849.2</v>
      </c>
      <c r="D220" s="38">
        <v>854.06666666666661</v>
      </c>
      <c r="E220" s="38">
        <v>837.63333333333321</v>
      </c>
      <c r="F220" s="38">
        <v>826.06666666666661</v>
      </c>
      <c r="G220" s="38">
        <v>809.63333333333321</v>
      </c>
      <c r="H220" s="38">
        <v>865.63333333333321</v>
      </c>
      <c r="I220" s="38">
        <v>882.06666666666661</v>
      </c>
      <c r="J220" s="38">
        <v>893.63333333333321</v>
      </c>
      <c r="K220" s="31">
        <v>870.5</v>
      </c>
      <c r="L220" s="31">
        <v>842.5</v>
      </c>
      <c r="M220" s="31">
        <v>0.64551999999999998</v>
      </c>
      <c r="N220" s="1"/>
      <c r="O220" s="1"/>
    </row>
    <row r="221" spans="1:15" ht="12.75" customHeight="1">
      <c r="A221" s="33">
        <v>211</v>
      </c>
      <c r="B221" s="58" t="s">
        <v>280</v>
      </c>
      <c r="C221" s="31">
        <v>40207.25</v>
      </c>
      <c r="D221" s="38">
        <v>40348.550000000003</v>
      </c>
      <c r="E221" s="38">
        <v>39958.750000000007</v>
      </c>
      <c r="F221" s="38">
        <v>39710.250000000007</v>
      </c>
      <c r="G221" s="38">
        <v>39320.450000000012</v>
      </c>
      <c r="H221" s="38">
        <v>40597.050000000003</v>
      </c>
      <c r="I221" s="38">
        <v>40986.849999999991</v>
      </c>
      <c r="J221" s="38">
        <v>41235.35</v>
      </c>
      <c r="K221" s="31">
        <v>40738.35</v>
      </c>
      <c r="L221" s="31">
        <v>40100.050000000003</v>
      </c>
      <c r="M221" s="31">
        <v>7.9399999999999991E-3</v>
      </c>
      <c r="N221" s="1"/>
      <c r="O221" s="1"/>
    </row>
    <row r="222" spans="1:15" ht="12.75" customHeight="1">
      <c r="A222" s="33">
        <v>212</v>
      </c>
      <c r="B222" s="58" t="s">
        <v>414</v>
      </c>
      <c r="C222" s="31">
        <v>71.45</v>
      </c>
      <c r="D222" s="38">
        <v>72.066666666666663</v>
      </c>
      <c r="E222" s="38">
        <v>70.183333333333323</v>
      </c>
      <c r="F222" s="38">
        <v>68.916666666666657</v>
      </c>
      <c r="G222" s="38">
        <v>67.033333333333317</v>
      </c>
      <c r="H222" s="38">
        <v>73.333333333333329</v>
      </c>
      <c r="I222" s="38">
        <v>75.216666666666654</v>
      </c>
      <c r="J222" s="38">
        <v>76.483333333333334</v>
      </c>
      <c r="K222" s="31">
        <v>73.95</v>
      </c>
      <c r="L222" s="31">
        <v>70.8</v>
      </c>
      <c r="M222" s="31">
        <v>60.795070000000003</v>
      </c>
      <c r="N222" s="1"/>
      <c r="O222" s="1"/>
    </row>
    <row r="223" spans="1:15" ht="12.75" customHeight="1">
      <c r="A223" s="33">
        <v>213</v>
      </c>
      <c r="B223" s="58" t="s">
        <v>138</v>
      </c>
      <c r="C223" s="31">
        <v>970.4</v>
      </c>
      <c r="D223" s="38">
        <v>967.73333333333323</v>
      </c>
      <c r="E223" s="38">
        <v>962.86666666666645</v>
      </c>
      <c r="F223" s="38">
        <v>955.33333333333326</v>
      </c>
      <c r="G223" s="38">
        <v>950.46666666666647</v>
      </c>
      <c r="H223" s="38">
        <v>975.26666666666642</v>
      </c>
      <c r="I223" s="38">
        <v>980.13333333333321</v>
      </c>
      <c r="J223" s="38">
        <v>987.6666666666664</v>
      </c>
      <c r="K223" s="31">
        <v>972.6</v>
      </c>
      <c r="L223" s="31">
        <v>960.2</v>
      </c>
      <c r="M223" s="31">
        <v>102.75758</v>
      </c>
      <c r="N223" s="1"/>
      <c r="O223" s="1"/>
    </row>
    <row r="224" spans="1:15" ht="12.75" customHeight="1">
      <c r="A224" s="33">
        <v>214</v>
      </c>
      <c r="B224" s="58" t="s">
        <v>139</v>
      </c>
      <c r="C224" s="31">
        <v>1325.8</v>
      </c>
      <c r="D224" s="38">
        <v>1331.5666666666666</v>
      </c>
      <c r="E224" s="38">
        <v>1315.3333333333333</v>
      </c>
      <c r="F224" s="38">
        <v>1304.8666666666666</v>
      </c>
      <c r="G224" s="38">
        <v>1288.6333333333332</v>
      </c>
      <c r="H224" s="38">
        <v>1342.0333333333333</v>
      </c>
      <c r="I224" s="38">
        <v>1358.2666666666669</v>
      </c>
      <c r="J224" s="38">
        <v>1368.7333333333333</v>
      </c>
      <c r="K224" s="31">
        <v>1347.8</v>
      </c>
      <c r="L224" s="31">
        <v>1321.1</v>
      </c>
      <c r="M224" s="31">
        <v>2.7943699999999998</v>
      </c>
      <c r="N224" s="1"/>
      <c r="O224" s="1"/>
    </row>
    <row r="225" spans="1:15" ht="12.75" customHeight="1">
      <c r="A225" s="33">
        <v>215</v>
      </c>
      <c r="B225" s="58" t="s">
        <v>140</v>
      </c>
      <c r="C225" s="31">
        <v>548.04999999999995</v>
      </c>
      <c r="D225" s="38">
        <v>546.16666666666663</v>
      </c>
      <c r="E225" s="38">
        <v>541.88333333333321</v>
      </c>
      <c r="F225" s="38">
        <v>535.71666666666658</v>
      </c>
      <c r="G225" s="38">
        <v>531.43333333333317</v>
      </c>
      <c r="H225" s="38">
        <v>552.33333333333326</v>
      </c>
      <c r="I225" s="38">
        <v>556.61666666666679</v>
      </c>
      <c r="J225" s="38">
        <v>562.7833333333333</v>
      </c>
      <c r="K225" s="31">
        <v>550.45000000000005</v>
      </c>
      <c r="L225" s="31">
        <v>540</v>
      </c>
      <c r="M225" s="31">
        <v>10.637869999999999</v>
      </c>
      <c r="N225" s="1"/>
      <c r="O225" s="1"/>
    </row>
    <row r="226" spans="1:15" ht="12.75" customHeight="1">
      <c r="A226" s="33">
        <v>216</v>
      </c>
      <c r="B226" s="58" t="s">
        <v>281</v>
      </c>
      <c r="C226" s="31">
        <v>620.9</v>
      </c>
      <c r="D226" s="38">
        <v>620.98333333333335</v>
      </c>
      <c r="E226" s="38">
        <v>617.4666666666667</v>
      </c>
      <c r="F226" s="38">
        <v>614.0333333333333</v>
      </c>
      <c r="G226" s="38">
        <v>610.51666666666665</v>
      </c>
      <c r="H226" s="38">
        <v>624.41666666666674</v>
      </c>
      <c r="I226" s="38">
        <v>627.93333333333339</v>
      </c>
      <c r="J226" s="38">
        <v>631.36666666666679</v>
      </c>
      <c r="K226" s="31">
        <v>624.5</v>
      </c>
      <c r="L226" s="31">
        <v>617.54999999999995</v>
      </c>
      <c r="M226" s="31">
        <v>0.96958</v>
      </c>
      <c r="N226" s="1"/>
      <c r="O226" s="1"/>
    </row>
    <row r="227" spans="1:15" ht="12.75" customHeight="1">
      <c r="A227" s="33">
        <v>217</v>
      </c>
      <c r="B227" s="58" t="s">
        <v>415</v>
      </c>
      <c r="C227" s="31">
        <v>60.75</v>
      </c>
      <c r="D227" s="38">
        <v>60.85</v>
      </c>
      <c r="E227" s="38">
        <v>59.900000000000006</v>
      </c>
      <c r="F227" s="38">
        <v>59.050000000000004</v>
      </c>
      <c r="G227" s="38">
        <v>58.100000000000009</v>
      </c>
      <c r="H227" s="38">
        <v>61.7</v>
      </c>
      <c r="I227" s="38">
        <v>62.650000000000006</v>
      </c>
      <c r="J227" s="38">
        <v>63.5</v>
      </c>
      <c r="K227" s="31">
        <v>61.8</v>
      </c>
      <c r="L227" s="31">
        <v>60</v>
      </c>
      <c r="M227" s="31">
        <v>66.829939999999993</v>
      </c>
      <c r="N227" s="1"/>
      <c r="O227" s="1"/>
    </row>
    <row r="228" spans="1:15" ht="12.75" customHeight="1">
      <c r="A228" s="33">
        <v>218</v>
      </c>
      <c r="B228" s="58" t="s">
        <v>143</v>
      </c>
      <c r="C228" s="31">
        <v>91.1</v>
      </c>
      <c r="D228" s="38">
        <v>91.133333333333326</v>
      </c>
      <c r="E228" s="38">
        <v>90.166666666666657</v>
      </c>
      <c r="F228" s="38">
        <v>89.233333333333334</v>
      </c>
      <c r="G228" s="38">
        <v>88.266666666666666</v>
      </c>
      <c r="H228" s="38">
        <v>92.066666666666649</v>
      </c>
      <c r="I228" s="38">
        <v>93.033333333333317</v>
      </c>
      <c r="J228" s="38">
        <v>93.96666666666664</v>
      </c>
      <c r="K228" s="31">
        <v>92.1</v>
      </c>
      <c r="L228" s="31">
        <v>90.2</v>
      </c>
      <c r="M228" s="31">
        <v>296.65821999999997</v>
      </c>
      <c r="N228" s="1"/>
      <c r="O228" s="1"/>
    </row>
    <row r="229" spans="1:15" ht="12.75" customHeight="1">
      <c r="A229" s="33">
        <v>219</v>
      </c>
      <c r="B229" s="58" t="s">
        <v>142</v>
      </c>
      <c r="C229" s="31">
        <v>121.05</v>
      </c>
      <c r="D229" s="38">
        <v>121.60000000000001</v>
      </c>
      <c r="E229" s="38">
        <v>120.20000000000002</v>
      </c>
      <c r="F229" s="38">
        <v>119.35000000000001</v>
      </c>
      <c r="G229" s="38">
        <v>117.95000000000002</v>
      </c>
      <c r="H229" s="38">
        <v>122.45000000000002</v>
      </c>
      <c r="I229" s="38">
        <v>123.85000000000002</v>
      </c>
      <c r="J229" s="38">
        <v>124.70000000000002</v>
      </c>
      <c r="K229" s="31">
        <v>123</v>
      </c>
      <c r="L229" s="31">
        <v>120.75</v>
      </c>
      <c r="M229" s="31">
        <v>55.085419999999999</v>
      </c>
      <c r="N229" s="1"/>
      <c r="O229" s="1"/>
    </row>
    <row r="230" spans="1:15" ht="12.75" customHeight="1">
      <c r="A230" s="33">
        <v>220</v>
      </c>
      <c r="B230" s="58" t="s">
        <v>416</v>
      </c>
      <c r="C230" s="31">
        <v>928.7</v>
      </c>
      <c r="D230" s="38">
        <v>931.91666666666663</v>
      </c>
      <c r="E230" s="38">
        <v>914.98333333333323</v>
      </c>
      <c r="F230" s="38">
        <v>901.26666666666665</v>
      </c>
      <c r="G230" s="38">
        <v>884.33333333333326</v>
      </c>
      <c r="H230" s="38">
        <v>945.63333333333321</v>
      </c>
      <c r="I230" s="38">
        <v>962.56666666666661</v>
      </c>
      <c r="J230" s="38">
        <v>976.28333333333319</v>
      </c>
      <c r="K230" s="31">
        <v>948.85</v>
      </c>
      <c r="L230" s="31">
        <v>918.2</v>
      </c>
      <c r="M230" s="31">
        <v>0.76771</v>
      </c>
      <c r="N230" s="1"/>
      <c r="O230" s="1"/>
    </row>
    <row r="231" spans="1:15" ht="12.75" customHeight="1">
      <c r="A231" s="33">
        <v>221</v>
      </c>
      <c r="B231" s="58" t="s">
        <v>417</v>
      </c>
      <c r="C231" s="31">
        <v>586.29999999999995</v>
      </c>
      <c r="D231" s="38">
        <v>587.4</v>
      </c>
      <c r="E231" s="38">
        <v>579.79999999999995</v>
      </c>
      <c r="F231" s="38">
        <v>573.29999999999995</v>
      </c>
      <c r="G231" s="38">
        <v>565.69999999999993</v>
      </c>
      <c r="H231" s="38">
        <v>593.9</v>
      </c>
      <c r="I231" s="38">
        <v>601.50000000000011</v>
      </c>
      <c r="J231" s="38">
        <v>608</v>
      </c>
      <c r="K231" s="31">
        <v>595</v>
      </c>
      <c r="L231" s="31">
        <v>580.9</v>
      </c>
      <c r="M231" s="31">
        <v>3.56107</v>
      </c>
      <c r="N231" s="1"/>
      <c r="O231" s="1"/>
    </row>
    <row r="232" spans="1:15" ht="12.75" customHeight="1">
      <c r="A232" s="33">
        <v>222</v>
      </c>
      <c r="B232" s="58" t="s">
        <v>147</v>
      </c>
      <c r="C232" s="31">
        <v>230.55</v>
      </c>
      <c r="D232" s="38">
        <v>231.25</v>
      </c>
      <c r="E232" s="38">
        <v>227.5</v>
      </c>
      <c r="F232" s="38">
        <v>224.45</v>
      </c>
      <c r="G232" s="38">
        <v>220.7</v>
      </c>
      <c r="H232" s="38">
        <v>234.3</v>
      </c>
      <c r="I232" s="38">
        <v>238.05</v>
      </c>
      <c r="J232" s="38">
        <v>241.10000000000002</v>
      </c>
      <c r="K232" s="31">
        <v>235</v>
      </c>
      <c r="L232" s="31">
        <v>228.2</v>
      </c>
      <c r="M232" s="31">
        <v>38.66921</v>
      </c>
      <c r="N232" s="1"/>
      <c r="O232" s="1"/>
    </row>
    <row r="233" spans="1:15" ht="12.75" customHeight="1">
      <c r="A233" s="33">
        <v>223</v>
      </c>
      <c r="B233" s="58" t="s">
        <v>137</v>
      </c>
      <c r="C233" s="31">
        <v>172.95</v>
      </c>
      <c r="D233" s="38">
        <v>168.56666666666669</v>
      </c>
      <c r="E233" s="38">
        <v>162.48333333333338</v>
      </c>
      <c r="F233" s="38">
        <v>152.01666666666668</v>
      </c>
      <c r="G233" s="38">
        <v>145.93333333333337</v>
      </c>
      <c r="H233" s="38">
        <v>179.03333333333339</v>
      </c>
      <c r="I233" s="38">
        <v>185.1166666666667</v>
      </c>
      <c r="J233" s="38">
        <v>195.5833333333334</v>
      </c>
      <c r="K233" s="31">
        <v>174.65</v>
      </c>
      <c r="L233" s="31">
        <v>158.1</v>
      </c>
      <c r="M233" s="31">
        <v>602.79028000000005</v>
      </c>
      <c r="N233" s="1"/>
      <c r="O233" s="1"/>
    </row>
    <row r="234" spans="1:15" ht="12.75" customHeight="1">
      <c r="A234" s="33">
        <v>224</v>
      </c>
      <c r="B234" s="58" t="s">
        <v>420</v>
      </c>
      <c r="C234" s="31">
        <v>71.55</v>
      </c>
      <c r="D234" s="38">
        <v>70.533333333333346</v>
      </c>
      <c r="E234" s="38">
        <v>69.066666666666691</v>
      </c>
      <c r="F234" s="38">
        <v>66.583333333333343</v>
      </c>
      <c r="G234" s="38">
        <v>65.116666666666688</v>
      </c>
      <c r="H234" s="38">
        <v>73.016666666666694</v>
      </c>
      <c r="I234" s="38">
        <v>74.483333333333363</v>
      </c>
      <c r="J234" s="38">
        <v>76.966666666666697</v>
      </c>
      <c r="K234" s="31">
        <v>72</v>
      </c>
      <c r="L234" s="31">
        <v>68.05</v>
      </c>
      <c r="M234" s="31">
        <v>420.95661000000001</v>
      </c>
      <c r="N234" s="1"/>
      <c r="O234" s="1"/>
    </row>
    <row r="235" spans="1:15" ht="12.75" customHeight="1">
      <c r="A235" s="33">
        <v>225</v>
      </c>
      <c r="B235" s="58" t="s">
        <v>148</v>
      </c>
      <c r="C235" s="31">
        <v>3016</v>
      </c>
      <c r="D235" s="38">
        <v>3043.3333333333335</v>
      </c>
      <c r="E235" s="38">
        <v>2977.666666666667</v>
      </c>
      <c r="F235" s="38">
        <v>2939.3333333333335</v>
      </c>
      <c r="G235" s="38">
        <v>2873.666666666667</v>
      </c>
      <c r="H235" s="38">
        <v>3081.666666666667</v>
      </c>
      <c r="I235" s="38">
        <v>3147.3333333333339</v>
      </c>
      <c r="J235" s="38">
        <v>3185.666666666667</v>
      </c>
      <c r="K235" s="31">
        <v>3109</v>
      </c>
      <c r="L235" s="31">
        <v>3005</v>
      </c>
      <c r="M235" s="31">
        <v>1.81115</v>
      </c>
      <c r="N235" s="1"/>
      <c r="O235" s="1"/>
    </row>
    <row r="236" spans="1:15" ht="12.75" customHeight="1">
      <c r="A236" s="33">
        <v>226</v>
      </c>
      <c r="B236" s="58" t="s">
        <v>282</v>
      </c>
      <c r="C236" s="31">
        <v>395.3</v>
      </c>
      <c r="D236" s="38">
        <v>395.33333333333331</v>
      </c>
      <c r="E236" s="38">
        <v>385.66666666666663</v>
      </c>
      <c r="F236" s="38">
        <v>376.0333333333333</v>
      </c>
      <c r="G236" s="38">
        <v>366.36666666666662</v>
      </c>
      <c r="H236" s="38">
        <v>404.96666666666664</v>
      </c>
      <c r="I236" s="38">
        <v>414.63333333333327</v>
      </c>
      <c r="J236" s="38">
        <v>424.26666666666665</v>
      </c>
      <c r="K236" s="31">
        <v>405</v>
      </c>
      <c r="L236" s="31">
        <v>385.7</v>
      </c>
      <c r="M236" s="31">
        <v>19.278870000000001</v>
      </c>
      <c r="N236" s="1"/>
      <c r="O236" s="1"/>
    </row>
    <row r="237" spans="1:15" ht="12.75" customHeight="1">
      <c r="A237" s="33">
        <v>227</v>
      </c>
      <c r="B237" s="58" t="s">
        <v>144</v>
      </c>
      <c r="C237" s="31">
        <v>124.15</v>
      </c>
      <c r="D237" s="38">
        <v>124.53333333333335</v>
      </c>
      <c r="E237" s="38">
        <v>123.36666666666669</v>
      </c>
      <c r="F237" s="38">
        <v>122.58333333333334</v>
      </c>
      <c r="G237" s="38">
        <v>121.41666666666669</v>
      </c>
      <c r="H237" s="38">
        <v>125.31666666666669</v>
      </c>
      <c r="I237" s="38">
        <v>126.48333333333335</v>
      </c>
      <c r="J237" s="38">
        <v>127.26666666666669</v>
      </c>
      <c r="K237" s="31">
        <v>125.7</v>
      </c>
      <c r="L237" s="31">
        <v>123.75</v>
      </c>
      <c r="M237" s="31">
        <v>36.363520000000001</v>
      </c>
      <c r="N237" s="1"/>
      <c r="O237" s="1"/>
    </row>
    <row r="238" spans="1:15" ht="12.75" customHeight="1">
      <c r="A238" s="33">
        <v>228</v>
      </c>
      <c r="B238" s="58" t="s">
        <v>146</v>
      </c>
      <c r="C238" s="31">
        <v>392</v>
      </c>
      <c r="D238" s="38">
        <v>394.58333333333331</v>
      </c>
      <c r="E238" s="38">
        <v>388.11666666666662</v>
      </c>
      <c r="F238" s="38">
        <v>384.23333333333329</v>
      </c>
      <c r="G238" s="38">
        <v>377.76666666666659</v>
      </c>
      <c r="H238" s="38">
        <v>398.46666666666664</v>
      </c>
      <c r="I238" s="38">
        <v>404.93333333333334</v>
      </c>
      <c r="J238" s="38">
        <v>408.81666666666666</v>
      </c>
      <c r="K238" s="31">
        <v>401.05</v>
      </c>
      <c r="L238" s="31">
        <v>390.7</v>
      </c>
      <c r="M238" s="31">
        <v>22.424219999999998</v>
      </c>
      <c r="N238" s="1"/>
      <c r="O238" s="1"/>
    </row>
    <row r="239" spans="1:15" ht="12.75" customHeight="1">
      <c r="A239" s="33">
        <v>229</v>
      </c>
      <c r="B239" s="58" t="s">
        <v>154</v>
      </c>
      <c r="C239" s="31">
        <v>91.8</v>
      </c>
      <c r="D239" s="38">
        <v>92.216666666666654</v>
      </c>
      <c r="E239" s="38">
        <v>91.233333333333306</v>
      </c>
      <c r="F239" s="38">
        <v>90.666666666666657</v>
      </c>
      <c r="G239" s="38">
        <v>89.683333333333309</v>
      </c>
      <c r="H239" s="38">
        <v>92.783333333333303</v>
      </c>
      <c r="I239" s="38">
        <v>93.766666666666652</v>
      </c>
      <c r="J239" s="38">
        <v>94.3333333333333</v>
      </c>
      <c r="K239" s="31">
        <v>93.2</v>
      </c>
      <c r="L239" s="31">
        <v>91.65</v>
      </c>
      <c r="M239" s="31">
        <v>70.215289999999996</v>
      </c>
      <c r="N239" s="1"/>
      <c r="O239" s="1"/>
    </row>
    <row r="240" spans="1:15" ht="12.75" customHeight="1">
      <c r="A240" s="33">
        <v>230</v>
      </c>
      <c r="B240" s="58" t="s">
        <v>421</v>
      </c>
      <c r="C240" s="31">
        <v>31.25</v>
      </c>
      <c r="D240" s="38">
        <v>31.383333333333336</v>
      </c>
      <c r="E240" s="38">
        <v>30.766666666666673</v>
      </c>
      <c r="F240" s="38">
        <v>30.283333333333335</v>
      </c>
      <c r="G240" s="38">
        <v>29.666666666666671</v>
      </c>
      <c r="H240" s="38">
        <v>31.866666666666674</v>
      </c>
      <c r="I240" s="38">
        <v>32.483333333333341</v>
      </c>
      <c r="J240" s="38">
        <v>32.966666666666676</v>
      </c>
      <c r="K240" s="31">
        <v>32</v>
      </c>
      <c r="L240" s="31">
        <v>30.9</v>
      </c>
      <c r="M240" s="31">
        <v>222.76385999999999</v>
      </c>
      <c r="N240" s="1"/>
      <c r="O240" s="1"/>
    </row>
    <row r="241" spans="1:15" ht="12.75" customHeight="1">
      <c r="A241" s="33">
        <v>231</v>
      </c>
      <c r="B241" s="58" t="s">
        <v>156</v>
      </c>
      <c r="C241" s="31">
        <v>658.25</v>
      </c>
      <c r="D241" s="38">
        <v>659.75</v>
      </c>
      <c r="E241" s="38">
        <v>649.5</v>
      </c>
      <c r="F241" s="38">
        <v>640.75</v>
      </c>
      <c r="G241" s="38">
        <v>630.5</v>
      </c>
      <c r="H241" s="38">
        <v>668.5</v>
      </c>
      <c r="I241" s="38">
        <v>678.75</v>
      </c>
      <c r="J241" s="38">
        <v>687.5</v>
      </c>
      <c r="K241" s="31">
        <v>670</v>
      </c>
      <c r="L241" s="31">
        <v>651</v>
      </c>
      <c r="M241" s="31">
        <v>30.14348</v>
      </c>
      <c r="N241" s="1"/>
      <c r="O241" s="1"/>
    </row>
    <row r="242" spans="1:15" ht="12.75" customHeight="1">
      <c r="A242" s="33">
        <v>232</v>
      </c>
      <c r="B242" s="58" t="s">
        <v>422</v>
      </c>
      <c r="C242" s="31">
        <v>48.4</v>
      </c>
      <c r="D242" s="38">
        <v>48.54999999999999</v>
      </c>
      <c r="E242" s="38">
        <v>47.899999999999977</v>
      </c>
      <c r="F242" s="38">
        <v>47.399999999999984</v>
      </c>
      <c r="G242" s="38">
        <v>46.749999999999972</v>
      </c>
      <c r="H242" s="38">
        <v>49.049999999999983</v>
      </c>
      <c r="I242" s="38">
        <v>49.7</v>
      </c>
      <c r="J242" s="38">
        <v>50.199999999999989</v>
      </c>
      <c r="K242" s="31">
        <v>49.2</v>
      </c>
      <c r="L242" s="31">
        <v>48.05</v>
      </c>
      <c r="M242" s="31">
        <v>367.32927999999998</v>
      </c>
      <c r="N242" s="1"/>
      <c r="O242" s="1"/>
    </row>
    <row r="243" spans="1:15" ht="12.75" customHeight="1">
      <c r="A243" s="33">
        <v>233</v>
      </c>
      <c r="B243" s="58" t="s">
        <v>423</v>
      </c>
      <c r="C243" s="31">
        <v>1515.55</v>
      </c>
      <c r="D243" s="38">
        <v>1519.05</v>
      </c>
      <c r="E243" s="38">
        <v>1493.1</v>
      </c>
      <c r="F243" s="38">
        <v>1470.6499999999999</v>
      </c>
      <c r="G243" s="38">
        <v>1444.6999999999998</v>
      </c>
      <c r="H243" s="38">
        <v>1541.5</v>
      </c>
      <c r="I243" s="38">
        <v>1567.4500000000003</v>
      </c>
      <c r="J243" s="38">
        <v>1589.9</v>
      </c>
      <c r="K243" s="31">
        <v>1545</v>
      </c>
      <c r="L243" s="31">
        <v>1496.6</v>
      </c>
      <c r="M243" s="31">
        <v>0.55876000000000003</v>
      </c>
      <c r="N243" s="1"/>
      <c r="O243" s="1"/>
    </row>
    <row r="244" spans="1:15" ht="12.75" customHeight="1">
      <c r="A244" s="33">
        <v>234</v>
      </c>
      <c r="B244" s="58" t="s">
        <v>145</v>
      </c>
      <c r="C244" s="31">
        <v>440.8</v>
      </c>
      <c r="D244" s="38">
        <v>441.83333333333331</v>
      </c>
      <c r="E244" s="38">
        <v>437.96666666666664</v>
      </c>
      <c r="F244" s="38">
        <v>435.13333333333333</v>
      </c>
      <c r="G244" s="38">
        <v>431.26666666666665</v>
      </c>
      <c r="H244" s="38">
        <v>444.66666666666663</v>
      </c>
      <c r="I244" s="38">
        <v>448.5333333333333</v>
      </c>
      <c r="J244" s="38">
        <v>451.36666666666662</v>
      </c>
      <c r="K244" s="31">
        <v>445.7</v>
      </c>
      <c r="L244" s="31">
        <v>439</v>
      </c>
      <c r="M244" s="31">
        <v>7.07613</v>
      </c>
      <c r="N244" s="1"/>
      <c r="O244" s="1"/>
    </row>
    <row r="245" spans="1:15" ht="12.75" customHeight="1">
      <c r="A245" s="33">
        <v>235</v>
      </c>
      <c r="B245" s="58" t="s">
        <v>151</v>
      </c>
      <c r="C245" s="31">
        <v>168.35</v>
      </c>
      <c r="D245" s="38">
        <v>167.78333333333333</v>
      </c>
      <c r="E245" s="38">
        <v>164.86666666666667</v>
      </c>
      <c r="F245" s="38">
        <v>161.38333333333335</v>
      </c>
      <c r="G245" s="38">
        <v>158.4666666666667</v>
      </c>
      <c r="H245" s="38">
        <v>171.26666666666665</v>
      </c>
      <c r="I245" s="38">
        <v>174.18333333333334</v>
      </c>
      <c r="J245" s="38">
        <v>177.66666666666663</v>
      </c>
      <c r="K245" s="31">
        <v>170.7</v>
      </c>
      <c r="L245" s="31">
        <v>164.3</v>
      </c>
      <c r="M245" s="31">
        <v>193.75280000000001</v>
      </c>
      <c r="N245" s="1"/>
      <c r="O245" s="1"/>
    </row>
    <row r="246" spans="1:15" ht="12.75" customHeight="1">
      <c r="A246" s="33">
        <v>236</v>
      </c>
      <c r="B246" s="58" t="s">
        <v>150</v>
      </c>
      <c r="C246" s="31">
        <v>1401.15</v>
      </c>
      <c r="D246" s="38">
        <v>1403.8833333333334</v>
      </c>
      <c r="E246" s="38">
        <v>1386.3166666666668</v>
      </c>
      <c r="F246" s="38">
        <v>1371.4833333333333</v>
      </c>
      <c r="G246" s="38">
        <v>1353.9166666666667</v>
      </c>
      <c r="H246" s="38">
        <v>1418.7166666666669</v>
      </c>
      <c r="I246" s="38">
        <v>1436.2833333333335</v>
      </c>
      <c r="J246" s="38">
        <v>1451.116666666667</v>
      </c>
      <c r="K246" s="31">
        <v>1421.45</v>
      </c>
      <c r="L246" s="31">
        <v>1389.05</v>
      </c>
      <c r="M246" s="31">
        <v>18.625350000000001</v>
      </c>
      <c r="N246" s="1"/>
      <c r="O246" s="1"/>
    </row>
    <row r="247" spans="1:15" ht="12.75" customHeight="1">
      <c r="A247" s="33">
        <v>237</v>
      </c>
      <c r="B247" s="58" t="s">
        <v>424</v>
      </c>
      <c r="C247" s="31">
        <v>14</v>
      </c>
      <c r="D247" s="38">
        <v>14.016666666666666</v>
      </c>
      <c r="E247" s="38">
        <v>13.833333333333332</v>
      </c>
      <c r="F247" s="38">
        <v>13.666666666666666</v>
      </c>
      <c r="G247" s="38">
        <v>13.483333333333333</v>
      </c>
      <c r="H247" s="38">
        <v>14.183333333333332</v>
      </c>
      <c r="I247" s="38">
        <v>14.366666666666665</v>
      </c>
      <c r="J247" s="38">
        <v>14.533333333333331</v>
      </c>
      <c r="K247" s="31">
        <v>14.2</v>
      </c>
      <c r="L247" s="31">
        <v>13.85</v>
      </c>
      <c r="M247" s="31">
        <v>99.644329999999997</v>
      </c>
      <c r="N247" s="1"/>
      <c r="O247" s="1"/>
    </row>
    <row r="248" spans="1:15" ht="12.75" customHeight="1">
      <c r="A248" s="33">
        <v>238</v>
      </c>
      <c r="B248" s="58" t="s">
        <v>186</v>
      </c>
      <c r="C248" s="31">
        <v>4206.8</v>
      </c>
      <c r="D248" s="38">
        <v>4206.2166666666672</v>
      </c>
      <c r="E248" s="38">
        <v>4172.8833333333341</v>
      </c>
      <c r="F248" s="38">
        <v>4138.9666666666672</v>
      </c>
      <c r="G248" s="38">
        <v>4105.6333333333341</v>
      </c>
      <c r="H248" s="38">
        <v>4240.1333333333341</v>
      </c>
      <c r="I248" s="38">
        <v>4273.4666666666662</v>
      </c>
      <c r="J248" s="38">
        <v>4307.3833333333341</v>
      </c>
      <c r="K248" s="31">
        <v>4239.55</v>
      </c>
      <c r="L248" s="31">
        <v>4172.3</v>
      </c>
      <c r="M248" s="31">
        <v>2.15964</v>
      </c>
      <c r="N248" s="1"/>
      <c r="O248" s="1"/>
    </row>
    <row r="249" spans="1:15" ht="12.75" customHeight="1">
      <c r="A249" s="33">
        <v>239</v>
      </c>
      <c r="B249" s="58" t="s">
        <v>152</v>
      </c>
      <c r="C249" s="31">
        <v>1420.1</v>
      </c>
      <c r="D249" s="38">
        <v>1418</v>
      </c>
      <c r="E249" s="38">
        <v>1413.5</v>
      </c>
      <c r="F249" s="38">
        <v>1406.9</v>
      </c>
      <c r="G249" s="38">
        <v>1402.4</v>
      </c>
      <c r="H249" s="38">
        <v>1424.6</v>
      </c>
      <c r="I249" s="38">
        <v>1429.1</v>
      </c>
      <c r="J249" s="38">
        <v>1435.6999999999998</v>
      </c>
      <c r="K249" s="31">
        <v>1422.5</v>
      </c>
      <c r="L249" s="31">
        <v>1411.4</v>
      </c>
      <c r="M249" s="31">
        <v>43.071719999999999</v>
      </c>
      <c r="N249" s="1"/>
      <c r="O249" s="1"/>
    </row>
    <row r="250" spans="1:15" ht="12.75" customHeight="1">
      <c r="A250" s="33">
        <v>240</v>
      </c>
      <c r="B250" s="58" t="s">
        <v>861</v>
      </c>
      <c r="C250" s="31">
        <v>3265.65</v>
      </c>
      <c r="D250" s="38">
        <v>3259.8833333333332</v>
      </c>
      <c r="E250" s="38">
        <v>3226.7666666666664</v>
      </c>
      <c r="F250" s="38">
        <v>3187.8833333333332</v>
      </c>
      <c r="G250" s="38">
        <v>3154.7666666666664</v>
      </c>
      <c r="H250" s="38">
        <v>3298.7666666666664</v>
      </c>
      <c r="I250" s="38">
        <v>3331.8833333333332</v>
      </c>
      <c r="J250" s="38">
        <v>3370.7666666666664</v>
      </c>
      <c r="K250" s="31">
        <v>3293</v>
      </c>
      <c r="L250" s="31">
        <v>3221</v>
      </c>
      <c r="M250" s="31">
        <v>0.18704000000000001</v>
      </c>
      <c r="N250" s="1"/>
      <c r="O250" s="1"/>
    </row>
    <row r="251" spans="1:15" ht="12.75" customHeight="1">
      <c r="A251" s="33">
        <v>241</v>
      </c>
      <c r="B251" s="58" t="s">
        <v>153</v>
      </c>
      <c r="C251" s="31">
        <v>692.2</v>
      </c>
      <c r="D251" s="38">
        <v>692.43333333333339</v>
      </c>
      <c r="E251" s="38">
        <v>684.86666666666679</v>
      </c>
      <c r="F251" s="38">
        <v>677.53333333333342</v>
      </c>
      <c r="G251" s="38">
        <v>669.96666666666681</v>
      </c>
      <c r="H251" s="38">
        <v>699.76666666666677</v>
      </c>
      <c r="I251" s="38">
        <v>707.33333333333337</v>
      </c>
      <c r="J251" s="38">
        <v>714.66666666666674</v>
      </c>
      <c r="K251" s="31">
        <v>700</v>
      </c>
      <c r="L251" s="31">
        <v>685.1</v>
      </c>
      <c r="M251" s="31">
        <v>2.2205900000000001</v>
      </c>
      <c r="N251" s="1"/>
      <c r="O251" s="1"/>
    </row>
    <row r="252" spans="1:15" ht="12.75" customHeight="1">
      <c r="A252" s="33">
        <v>242</v>
      </c>
      <c r="B252" s="58" t="s">
        <v>149</v>
      </c>
      <c r="C252" s="31">
        <v>2458.15</v>
      </c>
      <c r="D252" s="38">
        <v>2467.1666666666665</v>
      </c>
      <c r="E252" s="38">
        <v>2441.9333333333329</v>
      </c>
      <c r="F252" s="38">
        <v>2425.7166666666662</v>
      </c>
      <c r="G252" s="38">
        <v>2400.4833333333327</v>
      </c>
      <c r="H252" s="38">
        <v>2483.3833333333332</v>
      </c>
      <c r="I252" s="38">
        <v>2508.6166666666668</v>
      </c>
      <c r="J252" s="38">
        <v>2524.8333333333335</v>
      </c>
      <c r="K252" s="31">
        <v>2492.4</v>
      </c>
      <c r="L252" s="31">
        <v>2450.9499999999998</v>
      </c>
      <c r="M252" s="31">
        <v>7.1650600000000004</v>
      </c>
      <c r="N252" s="1"/>
      <c r="O252" s="1"/>
    </row>
    <row r="253" spans="1:15" ht="12.75" customHeight="1">
      <c r="A253" s="33">
        <v>243</v>
      </c>
      <c r="B253" s="58" t="s">
        <v>155</v>
      </c>
      <c r="C253" s="31">
        <v>883.95</v>
      </c>
      <c r="D253" s="38">
        <v>888.30000000000007</v>
      </c>
      <c r="E253" s="38">
        <v>874.60000000000014</v>
      </c>
      <c r="F253" s="38">
        <v>865.25000000000011</v>
      </c>
      <c r="G253" s="38">
        <v>851.55000000000018</v>
      </c>
      <c r="H253" s="38">
        <v>897.65000000000009</v>
      </c>
      <c r="I253" s="38">
        <v>911.35000000000014</v>
      </c>
      <c r="J253" s="38">
        <v>920.7</v>
      </c>
      <c r="K253" s="31">
        <v>902</v>
      </c>
      <c r="L253" s="31">
        <v>878.95</v>
      </c>
      <c r="M253" s="31">
        <v>9.4143899999999991</v>
      </c>
      <c r="N253" s="1"/>
      <c r="O253" s="1"/>
    </row>
    <row r="254" spans="1:15" ht="12.75" customHeight="1">
      <c r="A254" s="33">
        <v>244</v>
      </c>
      <c r="B254" s="58" t="s">
        <v>418</v>
      </c>
      <c r="C254" s="31">
        <v>27</v>
      </c>
      <c r="D254" s="38">
        <v>27.2</v>
      </c>
      <c r="E254" s="38">
        <v>26.65</v>
      </c>
      <c r="F254" s="38">
        <v>26.3</v>
      </c>
      <c r="G254" s="38">
        <v>25.75</v>
      </c>
      <c r="H254" s="38">
        <v>27.549999999999997</v>
      </c>
      <c r="I254" s="38">
        <v>28.1</v>
      </c>
      <c r="J254" s="38">
        <v>28.449999999999996</v>
      </c>
      <c r="K254" s="31">
        <v>27.75</v>
      </c>
      <c r="L254" s="31">
        <v>26.85</v>
      </c>
      <c r="M254" s="31">
        <v>118.93974</v>
      </c>
      <c r="N254" s="1"/>
      <c r="O254" s="1"/>
    </row>
    <row r="255" spans="1:15" ht="12.75" customHeight="1">
      <c r="A255" s="33">
        <v>245</v>
      </c>
      <c r="B255" s="58" t="s">
        <v>157</v>
      </c>
      <c r="C255" s="31">
        <v>443.35</v>
      </c>
      <c r="D255" s="38">
        <v>445.4666666666667</v>
      </c>
      <c r="E255" s="38">
        <v>439.93333333333339</v>
      </c>
      <c r="F255" s="38">
        <v>436.51666666666671</v>
      </c>
      <c r="G255" s="38">
        <v>430.98333333333341</v>
      </c>
      <c r="H255" s="38">
        <v>448.88333333333338</v>
      </c>
      <c r="I255" s="38">
        <v>454.41666666666669</v>
      </c>
      <c r="J255" s="38">
        <v>457.83333333333337</v>
      </c>
      <c r="K255" s="31">
        <v>451</v>
      </c>
      <c r="L255" s="31">
        <v>442.05</v>
      </c>
      <c r="M255" s="31">
        <v>92.709879999999998</v>
      </c>
      <c r="N255" s="1"/>
      <c r="O255" s="1"/>
    </row>
    <row r="256" spans="1:15" ht="12.75" customHeight="1">
      <c r="A256" s="33">
        <v>246</v>
      </c>
      <c r="B256" s="58" t="s">
        <v>419</v>
      </c>
      <c r="C256" s="31">
        <v>115.85</v>
      </c>
      <c r="D256" s="38">
        <v>116.46666666666665</v>
      </c>
      <c r="E256" s="38">
        <v>114.68333333333331</v>
      </c>
      <c r="F256" s="38">
        <v>113.51666666666665</v>
      </c>
      <c r="G256" s="38">
        <v>111.73333333333331</v>
      </c>
      <c r="H256" s="38">
        <v>117.63333333333331</v>
      </c>
      <c r="I256" s="38">
        <v>119.41666666666664</v>
      </c>
      <c r="J256" s="38">
        <v>120.58333333333331</v>
      </c>
      <c r="K256" s="31">
        <v>118.25</v>
      </c>
      <c r="L256" s="31">
        <v>115.3</v>
      </c>
      <c r="M256" s="31">
        <v>3.8652000000000002</v>
      </c>
      <c r="N256" s="1"/>
      <c r="O256" s="1"/>
    </row>
    <row r="257" spans="1:15" ht="12.75" customHeight="1">
      <c r="A257" s="33">
        <v>247</v>
      </c>
      <c r="B257" s="58" t="s">
        <v>425</v>
      </c>
      <c r="C257" s="31">
        <v>2841.9</v>
      </c>
      <c r="D257" s="38">
        <v>2810.6333333333332</v>
      </c>
      <c r="E257" s="38">
        <v>2761.2666666666664</v>
      </c>
      <c r="F257" s="38">
        <v>2680.6333333333332</v>
      </c>
      <c r="G257" s="38">
        <v>2631.2666666666664</v>
      </c>
      <c r="H257" s="38">
        <v>2891.2666666666664</v>
      </c>
      <c r="I257" s="38">
        <v>2940.6333333333332</v>
      </c>
      <c r="J257" s="38">
        <v>3021.2666666666664</v>
      </c>
      <c r="K257" s="31">
        <v>2860</v>
      </c>
      <c r="L257" s="31">
        <v>2730</v>
      </c>
      <c r="M257" s="31">
        <v>0.97336</v>
      </c>
      <c r="N257" s="1"/>
      <c r="O257" s="1"/>
    </row>
    <row r="258" spans="1:15" ht="12.75" customHeight="1">
      <c r="A258" s="33">
        <v>248</v>
      </c>
      <c r="B258" s="58" t="s">
        <v>159</v>
      </c>
      <c r="C258" s="31">
        <v>3176</v>
      </c>
      <c r="D258" s="38">
        <v>3156.2999999999997</v>
      </c>
      <c r="E258" s="38">
        <v>3124.6999999999994</v>
      </c>
      <c r="F258" s="38">
        <v>3073.3999999999996</v>
      </c>
      <c r="G258" s="38">
        <v>3041.7999999999993</v>
      </c>
      <c r="H258" s="38">
        <v>3207.5999999999995</v>
      </c>
      <c r="I258" s="38">
        <v>3239.2</v>
      </c>
      <c r="J258" s="38">
        <v>3290.4999999999995</v>
      </c>
      <c r="K258" s="31">
        <v>3187.9</v>
      </c>
      <c r="L258" s="31">
        <v>3105</v>
      </c>
      <c r="M258" s="31">
        <v>0.83399000000000001</v>
      </c>
      <c r="N258" s="1"/>
      <c r="O258" s="1"/>
    </row>
    <row r="259" spans="1:15" ht="12.75" customHeight="1">
      <c r="A259" s="33">
        <v>249</v>
      </c>
      <c r="B259" s="58" t="s">
        <v>430</v>
      </c>
      <c r="C259" s="31">
        <v>108.5</v>
      </c>
      <c r="D259" s="38">
        <v>108.18333333333332</v>
      </c>
      <c r="E259" s="38">
        <v>106.91666666666664</v>
      </c>
      <c r="F259" s="38">
        <v>105.33333333333331</v>
      </c>
      <c r="G259" s="38">
        <v>104.06666666666663</v>
      </c>
      <c r="H259" s="38">
        <v>109.76666666666665</v>
      </c>
      <c r="I259" s="38">
        <v>111.03333333333333</v>
      </c>
      <c r="J259" s="38">
        <v>112.61666666666666</v>
      </c>
      <c r="K259" s="31">
        <v>109.45</v>
      </c>
      <c r="L259" s="31">
        <v>106.6</v>
      </c>
      <c r="M259" s="31">
        <v>12.756309999999999</v>
      </c>
      <c r="N259" s="1"/>
      <c r="O259" s="1"/>
    </row>
    <row r="260" spans="1:15" ht="12.75" customHeight="1">
      <c r="A260" s="33">
        <v>250</v>
      </c>
      <c r="B260" s="58" t="s">
        <v>426</v>
      </c>
      <c r="C260" s="31">
        <v>1526.9</v>
      </c>
      <c r="D260" s="38">
        <v>1529.0166666666667</v>
      </c>
      <c r="E260" s="38">
        <v>1469.1333333333332</v>
      </c>
      <c r="F260" s="38">
        <v>1411.3666666666666</v>
      </c>
      <c r="G260" s="38">
        <v>1351.4833333333331</v>
      </c>
      <c r="H260" s="38">
        <v>1586.7833333333333</v>
      </c>
      <c r="I260" s="38">
        <v>1646.666666666667</v>
      </c>
      <c r="J260" s="38">
        <v>1704.4333333333334</v>
      </c>
      <c r="K260" s="31">
        <v>1588.9</v>
      </c>
      <c r="L260" s="31">
        <v>1471.25</v>
      </c>
      <c r="M260" s="31">
        <v>6.3344899999999997</v>
      </c>
      <c r="N260" s="1"/>
      <c r="O260" s="1"/>
    </row>
    <row r="261" spans="1:15" ht="12.75" customHeight="1">
      <c r="A261" s="33">
        <v>251</v>
      </c>
      <c r="B261" s="58" t="s">
        <v>431</v>
      </c>
      <c r="C261" s="31">
        <v>422.35</v>
      </c>
      <c r="D261" s="38">
        <v>425.73333333333335</v>
      </c>
      <c r="E261" s="38">
        <v>416.61666666666667</v>
      </c>
      <c r="F261" s="38">
        <v>410.88333333333333</v>
      </c>
      <c r="G261" s="38">
        <v>401.76666666666665</v>
      </c>
      <c r="H261" s="38">
        <v>431.4666666666667</v>
      </c>
      <c r="I261" s="38">
        <v>440.58333333333337</v>
      </c>
      <c r="J261" s="38">
        <v>446.31666666666672</v>
      </c>
      <c r="K261" s="31">
        <v>434.85</v>
      </c>
      <c r="L261" s="31">
        <v>420</v>
      </c>
      <c r="M261" s="31">
        <v>3.3394599999999999</v>
      </c>
      <c r="N261" s="1"/>
      <c r="O261" s="1"/>
    </row>
    <row r="262" spans="1:15" ht="12.75" customHeight="1">
      <c r="A262" s="33">
        <v>252</v>
      </c>
      <c r="B262" s="58" t="s">
        <v>158</v>
      </c>
      <c r="C262" s="31">
        <v>634.4</v>
      </c>
      <c r="D262" s="38">
        <v>637.7833333333333</v>
      </c>
      <c r="E262" s="38">
        <v>629.61666666666656</v>
      </c>
      <c r="F262" s="38">
        <v>624.83333333333326</v>
      </c>
      <c r="G262" s="38">
        <v>616.66666666666652</v>
      </c>
      <c r="H262" s="38">
        <v>642.56666666666661</v>
      </c>
      <c r="I262" s="38">
        <v>650.73333333333335</v>
      </c>
      <c r="J262" s="38">
        <v>655.51666666666665</v>
      </c>
      <c r="K262" s="31">
        <v>645.95000000000005</v>
      </c>
      <c r="L262" s="31">
        <v>633</v>
      </c>
      <c r="M262" s="31">
        <v>19.49633</v>
      </c>
      <c r="N262" s="1"/>
      <c r="O262" s="1"/>
    </row>
    <row r="263" spans="1:15" ht="12.75" customHeight="1">
      <c r="A263" s="33">
        <v>253</v>
      </c>
      <c r="B263" s="58" t="s">
        <v>862</v>
      </c>
      <c r="C263" s="31">
        <v>401.4</v>
      </c>
      <c r="D263" s="38">
        <v>399.95</v>
      </c>
      <c r="E263" s="38">
        <v>394.9</v>
      </c>
      <c r="F263" s="38">
        <v>388.4</v>
      </c>
      <c r="G263" s="38">
        <v>383.34999999999997</v>
      </c>
      <c r="H263" s="38">
        <v>406.45</v>
      </c>
      <c r="I263" s="38">
        <v>411.50000000000006</v>
      </c>
      <c r="J263" s="38">
        <v>418</v>
      </c>
      <c r="K263" s="31">
        <v>405</v>
      </c>
      <c r="L263" s="31">
        <v>393.45</v>
      </c>
      <c r="M263" s="31">
        <v>2.1951399999999999</v>
      </c>
      <c r="N263" s="1"/>
      <c r="O263" s="1"/>
    </row>
    <row r="264" spans="1:15" ht="12.75" customHeight="1">
      <c r="A264" s="33">
        <v>254</v>
      </c>
      <c r="B264" s="58" t="s">
        <v>427</v>
      </c>
      <c r="C264" s="31">
        <v>658.9</v>
      </c>
      <c r="D264" s="38">
        <v>660.96666666666658</v>
      </c>
      <c r="E264" s="38">
        <v>650.98333333333312</v>
      </c>
      <c r="F264" s="38">
        <v>643.06666666666649</v>
      </c>
      <c r="G264" s="38">
        <v>633.08333333333303</v>
      </c>
      <c r="H264" s="38">
        <v>668.88333333333321</v>
      </c>
      <c r="I264" s="38">
        <v>678.86666666666656</v>
      </c>
      <c r="J264" s="38">
        <v>686.7833333333333</v>
      </c>
      <c r="K264" s="31">
        <v>670.95</v>
      </c>
      <c r="L264" s="31">
        <v>653.04999999999995</v>
      </c>
      <c r="M264" s="31">
        <v>3.1182599999999998</v>
      </c>
      <c r="N264" s="1"/>
      <c r="O264" s="1"/>
    </row>
    <row r="265" spans="1:15" ht="12.75" customHeight="1">
      <c r="A265" s="33">
        <v>255</v>
      </c>
      <c r="B265" s="58" t="s">
        <v>428</v>
      </c>
      <c r="C265" s="31">
        <v>370.9</v>
      </c>
      <c r="D265" s="38">
        <v>374.2</v>
      </c>
      <c r="E265" s="38">
        <v>366.7</v>
      </c>
      <c r="F265" s="38">
        <v>362.5</v>
      </c>
      <c r="G265" s="38">
        <v>355</v>
      </c>
      <c r="H265" s="38">
        <v>378.4</v>
      </c>
      <c r="I265" s="38">
        <v>385.9</v>
      </c>
      <c r="J265" s="38">
        <v>390.09999999999997</v>
      </c>
      <c r="K265" s="31">
        <v>381.7</v>
      </c>
      <c r="L265" s="31">
        <v>370</v>
      </c>
      <c r="M265" s="31">
        <v>14.00445</v>
      </c>
      <c r="N265" s="1"/>
      <c r="O265" s="1"/>
    </row>
    <row r="266" spans="1:15" ht="12.75" customHeight="1">
      <c r="A266" s="33">
        <v>256</v>
      </c>
      <c r="B266" s="58" t="s">
        <v>429</v>
      </c>
      <c r="C266" s="31">
        <v>76.900000000000006</v>
      </c>
      <c r="D266" s="38">
        <v>76.500000000000014</v>
      </c>
      <c r="E266" s="38">
        <v>74.800000000000026</v>
      </c>
      <c r="F266" s="38">
        <v>72.700000000000017</v>
      </c>
      <c r="G266" s="38">
        <v>71.000000000000028</v>
      </c>
      <c r="H266" s="38">
        <v>78.600000000000023</v>
      </c>
      <c r="I266" s="38">
        <v>80.300000000000011</v>
      </c>
      <c r="J266" s="38">
        <v>82.40000000000002</v>
      </c>
      <c r="K266" s="31">
        <v>78.2</v>
      </c>
      <c r="L266" s="31">
        <v>74.400000000000006</v>
      </c>
      <c r="M266" s="31">
        <v>32.444380000000002</v>
      </c>
      <c r="N266" s="1"/>
      <c r="O266" s="1"/>
    </row>
    <row r="267" spans="1:15" ht="12.75" customHeight="1">
      <c r="A267" s="33">
        <v>257</v>
      </c>
      <c r="B267" s="58" t="s">
        <v>283</v>
      </c>
      <c r="C267" s="31">
        <v>347.6</v>
      </c>
      <c r="D267" s="38">
        <v>346.58333333333331</v>
      </c>
      <c r="E267" s="38">
        <v>341.16666666666663</v>
      </c>
      <c r="F267" s="38">
        <v>334.73333333333329</v>
      </c>
      <c r="G267" s="38">
        <v>329.31666666666661</v>
      </c>
      <c r="H267" s="38">
        <v>353.01666666666665</v>
      </c>
      <c r="I267" s="38">
        <v>358.43333333333328</v>
      </c>
      <c r="J267" s="38">
        <v>364.86666666666667</v>
      </c>
      <c r="K267" s="31">
        <v>352</v>
      </c>
      <c r="L267" s="31">
        <v>340.15</v>
      </c>
      <c r="M267" s="31">
        <v>37.073399999999999</v>
      </c>
      <c r="N267" s="1"/>
      <c r="O267" s="1"/>
    </row>
    <row r="268" spans="1:15" ht="12.75" customHeight="1">
      <c r="A268" s="33">
        <v>258</v>
      </c>
      <c r="B268" s="58" t="s">
        <v>160</v>
      </c>
      <c r="C268" s="31">
        <v>773.15</v>
      </c>
      <c r="D268" s="38">
        <v>777.08333333333337</v>
      </c>
      <c r="E268" s="38">
        <v>766.61666666666679</v>
      </c>
      <c r="F268" s="38">
        <v>760.08333333333337</v>
      </c>
      <c r="G268" s="38">
        <v>749.61666666666679</v>
      </c>
      <c r="H268" s="38">
        <v>783.61666666666679</v>
      </c>
      <c r="I268" s="38">
        <v>794.08333333333326</v>
      </c>
      <c r="J268" s="38">
        <v>800.61666666666679</v>
      </c>
      <c r="K268" s="31">
        <v>787.55</v>
      </c>
      <c r="L268" s="31">
        <v>770.55</v>
      </c>
      <c r="M268" s="31">
        <v>15.02054</v>
      </c>
      <c r="N268" s="1"/>
      <c r="O268" s="1"/>
    </row>
    <row r="269" spans="1:15" ht="12.75" customHeight="1">
      <c r="A269" s="33">
        <v>259</v>
      </c>
      <c r="B269" s="58" t="s">
        <v>161</v>
      </c>
      <c r="C269" s="31">
        <v>485.1</v>
      </c>
      <c r="D269" s="38">
        <v>484.06666666666666</v>
      </c>
      <c r="E269" s="38">
        <v>480.88333333333333</v>
      </c>
      <c r="F269" s="38">
        <v>476.66666666666669</v>
      </c>
      <c r="G269" s="38">
        <v>473.48333333333335</v>
      </c>
      <c r="H269" s="38">
        <v>488.2833333333333</v>
      </c>
      <c r="I269" s="38">
        <v>491.46666666666658</v>
      </c>
      <c r="J269" s="38">
        <v>495.68333333333328</v>
      </c>
      <c r="K269" s="31">
        <v>487.25</v>
      </c>
      <c r="L269" s="31">
        <v>479.85</v>
      </c>
      <c r="M269" s="31">
        <v>12.50019</v>
      </c>
      <c r="N269" s="1"/>
      <c r="O269" s="1"/>
    </row>
    <row r="270" spans="1:15" ht="12.75" customHeight="1">
      <c r="A270" s="33">
        <v>260</v>
      </c>
      <c r="B270" s="58" t="s">
        <v>432</v>
      </c>
      <c r="C270" s="31">
        <v>484.8</v>
      </c>
      <c r="D270" s="38">
        <v>484.56666666666666</v>
      </c>
      <c r="E270" s="38">
        <v>472.33333333333331</v>
      </c>
      <c r="F270" s="38">
        <v>459.86666666666667</v>
      </c>
      <c r="G270" s="38">
        <v>447.63333333333333</v>
      </c>
      <c r="H270" s="38">
        <v>497.0333333333333</v>
      </c>
      <c r="I270" s="38">
        <v>509.26666666666665</v>
      </c>
      <c r="J270" s="38">
        <v>521.73333333333335</v>
      </c>
      <c r="K270" s="31">
        <v>496.8</v>
      </c>
      <c r="L270" s="31">
        <v>472.1</v>
      </c>
      <c r="M270" s="31">
        <v>6.6690500000000004</v>
      </c>
      <c r="N270" s="1"/>
      <c r="O270" s="1"/>
    </row>
    <row r="271" spans="1:15" ht="12.75" customHeight="1">
      <c r="A271" s="33">
        <v>261</v>
      </c>
      <c r="B271" s="58" t="s">
        <v>433</v>
      </c>
      <c r="C271" s="31">
        <v>446.8</v>
      </c>
      <c r="D271" s="38">
        <v>448.31666666666666</v>
      </c>
      <c r="E271" s="38">
        <v>439.98333333333335</v>
      </c>
      <c r="F271" s="38">
        <v>433.16666666666669</v>
      </c>
      <c r="G271" s="38">
        <v>424.83333333333337</v>
      </c>
      <c r="H271" s="38">
        <v>455.13333333333333</v>
      </c>
      <c r="I271" s="38">
        <v>463.4666666666667</v>
      </c>
      <c r="J271" s="38">
        <v>470.2833333333333</v>
      </c>
      <c r="K271" s="31">
        <v>456.65</v>
      </c>
      <c r="L271" s="31">
        <v>441.5</v>
      </c>
      <c r="M271" s="31">
        <v>1.2865</v>
      </c>
      <c r="N271" s="1"/>
      <c r="O271" s="1"/>
    </row>
    <row r="272" spans="1:15" ht="12.75" customHeight="1">
      <c r="A272" s="33">
        <v>262</v>
      </c>
      <c r="B272" s="58" t="s">
        <v>434</v>
      </c>
      <c r="C272" s="31">
        <v>756.35</v>
      </c>
      <c r="D272" s="38">
        <v>759.53333333333342</v>
      </c>
      <c r="E272" s="38">
        <v>749.11666666666679</v>
      </c>
      <c r="F272" s="38">
        <v>741.88333333333333</v>
      </c>
      <c r="G272" s="38">
        <v>731.4666666666667</v>
      </c>
      <c r="H272" s="38">
        <v>766.76666666666688</v>
      </c>
      <c r="I272" s="38">
        <v>777.18333333333362</v>
      </c>
      <c r="J272" s="38">
        <v>784.41666666666697</v>
      </c>
      <c r="K272" s="31">
        <v>769.95</v>
      </c>
      <c r="L272" s="31">
        <v>752.3</v>
      </c>
      <c r="M272" s="31">
        <v>1.2804599999999999</v>
      </c>
      <c r="N272" s="1"/>
      <c r="O272" s="1"/>
    </row>
    <row r="273" spans="1:15" ht="12.75" customHeight="1">
      <c r="A273" s="33">
        <v>263</v>
      </c>
      <c r="B273" s="58" t="s">
        <v>435</v>
      </c>
      <c r="C273" s="31">
        <v>337</v>
      </c>
      <c r="D273" s="38">
        <v>334.16666666666669</v>
      </c>
      <c r="E273" s="38">
        <v>328.83333333333337</v>
      </c>
      <c r="F273" s="38">
        <v>320.66666666666669</v>
      </c>
      <c r="G273" s="38">
        <v>315.33333333333337</v>
      </c>
      <c r="H273" s="38">
        <v>342.33333333333337</v>
      </c>
      <c r="I273" s="38">
        <v>347.66666666666674</v>
      </c>
      <c r="J273" s="38">
        <v>355.83333333333337</v>
      </c>
      <c r="K273" s="31">
        <v>339.5</v>
      </c>
      <c r="L273" s="31">
        <v>326</v>
      </c>
      <c r="M273" s="31">
        <v>11.59052</v>
      </c>
      <c r="N273" s="1"/>
      <c r="O273" s="1"/>
    </row>
    <row r="274" spans="1:15" ht="12.75" customHeight="1">
      <c r="A274" s="33">
        <v>264</v>
      </c>
      <c r="B274" s="58" t="s">
        <v>436</v>
      </c>
      <c r="C274" s="31">
        <v>699.8</v>
      </c>
      <c r="D274" s="38">
        <v>701.7166666666667</v>
      </c>
      <c r="E274" s="38">
        <v>689.68333333333339</v>
      </c>
      <c r="F274" s="38">
        <v>679.56666666666672</v>
      </c>
      <c r="G274" s="38">
        <v>667.53333333333342</v>
      </c>
      <c r="H274" s="38">
        <v>711.83333333333337</v>
      </c>
      <c r="I274" s="38">
        <v>723.86666666666667</v>
      </c>
      <c r="J274" s="38">
        <v>733.98333333333335</v>
      </c>
      <c r="K274" s="31">
        <v>713.75</v>
      </c>
      <c r="L274" s="31">
        <v>691.6</v>
      </c>
      <c r="M274" s="31">
        <v>2.7075900000000002</v>
      </c>
      <c r="N274" s="1"/>
      <c r="O274" s="1"/>
    </row>
    <row r="275" spans="1:15" ht="12.75" customHeight="1">
      <c r="A275" s="33">
        <v>265</v>
      </c>
      <c r="B275" s="58" t="s">
        <v>441</v>
      </c>
      <c r="C275" s="31">
        <v>1451.95</v>
      </c>
      <c r="D275" s="38">
        <v>1458.9833333333333</v>
      </c>
      <c r="E275" s="38">
        <v>1439.9666666666667</v>
      </c>
      <c r="F275" s="38">
        <v>1427.9833333333333</v>
      </c>
      <c r="G275" s="38">
        <v>1408.9666666666667</v>
      </c>
      <c r="H275" s="38">
        <v>1470.9666666666667</v>
      </c>
      <c r="I275" s="38">
        <v>1489.9833333333336</v>
      </c>
      <c r="J275" s="38">
        <v>1501.9666666666667</v>
      </c>
      <c r="K275" s="31">
        <v>1478</v>
      </c>
      <c r="L275" s="31">
        <v>1447</v>
      </c>
      <c r="M275" s="31">
        <v>1.2387300000000001</v>
      </c>
      <c r="N275" s="1"/>
      <c r="O275" s="1"/>
    </row>
    <row r="276" spans="1:15" ht="12.75" customHeight="1">
      <c r="A276" s="33">
        <v>266</v>
      </c>
      <c r="B276" s="58" t="s">
        <v>850</v>
      </c>
      <c r="C276" s="31">
        <v>623.85</v>
      </c>
      <c r="D276" s="38">
        <v>624.76666666666677</v>
      </c>
      <c r="E276" s="38">
        <v>612.08333333333348</v>
      </c>
      <c r="F276" s="38">
        <v>600.31666666666672</v>
      </c>
      <c r="G276" s="38">
        <v>587.63333333333344</v>
      </c>
      <c r="H276" s="38">
        <v>636.53333333333353</v>
      </c>
      <c r="I276" s="38">
        <v>649.2166666666667</v>
      </c>
      <c r="J276" s="38">
        <v>660.98333333333358</v>
      </c>
      <c r="K276" s="31">
        <v>637.45000000000005</v>
      </c>
      <c r="L276" s="31">
        <v>613</v>
      </c>
      <c r="M276" s="31">
        <v>3.2452100000000002</v>
      </c>
      <c r="N276" s="1"/>
      <c r="O276" s="1"/>
    </row>
    <row r="277" spans="1:15" ht="12.75" customHeight="1">
      <c r="A277" s="33">
        <v>267</v>
      </c>
      <c r="B277" s="58" t="s">
        <v>442</v>
      </c>
      <c r="C277" s="31">
        <v>211</v>
      </c>
      <c r="D277" s="38">
        <v>212.88333333333335</v>
      </c>
      <c r="E277" s="38">
        <v>208.16666666666671</v>
      </c>
      <c r="F277" s="38">
        <v>205.33333333333337</v>
      </c>
      <c r="G277" s="38">
        <v>200.61666666666673</v>
      </c>
      <c r="H277" s="38">
        <v>215.7166666666667</v>
      </c>
      <c r="I277" s="38">
        <v>220.43333333333334</v>
      </c>
      <c r="J277" s="38">
        <v>223.26666666666668</v>
      </c>
      <c r="K277" s="31">
        <v>217.6</v>
      </c>
      <c r="L277" s="31">
        <v>210.05</v>
      </c>
      <c r="M277" s="31">
        <v>17.38138</v>
      </c>
      <c r="N277" s="1"/>
      <c r="O277" s="1"/>
    </row>
    <row r="278" spans="1:15" ht="12.75" customHeight="1">
      <c r="A278" s="33">
        <v>268</v>
      </c>
      <c r="B278" s="58" t="s">
        <v>443</v>
      </c>
      <c r="C278" s="31">
        <v>322.2</v>
      </c>
      <c r="D278" s="38">
        <v>322.3</v>
      </c>
      <c r="E278" s="38">
        <v>320.3</v>
      </c>
      <c r="F278" s="38">
        <v>318.39999999999998</v>
      </c>
      <c r="G278" s="38">
        <v>316.39999999999998</v>
      </c>
      <c r="H278" s="38">
        <v>324.20000000000005</v>
      </c>
      <c r="I278" s="38">
        <v>326.20000000000005</v>
      </c>
      <c r="J278" s="38">
        <v>328.10000000000008</v>
      </c>
      <c r="K278" s="31">
        <v>324.3</v>
      </c>
      <c r="L278" s="31">
        <v>320.39999999999998</v>
      </c>
      <c r="M278" s="31">
        <v>1.276</v>
      </c>
      <c r="N278" s="1"/>
      <c r="O278" s="1"/>
    </row>
    <row r="279" spans="1:15" ht="12.75" customHeight="1">
      <c r="A279" s="33">
        <v>269</v>
      </c>
      <c r="B279" s="58" t="s">
        <v>444</v>
      </c>
      <c r="C279" s="31">
        <v>120.7</v>
      </c>
      <c r="D279" s="38">
        <v>121.66666666666667</v>
      </c>
      <c r="E279" s="38">
        <v>119.03333333333335</v>
      </c>
      <c r="F279" s="38">
        <v>117.36666666666667</v>
      </c>
      <c r="G279" s="38">
        <v>114.73333333333335</v>
      </c>
      <c r="H279" s="38">
        <v>123.33333333333334</v>
      </c>
      <c r="I279" s="38">
        <v>125.96666666666667</v>
      </c>
      <c r="J279" s="38">
        <v>127.63333333333334</v>
      </c>
      <c r="K279" s="31">
        <v>124.3</v>
      </c>
      <c r="L279" s="31">
        <v>120</v>
      </c>
      <c r="M279" s="31">
        <v>12.151759999999999</v>
      </c>
      <c r="N279" s="1"/>
      <c r="O279" s="1"/>
    </row>
    <row r="280" spans="1:15" ht="12.75" customHeight="1">
      <c r="A280" s="33">
        <v>270</v>
      </c>
      <c r="B280" s="58" t="s">
        <v>445</v>
      </c>
      <c r="C280" s="31">
        <v>650.95000000000005</v>
      </c>
      <c r="D280" s="38">
        <v>650.35</v>
      </c>
      <c r="E280" s="38">
        <v>643.80000000000007</v>
      </c>
      <c r="F280" s="38">
        <v>636.65000000000009</v>
      </c>
      <c r="G280" s="38">
        <v>630.10000000000014</v>
      </c>
      <c r="H280" s="38">
        <v>657.5</v>
      </c>
      <c r="I280" s="38">
        <v>664.05</v>
      </c>
      <c r="J280" s="38">
        <v>671.19999999999993</v>
      </c>
      <c r="K280" s="31">
        <v>656.9</v>
      </c>
      <c r="L280" s="31">
        <v>643.20000000000005</v>
      </c>
      <c r="M280" s="31">
        <v>1.1933100000000001</v>
      </c>
      <c r="N280" s="1"/>
      <c r="O280" s="1"/>
    </row>
    <row r="281" spans="1:15" ht="12.75" customHeight="1">
      <c r="A281" s="33">
        <v>271</v>
      </c>
      <c r="B281" s="58" t="s">
        <v>437</v>
      </c>
      <c r="C281" s="31">
        <v>2614.6</v>
      </c>
      <c r="D281" s="38">
        <v>2600.2333333333336</v>
      </c>
      <c r="E281" s="38">
        <v>2570.4666666666672</v>
      </c>
      <c r="F281" s="38">
        <v>2526.3333333333335</v>
      </c>
      <c r="G281" s="38">
        <v>2496.5666666666671</v>
      </c>
      <c r="H281" s="38">
        <v>2644.3666666666672</v>
      </c>
      <c r="I281" s="38">
        <v>2674.1333333333337</v>
      </c>
      <c r="J281" s="38">
        <v>2718.2666666666673</v>
      </c>
      <c r="K281" s="31">
        <v>2630</v>
      </c>
      <c r="L281" s="31">
        <v>2556.1</v>
      </c>
      <c r="M281" s="31">
        <v>1.9617</v>
      </c>
      <c r="N281" s="1"/>
      <c r="O281" s="1"/>
    </row>
    <row r="282" spans="1:15" ht="12.75" customHeight="1">
      <c r="A282" s="33">
        <v>272</v>
      </c>
      <c r="B282" s="58" t="s">
        <v>863</v>
      </c>
      <c r="C282" s="31">
        <v>2731.35</v>
      </c>
      <c r="D282" s="38">
        <v>2712.4</v>
      </c>
      <c r="E282" s="38">
        <v>2680</v>
      </c>
      <c r="F282" s="38">
        <v>2628.65</v>
      </c>
      <c r="G282" s="38">
        <v>2596.25</v>
      </c>
      <c r="H282" s="38">
        <v>2763.75</v>
      </c>
      <c r="I282" s="38">
        <v>2796.1500000000005</v>
      </c>
      <c r="J282" s="38">
        <v>2847.5</v>
      </c>
      <c r="K282" s="31">
        <v>2744.8</v>
      </c>
      <c r="L282" s="31">
        <v>2661.05</v>
      </c>
      <c r="M282" s="31">
        <v>6.132E-2</v>
      </c>
      <c r="N282" s="1"/>
      <c r="O282" s="1"/>
    </row>
    <row r="283" spans="1:15" ht="12.75" customHeight="1">
      <c r="A283" s="33">
        <v>273</v>
      </c>
      <c r="B283" s="58" t="s">
        <v>869</v>
      </c>
      <c r="C283" s="31">
        <v>585.35</v>
      </c>
      <c r="D283" s="38">
        <v>590.7833333333333</v>
      </c>
      <c r="E283" s="38">
        <v>577.56666666666661</v>
      </c>
      <c r="F283" s="38">
        <v>569.7833333333333</v>
      </c>
      <c r="G283" s="38">
        <v>556.56666666666661</v>
      </c>
      <c r="H283" s="38">
        <v>598.56666666666661</v>
      </c>
      <c r="I283" s="38">
        <v>611.7833333333333</v>
      </c>
      <c r="J283" s="38">
        <v>619.56666666666661</v>
      </c>
      <c r="K283" s="31">
        <v>604</v>
      </c>
      <c r="L283" s="31">
        <v>583</v>
      </c>
      <c r="M283" s="31">
        <v>6.8830000000000002E-2</v>
      </c>
      <c r="N283" s="1"/>
      <c r="O283" s="1"/>
    </row>
    <row r="284" spans="1:15" ht="12.75" customHeight="1">
      <c r="A284" s="33">
        <v>274</v>
      </c>
      <c r="B284" s="58" t="s">
        <v>864</v>
      </c>
      <c r="C284" s="31">
        <v>427.85</v>
      </c>
      <c r="D284" s="38">
        <v>423.84999999999997</v>
      </c>
      <c r="E284" s="38">
        <v>407.99999999999994</v>
      </c>
      <c r="F284" s="38">
        <v>388.15</v>
      </c>
      <c r="G284" s="38">
        <v>372.29999999999995</v>
      </c>
      <c r="H284" s="38">
        <v>443.69999999999993</v>
      </c>
      <c r="I284" s="38">
        <v>459.54999999999995</v>
      </c>
      <c r="J284" s="38">
        <v>479.39999999999992</v>
      </c>
      <c r="K284" s="31">
        <v>439.7</v>
      </c>
      <c r="L284" s="31">
        <v>404</v>
      </c>
      <c r="M284" s="31">
        <v>99.146299999999997</v>
      </c>
      <c r="N284" s="1"/>
      <c r="O284" s="1"/>
    </row>
    <row r="285" spans="1:15" ht="12.75" customHeight="1">
      <c r="A285" s="33">
        <v>275</v>
      </c>
      <c r="B285" s="58" t="s">
        <v>438</v>
      </c>
      <c r="C285" s="31">
        <v>266.25</v>
      </c>
      <c r="D285" s="38">
        <v>265.28333333333336</v>
      </c>
      <c r="E285" s="38">
        <v>261.9666666666667</v>
      </c>
      <c r="F285" s="38">
        <v>257.68333333333334</v>
      </c>
      <c r="G285" s="38">
        <v>254.36666666666667</v>
      </c>
      <c r="H285" s="38">
        <v>269.56666666666672</v>
      </c>
      <c r="I285" s="38">
        <v>272.88333333333344</v>
      </c>
      <c r="J285" s="38">
        <v>277.16666666666674</v>
      </c>
      <c r="K285" s="31">
        <v>268.60000000000002</v>
      </c>
      <c r="L285" s="31">
        <v>261</v>
      </c>
      <c r="M285" s="31">
        <v>3.8628900000000002</v>
      </c>
      <c r="N285" s="1"/>
      <c r="O285" s="1"/>
    </row>
    <row r="286" spans="1:15" ht="12.75" customHeight="1">
      <c r="A286" s="33">
        <v>276</v>
      </c>
      <c r="B286" s="58" t="s">
        <v>162</v>
      </c>
      <c r="C286" s="31">
        <v>1778.85</v>
      </c>
      <c r="D286" s="38">
        <v>1778.3999999999999</v>
      </c>
      <c r="E286" s="38">
        <v>1767.4499999999998</v>
      </c>
      <c r="F286" s="38">
        <v>1756.05</v>
      </c>
      <c r="G286" s="38">
        <v>1745.1</v>
      </c>
      <c r="H286" s="38">
        <v>1789.7999999999997</v>
      </c>
      <c r="I286" s="38">
        <v>1800.75</v>
      </c>
      <c r="J286" s="38">
        <v>1812.1499999999996</v>
      </c>
      <c r="K286" s="31">
        <v>1789.35</v>
      </c>
      <c r="L286" s="31">
        <v>1767</v>
      </c>
      <c r="M286" s="31">
        <v>20.433499999999999</v>
      </c>
      <c r="N286" s="1"/>
      <c r="O286" s="1"/>
    </row>
    <row r="287" spans="1:15" ht="12.75" customHeight="1">
      <c r="A287" s="33">
        <v>277</v>
      </c>
      <c r="B287" s="58" t="s">
        <v>439</v>
      </c>
      <c r="C287" s="31">
        <v>1147.55</v>
      </c>
      <c r="D287" s="38">
        <v>1154.6166666666668</v>
      </c>
      <c r="E287" s="38">
        <v>1136.2333333333336</v>
      </c>
      <c r="F287" s="38">
        <v>1124.9166666666667</v>
      </c>
      <c r="G287" s="38">
        <v>1106.5333333333335</v>
      </c>
      <c r="H287" s="38">
        <v>1165.9333333333336</v>
      </c>
      <c r="I287" s="38">
        <v>1184.3166666666668</v>
      </c>
      <c r="J287" s="38">
        <v>1195.6333333333337</v>
      </c>
      <c r="K287" s="31">
        <v>1173</v>
      </c>
      <c r="L287" s="31">
        <v>1143.3</v>
      </c>
      <c r="M287" s="31">
        <v>7.4335199999999997</v>
      </c>
      <c r="N287" s="1"/>
      <c r="O287" s="1"/>
    </row>
    <row r="288" spans="1:15" ht="12.75" customHeight="1">
      <c r="A288" s="33">
        <v>278</v>
      </c>
      <c r="B288" s="58" t="s">
        <v>440</v>
      </c>
      <c r="C288" s="31">
        <v>399.2</v>
      </c>
      <c r="D288" s="38">
        <v>400.91666666666669</v>
      </c>
      <c r="E288" s="38">
        <v>394.43333333333339</v>
      </c>
      <c r="F288" s="38">
        <v>389.66666666666669</v>
      </c>
      <c r="G288" s="38">
        <v>383.18333333333339</v>
      </c>
      <c r="H288" s="38">
        <v>405.68333333333339</v>
      </c>
      <c r="I288" s="38">
        <v>412.16666666666663</v>
      </c>
      <c r="J288" s="38">
        <v>416.93333333333339</v>
      </c>
      <c r="K288" s="31">
        <v>407.4</v>
      </c>
      <c r="L288" s="31">
        <v>396.15</v>
      </c>
      <c r="M288" s="31">
        <v>4.3288399999999996</v>
      </c>
      <c r="N288" s="1"/>
      <c r="O288" s="1"/>
    </row>
    <row r="289" spans="1:15" ht="12.75" customHeight="1">
      <c r="A289" s="33">
        <v>279</v>
      </c>
      <c r="B289" s="58" t="s">
        <v>446</v>
      </c>
      <c r="C289" s="31">
        <v>1999.1</v>
      </c>
      <c r="D289" s="38">
        <v>1997.5333333333331</v>
      </c>
      <c r="E289" s="38">
        <v>1982.5166666666662</v>
      </c>
      <c r="F289" s="38">
        <v>1965.9333333333332</v>
      </c>
      <c r="G289" s="38">
        <v>1950.9166666666663</v>
      </c>
      <c r="H289" s="38">
        <v>2014.1166666666661</v>
      </c>
      <c r="I289" s="38">
        <v>2029.133333333333</v>
      </c>
      <c r="J289" s="38">
        <v>2045.716666666666</v>
      </c>
      <c r="K289" s="31">
        <v>2012.55</v>
      </c>
      <c r="L289" s="31">
        <v>1980.95</v>
      </c>
      <c r="M289" s="31">
        <v>0.79308999999999996</v>
      </c>
      <c r="N289" s="1"/>
      <c r="O289" s="1"/>
    </row>
    <row r="290" spans="1:15" ht="12.75" customHeight="1">
      <c r="A290" s="33">
        <v>280</v>
      </c>
      <c r="B290" s="58" t="s">
        <v>865</v>
      </c>
      <c r="C290" s="31">
        <v>2683.9</v>
      </c>
      <c r="D290" s="38">
        <v>2667.2999999999997</v>
      </c>
      <c r="E290" s="38">
        <v>2636.5999999999995</v>
      </c>
      <c r="F290" s="38">
        <v>2589.2999999999997</v>
      </c>
      <c r="G290" s="38">
        <v>2558.5999999999995</v>
      </c>
      <c r="H290" s="38">
        <v>2714.5999999999995</v>
      </c>
      <c r="I290" s="38">
        <v>2745.2999999999993</v>
      </c>
      <c r="J290" s="38">
        <v>2792.5999999999995</v>
      </c>
      <c r="K290" s="31">
        <v>2698</v>
      </c>
      <c r="L290" s="31">
        <v>2620</v>
      </c>
      <c r="M290" s="31">
        <v>0.25877</v>
      </c>
      <c r="N290" s="1"/>
      <c r="O290" s="1"/>
    </row>
    <row r="291" spans="1:15" ht="12.75" customHeight="1">
      <c r="A291" s="33">
        <v>281</v>
      </c>
      <c r="B291" s="58" t="s">
        <v>163</v>
      </c>
      <c r="C291" s="31">
        <v>121.5</v>
      </c>
      <c r="D291" s="38">
        <v>122.78333333333335</v>
      </c>
      <c r="E291" s="38">
        <v>119.76666666666669</v>
      </c>
      <c r="F291" s="38">
        <v>118.03333333333335</v>
      </c>
      <c r="G291" s="38">
        <v>115.01666666666669</v>
      </c>
      <c r="H291" s="38">
        <v>124.51666666666669</v>
      </c>
      <c r="I291" s="38">
        <v>127.53333333333335</v>
      </c>
      <c r="J291" s="38">
        <v>129.26666666666671</v>
      </c>
      <c r="K291" s="31">
        <v>125.8</v>
      </c>
      <c r="L291" s="31">
        <v>121.05</v>
      </c>
      <c r="M291" s="31">
        <v>55.371070000000003</v>
      </c>
      <c r="N291" s="1"/>
      <c r="O291" s="1"/>
    </row>
    <row r="292" spans="1:15" ht="12.75" customHeight="1">
      <c r="A292" s="33">
        <v>282</v>
      </c>
      <c r="B292" s="58" t="s">
        <v>169</v>
      </c>
      <c r="C292" s="31">
        <v>4342.8500000000004</v>
      </c>
      <c r="D292" s="38">
        <v>4344.3166666666666</v>
      </c>
      <c r="E292" s="38">
        <v>4308.6333333333332</v>
      </c>
      <c r="F292" s="38">
        <v>4274.416666666667</v>
      </c>
      <c r="G292" s="38">
        <v>4238.7333333333336</v>
      </c>
      <c r="H292" s="38">
        <v>4378.5333333333328</v>
      </c>
      <c r="I292" s="38">
        <v>4414.2166666666653</v>
      </c>
      <c r="J292" s="38">
        <v>4448.4333333333325</v>
      </c>
      <c r="K292" s="31">
        <v>4380</v>
      </c>
      <c r="L292" s="31">
        <v>4310.1000000000004</v>
      </c>
      <c r="M292" s="31">
        <v>1.4125700000000001</v>
      </c>
      <c r="N292" s="1"/>
      <c r="O292" s="1"/>
    </row>
    <row r="293" spans="1:15" ht="12.75" customHeight="1">
      <c r="A293" s="33">
        <v>283</v>
      </c>
      <c r="B293" s="58" t="s">
        <v>447</v>
      </c>
      <c r="C293" s="31">
        <v>13535.15</v>
      </c>
      <c r="D293" s="38">
        <v>13534.433333333334</v>
      </c>
      <c r="E293" s="38">
        <v>13405.716666666669</v>
      </c>
      <c r="F293" s="38">
        <v>13276.283333333335</v>
      </c>
      <c r="G293" s="38">
        <v>13147.566666666669</v>
      </c>
      <c r="H293" s="38">
        <v>13663.866666666669</v>
      </c>
      <c r="I293" s="38">
        <v>13792.583333333336</v>
      </c>
      <c r="J293" s="38">
        <v>13922.016666666668</v>
      </c>
      <c r="K293" s="31">
        <v>13663.15</v>
      </c>
      <c r="L293" s="31">
        <v>13405</v>
      </c>
      <c r="M293" s="31">
        <v>3.1570000000000001E-2</v>
      </c>
      <c r="N293" s="1"/>
      <c r="O293" s="1"/>
    </row>
    <row r="294" spans="1:15" ht="12.75" customHeight="1">
      <c r="A294" s="33">
        <v>284</v>
      </c>
      <c r="B294" s="58" t="s">
        <v>167</v>
      </c>
      <c r="C294" s="31">
        <v>2638.4</v>
      </c>
      <c r="D294" s="38">
        <v>2650.7000000000003</v>
      </c>
      <c r="E294" s="38">
        <v>2618.7000000000007</v>
      </c>
      <c r="F294" s="38">
        <v>2599.0000000000005</v>
      </c>
      <c r="G294" s="38">
        <v>2567.0000000000009</v>
      </c>
      <c r="H294" s="38">
        <v>2670.4000000000005</v>
      </c>
      <c r="I294" s="38">
        <v>2702.3999999999996</v>
      </c>
      <c r="J294" s="38">
        <v>2722.1000000000004</v>
      </c>
      <c r="K294" s="31">
        <v>2682.7</v>
      </c>
      <c r="L294" s="31">
        <v>2631</v>
      </c>
      <c r="M294" s="31">
        <v>14.08427</v>
      </c>
      <c r="N294" s="1"/>
      <c r="O294" s="1"/>
    </row>
    <row r="295" spans="1:15" ht="12.75" customHeight="1">
      <c r="A295" s="33">
        <v>285</v>
      </c>
      <c r="B295" s="58" t="s">
        <v>448</v>
      </c>
      <c r="C295" s="31">
        <v>431.1</v>
      </c>
      <c r="D295" s="38">
        <v>430.70000000000005</v>
      </c>
      <c r="E295" s="38">
        <v>424.60000000000008</v>
      </c>
      <c r="F295" s="38">
        <v>418.1</v>
      </c>
      <c r="G295" s="38">
        <v>412.00000000000006</v>
      </c>
      <c r="H295" s="38">
        <v>437.2000000000001</v>
      </c>
      <c r="I295" s="38">
        <v>443.3</v>
      </c>
      <c r="J295" s="38">
        <v>449.80000000000013</v>
      </c>
      <c r="K295" s="31">
        <v>436.8</v>
      </c>
      <c r="L295" s="31">
        <v>424.2</v>
      </c>
      <c r="M295" s="31">
        <v>9.7502899999999997</v>
      </c>
      <c r="N295" s="1"/>
      <c r="O295" s="1"/>
    </row>
    <row r="296" spans="1:15" ht="12.75" customHeight="1">
      <c r="A296" s="33">
        <v>286</v>
      </c>
      <c r="B296" s="58" t="s">
        <v>165</v>
      </c>
      <c r="C296" s="31">
        <v>387.55</v>
      </c>
      <c r="D296" s="38">
        <v>388.68333333333334</v>
      </c>
      <c r="E296" s="38">
        <v>383.61666666666667</v>
      </c>
      <c r="F296" s="38">
        <v>379.68333333333334</v>
      </c>
      <c r="G296" s="38">
        <v>374.61666666666667</v>
      </c>
      <c r="H296" s="38">
        <v>392.61666666666667</v>
      </c>
      <c r="I296" s="38">
        <v>397.68333333333339</v>
      </c>
      <c r="J296" s="38">
        <v>401.61666666666667</v>
      </c>
      <c r="K296" s="31">
        <v>393.75</v>
      </c>
      <c r="L296" s="31">
        <v>384.75</v>
      </c>
      <c r="M296" s="31">
        <v>10.255839999999999</v>
      </c>
      <c r="N296" s="1"/>
      <c r="O296" s="1"/>
    </row>
    <row r="297" spans="1:15" ht="12.75" customHeight="1">
      <c r="A297" s="33">
        <v>287</v>
      </c>
      <c r="B297" s="58" t="s">
        <v>449</v>
      </c>
      <c r="C297" s="31">
        <v>263.64999999999998</v>
      </c>
      <c r="D297" s="38">
        <v>265.2</v>
      </c>
      <c r="E297" s="38">
        <v>260.5</v>
      </c>
      <c r="F297" s="38">
        <v>257.35000000000002</v>
      </c>
      <c r="G297" s="38">
        <v>252.65000000000003</v>
      </c>
      <c r="H297" s="38">
        <v>268.34999999999997</v>
      </c>
      <c r="I297" s="38">
        <v>273.0499999999999</v>
      </c>
      <c r="J297" s="38">
        <v>276.19999999999993</v>
      </c>
      <c r="K297" s="31">
        <v>269.89999999999998</v>
      </c>
      <c r="L297" s="31">
        <v>262.05</v>
      </c>
      <c r="M297" s="31">
        <v>8.0924700000000005</v>
      </c>
      <c r="N297" s="1"/>
      <c r="O297" s="1"/>
    </row>
    <row r="298" spans="1:15" ht="12.75" customHeight="1">
      <c r="A298" s="33">
        <v>288</v>
      </c>
      <c r="B298" s="58" t="s">
        <v>450</v>
      </c>
      <c r="C298" s="31">
        <v>106.5</v>
      </c>
      <c r="D298" s="38">
        <v>106.7</v>
      </c>
      <c r="E298" s="38">
        <v>104.60000000000001</v>
      </c>
      <c r="F298" s="38">
        <v>102.7</v>
      </c>
      <c r="G298" s="38">
        <v>100.60000000000001</v>
      </c>
      <c r="H298" s="38">
        <v>108.60000000000001</v>
      </c>
      <c r="I298" s="38">
        <v>110.7</v>
      </c>
      <c r="J298" s="38">
        <v>112.60000000000001</v>
      </c>
      <c r="K298" s="31">
        <v>108.8</v>
      </c>
      <c r="L298" s="31">
        <v>104.8</v>
      </c>
      <c r="M298" s="31">
        <v>83.783609999999996</v>
      </c>
      <c r="N298" s="1"/>
      <c r="O298" s="1"/>
    </row>
    <row r="299" spans="1:15" ht="12.75" customHeight="1">
      <c r="A299" s="33">
        <v>289</v>
      </c>
      <c r="B299" s="58" t="s">
        <v>166</v>
      </c>
      <c r="C299" s="31">
        <v>417.25</v>
      </c>
      <c r="D299" s="38">
        <v>419.7</v>
      </c>
      <c r="E299" s="38">
        <v>413.54999999999995</v>
      </c>
      <c r="F299" s="38">
        <v>409.84999999999997</v>
      </c>
      <c r="G299" s="38">
        <v>403.69999999999993</v>
      </c>
      <c r="H299" s="38">
        <v>423.4</v>
      </c>
      <c r="I299" s="38">
        <v>429.54999999999995</v>
      </c>
      <c r="J299" s="38">
        <v>433.25</v>
      </c>
      <c r="K299" s="31">
        <v>425.85</v>
      </c>
      <c r="L299" s="31">
        <v>416</v>
      </c>
      <c r="M299" s="31">
        <v>30.312100000000001</v>
      </c>
      <c r="N299" s="1"/>
      <c r="O299" s="1"/>
    </row>
    <row r="300" spans="1:15" ht="12.75" customHeight="1">
      <c r="A300" s="33">
        <v>290</v>
      </c>
      <c r="B300" s="58" t="s">
        <v>284</v>
      </c>
      <c r="C300" s="31">
        <v>648.35</v>
      </c>
      <c r="D300" s="38">
        <v>650.38333333333333</v>
      </c>
      <c r="E300" s="38">
        <v>642.9666666666667</v>
      </c>
      <c r="F300" s="38">
        <v>637.58333333333337</v>
      </c>
      <c r="G300" s="38">
        <v>630.16666666666674</v>
      </c>
      <c r="H300" s="38">
        <v>655.76666666666665</v>
      </c>
      <c r="I300" s="38">
        <v>663.18333333333339</v>
      </c>
      <c r="J300" s="38">
        <v>668.56666666666661</v>
      </c>
      <c r="K300" s="31">
        <v>657.8</v>
      </c>
      <c r="L300" s="31">
        <v>645</v>
      </c>
      <c r="M300" s="31">
        <v>6.9890600000000003</v>
      </c>
      <c r="N300" s="1"/>
      <c r="O300" s="1"/>
    </row>
    <row r="301" spans="1:15" ht="12.75" customHeight="1">
      <c r="A301" s="33">
        <v>291</v>
      </c>
      <c r="B301" s="58" t="s">
        <v>285</v>
      </c>
      <c r="C301" s="31">
        <v>5915.7</v>
      </c>
      <c r="D301" s="38">
        <v>5855.7333333333336</v>
      </c>
      <c r="E301" s="38">
        <v>5736.9666666666672</v>
      </c>
      <c r="F301" s="38">
        <v>5558.2333333333336</v>
      </c>
      <c r="G301" s="38">
        <v>5439.4666666666672</v>
      </c>
      <c r="H301" s="38">
        <v>6034.4666666666672</v>
      </c>
      <c r="I301" s="38">
        <v>6153.2333333333336</v>
      </c>
      <c r="J301" s="38">
        <v>6331.9666666666672</v>
      </c>
      <c r="K301" s="31">
        <v>5974.5</v>
      </c>
      <c r="L301" s="31">
        <v>5677</v>
      </c>
      <c r="M301" s="31">
        <v>1.08952</v>
      </c>
      <c r="N301" s="1"/>
      <c r="O301" s="1"/>
    </row>
    <row r="302" spans="1:15" ht="12.75" customHeight="1">
      <c r="A302" s="33">
        <v>292</v>
      </c>
      <c r="B302" s="58" t="s">
        <v>168</v>
      </c>
      <c r="C302" s="31">
        <v>5127.3999999999996</v>
      </c>
      <c r="D302" s="38">
        <v>5140.4833333333327</v>
      </c>
      <c r="E302" s="38">
        <v>5091.0666666666657</v>
      </c>
      <c r="F302" s="38">
        <v>5054.7333333333327</v>
      </c>
      <c r="G302" s="38">
        <v>5005.3166666666657</v>
      </c>
      <c r="H302" s="38">
        <v>5176.8166666666657</v>
      </c>
      <c r="I302" s="38">
        <v>5226.2333333333318</v>
      </c>
      <c r="J302" s="38">
        <v>5262.5666666666657</v>
      </c>
      <c r="K302" s="31">
        <v>5189.8999999999996</v>
      </c>
      <c r="L302" s="31">
        <v>5104.1499999999996</v>
      </c>
      <c r="M302" s="31">
        <v>2.0627800000000001</v>
      </c>
      <c r="N302" s="1"/>
      <c r="O302" s="1"/>
    </row>
    <row r="303" spans="1:15" ht="12.75" customHeight="1">
      <c r="A303" s="33">
        <v>293</v>
      </c>
      <c r="B303" s="58" t="s">
        <v>170</v>
      </c>
      <c r="C303" s="31">
        <v>1077.5999999999999</v>
      </c>
      <c r="D303" s="38">
        <v>1080.9499999999998</v>
      </c>
      <c r="E303" s="38">
        <v>1068.8499999999997</v>
      </c>
      <c r="F303" s="38">
        <v>1060.0999999999999</v>
      </c>
      <c r="G303" s="38">
        <v>1047.9999999999998</v>
      </c>
      <c r="H303" s="38">
        <v>1089.6999999999996</v>
      </c>
      <c r="I303" s="38">
        <v>1101.8</v>
      </c>
      <c r="J303" s="38">
        <v>1110.5499999999995</v>
      </c>
      <c r="K303" s="31">
        <v>1093.05</v>
      </c>
      <c r="L303" s="31">
        <v>1072.2</v>
      </c>
      <c r="M303" s="31">
        <v>6.4024599999999996</v>
      </c>
      <c r="N303" s="1"/>
      <c r="O303" s="1"/>
    </row>
    <row r="304" spans="1:15" ht="12.75" customHeight="1">
      <c r="A304" s="33">
        <v>294</v>
      </c>
      <c r="B304" s="58" t="s">
        <v>451</v>
      </c>
      <c r="C304" s="31">
        <v>1455.25</v>
      </c>
      <c r="D304" s="38">
        <v>1460.3666666666668</v>
      </c>
      <c r="E304" s="38">
        <v>1445.8833333333337</v>
      </c>
      <c r="F304" s="38">
        <v>1436.5166666666669</v>
      </c>
      <c r="G304" s="38">
        <v>1422.0333333333338</v>
      </c>
      <c r="H304" s="38">
        <v>1469.7333333333336</v>
      </c>
      <c r="I304" s="38">
        <v>1484.2166666666667</v>
      </c>
      <c r="J304" s="38">
        <v>1493.5833333333335</v>
      </c>
      <c r="K304" s="31">
        <v>1474.85</v>
      </c>
      <c r="L304" s="31">
        <v>1451</v>
      </c>
      <c r="M304" s="31">
        <v>0.27041999999999999</v>
      </c>
      <c r="N304" s="1"/>
      <c r="O304" s="1"/>
    </row>
    <row r="305" spans="1:15" ht="12.75" customHeight="1">
      <c r="A305" s="33">
        <v>295</v>
      </c>
      <c r="B305" s="58" t="s">
        <v>454</v>
      </c>
      <c r="C305" s="31">
        <v>654.79999999999995</v>
      </c>
      <c r="D305" s="38">
        <v>662.18333333333328</v>
      </c>
      <c r="E305" s="38">
        <v>644.36666666666656</v>
      </c>
      <c r="F305" s="38">
        <v>633.93333333333328</v>
      </c>
      <c r="G305" s="38">
        <v>616.11666666666656</v>
      </c>
      <c r="H305" s="38">
        <v>672.61666666666656</v>
      </c>
      <c r="I305" s="38">
        <v>690.43333333333339</v>
      </c>
      <c r="J305" s="38">
        <v>700.86666666666656</v>
      </c>
      <c r="K305" s="31">
        <v>680</v>
      </c>
      <c r="L305" s="31">
        <v>651.75</v>
      </c>
      <c r="M305" s="31">
        <v>10.76909</v>
      </c>
      <c r="N305" s="1"/>
      <c r="O305" s="1"/>
    </row>
    <row r="306" spans="1:15" ht="12.75" customHeight="1">
      <c r="A306" s="33">
        <v>296</v>
      </c>
      <c r="B306" s="58" t="s">
        <v>180</v>
      </c>
      <c r="C306" s="31">
        <v>1008.3</v>
      </c>
      <c r="D306" s="38">
        <v>1006.2666666666668</v>
      </c>
      <c r="E306" s="38">
        <v>996.53333333333353</v>
      </c>
      <c r="F306" s="38">
        <v>984.76666666666677</v>
      </c>
      <c r="G306" s="38">
        <v>975.03333333333353</v>
      </c>
      <c r="H306" s="38">
        <v>1018.0333333333335</v>
      </c>
      <c r="I306" s="38">
        <v>1027.7666666666669</v>
      </c>
      <c r="J306" s="38">
        <v>1039.5333333333335</v>
      </c>
      <c r="K306" s="31">
        <v>1016</v>
      </c>
      <c r="L306" s="31">
        <v>994.5</v>
      </c>
      <c r="M306" s="31">
        <v>7.4630400000000003</v>
      </c>
      <c r="N306" s="1"/>
      <c r="O306" s="1"/>
    </row>
    <row r="307" spans="1:15" ht="12.75" customHeight="1">
      <c r="A307" s="33">
        <v>297</v>
      </c>
      <c r="B307" s="58" t="s">
        <v>172</v>
      </c>
      <c r="C307" s="31">
        <v>294.25</v>
      </c>
      <c r="D307" s="38">
        <v>297.09999999999997</v>
      </c>
      <c r="E307" s="38">
        <v>290.34999999999991</v>
      </c>
      <c r="F307" s="38">
        <v>286.44999999999993</v>
      </c>
      <c r="G307" s="38">
        <v>279.69999999999987</v>
      </c>
      <c r="H307" s="38">
        <v>300.99999999999994</v>
      </c>
      <c r="I307" s="38">
        <v>307.75000000000006</v>
      </c>
      <c r="J307" s="38">
        <v>311.64999999999998</v>
      </c>
      <c r="K307" s="31">
        <v>303.85000000000002</v>
      </c>
      <c r="L307" s="31">
        <v>293.2</v>
      </c>
      <c r="M307" s="31">
        <v>43.743510000000001</v>
      </c>
      <c r="N307" s="1"/>
      <c r="O307" s="1"/>
    </row>
    <row r="308" spans="1:15" ht="12.75" customHeight="1">
      <c r="A308" s="33">
        <v>298</v>
      </c>
      <c r="B308" s="58" t="s">
        <v>171</v>
      </c>
      <c r="C308" s="31">
        <v>1520.05</v>
      </c>
      <c r="D308" s="38">
        <v>1525.1666666666667</v>
      </c>
      <c r="E308" s="38">
        <v>1503.0833333333335</v>
      </c>
      <c r="F308" s="38">
        <v>1486.1166666666668</v>
      </c>
      <c r="G308" s="38">
        <v>1464.0333333333335</v>
      </c>
      <c r="H308" s="38">
        <v>1542.1333333333334</v>
      </c>
      <c r="I308" s="38">
        <v>1564.2166666666669</v>
      </c>
      <c r="J308" s="38">
        <v>1581.1833333333334</v>
      </c>
      <c r="K308" s="31">
        <v>1547.25</v>
      </c>
      <c r="L308" s="31">
        <v>1508.2</v>
      </c>
      <c r="M308" s="31">
        <v>14.5532</v>
      </c>
      <c r="N308" s="1"/>
      <c r="O308" s="1"/>
    </row>
    <row r="309" spans="1:15" ht="12.75" customHeight="1">
      <c r="A309" s="33">
        <v>299</v>
      </c>
      <c r="B309" s="58" t="s">
        <v>455</v>
      </c>
      <c r="C309" s="31">
        <v>401.7</v>
      </c>
      <c r="D309" s="38">
        <v>402.06666666666661</v>
      </c>
      <c r="E309" s="38">
        <v>385.73333333333323</v>
      </c>
      <c r="F309" s="38">
        <v>369.76666666666665</v>
      </c>
      <c r="G309" s="38">
        <v>353.43333333333328</v>
      </c>
      <c r="H309" s="38">
        <v>418.03333333333319</v>
      </c>
      <c r="I309" s="38">
        <v>434.36666666666656</v>
      </c>
      <c r="J309" s="38">
        <v>450.33333333333314</v>
      </c>
      <c r="K309" s="31">
        <v>418.4</v>
      </c>
      <c r="L309" s="31">
        <v>386.1</v>
      </c>
      <c r="M309" s="31">
        <v>23.05622</v>
      </c>
      <c r="N309" s="1"/>
      <c r="O309" s="1"/>
    </row>
    <row r="310" spans="1:15" ht="12.75" customHeight="1">
      <c r="A310" s="33">
        <v>300</v>
      </c>
      <c r="B310" s="58" t="s">
        <v>456</v>
      </c>
      <c r="C310" s="31">
        <v>532.54999999999995</v>
      </c>
      <c r="D310" s="38">
        <v>530.9666666666667</v>
      </c>
      <c r="E310" s="38">
        <v>526.83333333333337</v>
      </c>
      <c r="F310" s="38">
        <v>521.11666666666667</v>
      </c>
      <c r="G310" s="38">
        <v>516.98333333333335</v>
      </c>
      <c r="H310" s="38">
        <v>536.68333333333339</v>
      </c>
      <c r="I310" s="38">
        <v>540.81666666666661</v>
      </c>
      <c r="J310" s="38">
        <v>546.53333333333342</v>
      </c>
      <c r="K310" s="31">
        <v>535.1</v>
      </c>
      <c r="L310" s="31">
        <v>525.25</v>
      </c>
      <c r="M310" s="31">
        <v>1.9788399999999999</v>
      </c>
      <c r="N310" s="1"/>
      <c r="O310" s="1"/>
    </row>
    <row r="311" spans="1:15" ht="12.75" customHeight="1">
      <c r="A311" s="33">
        <v>301</v>
      </c>
      <c r="B311" s="58" t="s">
        <v>457</v>
      </c>
      <c r="C311" s="31">
        <v>384</v>
      </c>
      <c r="D311" s="38">
        <v>386.06666666666666</v>
      </c>
      <c r="E311" s="38">
        <v>377.13333333333333</v>
      </c>
      <c r="F311" s="38">
        <v>370.26666666666665</v>
      </c>
      <c r="G311" s="38">
        <v>361.33333333333331</v>
      </c>
      <c r="H311" s="38">
        <v>392.93333333333334</v>
      </c>
      <c r="I311" s="38">
        <v>401.86666666666662</v>
      </c>
      <c r="J311" s="38">
        <v>408.73333333333335</v>
      </c>
      <c r="K311" s="31">
        <v>395</v>
      </c>
      <c r="L311" s="31">
        <v>379.2</v>
      </c>
      <c r="M311" s="31">
        <v>2.8246600000000002</v>
      </c>
      <c r="N311" s="1"/>
      <c r="O311" s="1"/>
    </row>
    <row r="312" spans="1:15" ht="12.75" customHeight="1">
      <c r="A312" s="33">
        <v>302</v>
      </c>
      <c r="B312" s="58" t="s">
        <v>173</v>
      </c>
      <c r="C312" s="31">
        <v>139.6</v>
      </c>
      <c r="D312" s="38">
        <v>139.44999999999999</v>
      </c>
      <c r="E312" s="38">
        <v>135.44999999999999</v>
      </c>
      <c r="F312" s="38">
        <v>131.30000000000001</v>
      </c>
      <c r="G312" s="38">
        <v>127.30000000000001</v>
      </c>
      <c r="H312" s="38">
        <v>143.59999999999997</v>
      </c>
      <c r="I312" s="38">
        <v>147.59999999999997</v>
      </c>
      <c r="J312" s="38">
        <v>151.74999999999994</v>
      </c>
      <c r="K312" s="31">
        <v>143.44999999999999</v>
      </c>
      <c r="L312" s="31">
        <v>135.30000000000001</v>
      </c>
      <c r="M312" s="31">
        <v>213.03267</v>
      </c>
      <c r="N312" s="1"/>
      <c r="O312" s="1"/>
    </row>
    <row r="313" spans="1:15" ht="12.75" customHeight="1">
      <c r="A313" s="33">
        <v>303</v>
      </c>
      <c r="B313" s="58" t="s">
        <v>458</v>
      </c>
      <c r="C313" s="31">
        <v>93</v>
      </c>
      <c r="D313" s="38">
        <v>92.316666666666663</v>
      </c>
      <c r="E313" s="38">
        <v>91.183333333333323</v>
      </c>
      <c r="F313" s="38">
        <v>89.36666666666666</v>
      </c>
      <c r="G313" s="38">
        <v>88.23333333333332</v>
      </c>
      <c r="H313" s="38">
        <v>94.133333333333326</v>
      </c>
      <c r="I313" s="38">
        <v>95.266666666666652</v>
      </c>
      <c r="J313" s="38">
        <v>97.083333333333329</v>
      </c>
      <c r="K313" s="31">
        <v>93.45</v>
      </c>
      <c r="L313" s="31">
        <v>90.5</v>
      </c>
      <c r="M313" s="31">
        <v>64.990219999999994</v>
      </c>
      <c r="N313" s="1"/>
      <c r="O313" s="1"/>
    </row>
    <row r="314" spans="1:15" ht="12.75" customHeight="1">
      <c r="A314" s="33">
        <v>304</v>
      </c>
      <c r="B314" s="58" t="s">
        <v>882</v>
      </c>
      <c r="C314" s="31">
        <v>1785.35</v>
      </c>
      <c r="D314" s="38">
        <v>1797.6833333333334</v>
      </c>
      <c r="E314" s="38">
        <v>1767.6666666666667</v>
      </c>
      <c r="F314" s="38">
        <v>1749.9833333333333</v>
      </c>
      <c r="G314" s="38">
        <v>1719.9666666666667</v>
      </c>
      <c r="H314" s="38">
        <v>1815.3666666666668</v>
      </c>
      <c r="I314" s="38">
        <v>1845.3833333333332</v>
      </c>
      <c r="J314" s="38">
        <v>1863.0666666666668</v>
      </c>
      <c r="K314" s="31">
        <v>1827.7</v>
      </c>
      <c r="L314" s="31">
        <v>1780</v>
      </c>
      <c r="M314" s="31">
        <v>2.9206599999999998</v>
      </c>
      <c r="N314" s="1"/>
      <c r="O314" s="1"/>
    </row>
    <row r="315" spans="1:15" ht="12.75" customHeight="1">
      <c r="A315" s="33">
        <v>305</v>
      </c>
      <c r="B315" s="58" t="s">
        <v>174</v>
      </c>
      <c r="C315" s="31">
        <v>560.20000000000005</v>
      </c>
      <c r="D315" s="38">
        <v>562.38333333333333</v>
      </c>
      <c r="E315" s="38">
        <v>553.9666666666667</v>
      </c>
      <c r="F315" s="38">
        <v>547.73333333333335</v>
      </c>
      <c r="G315" s="38">
        <v>539.31666666666672</v>
      </c>
      <c r="H315" s="38">
        <v>568.61666666666667</v>
      </c>
      <c r="I315" s="38">
        <v>577.03333333333342</v>
      </c>
      <c r="J315" s="38">
        <v>583.26666666666665</v>
      </c>
      <c r="K315" s="31">
        <v>570.79999999999995</v>
      </c>
      <c r="L315" s="31">
        <v>556.15</v>
      </c>
      <c r="M315" s="31">
        <v>13.391909999999999</v>
      </c>
      <c r="N315" s="1"/>
      <c r="O315" s="1"/>
    </row>
    <row r="316" spans="1:15" ht="12.75" customHeight="1">
      <c r="A316" s="33">
        <v>306</v>
      </c>
      <c r="B316" s="58" t="s">
        <v>175</v>
      </c>
      <c r="C316" s="31">
        <v>9505.7000000000007</v>
      </c>
      <c r="D316" s="38">
        <v>9538.4833333333336</v>
      </c>
      <c r="E316" s="38">
        <v>9452.2166666666672</v>
      </c>
      <c r="F316" s="38">
        <v>9398.7333333333336</v>
      </c>
      <c r="G316" s="38">
        <v>9312.4666666666672</v>
      </c>
      <c r="H316" s="38">
        <v>9591.9666666666672</v>
      </c>
      <c r="I316" s="38">
        <v>9678.2333333333336</v>
      </c>
      <c r="J316" s="38">
        <v>9731.7166666666672</v>
      </c>
      <c r="K316" s="31">
        <v>9624.75</v>
      </c>
      <c r="L316" s="31">
        <v>9485</v>
      </c>
      <c r="M316" s="31">
        <v>3.4644900000000001</v>
      </c>
      <c r="N316" s="1"/>
      <c r="O316" s="1"/>
    </row>
    <row r="317" spans="1:15" ht="12.75" customHeight="1">
      <c r="A317" s="33">
        <v>307</v>
      </c>
      <c r="B317" s="58" t="s">
        <v>459</v>
      </c>
      <c r="C317" s="31">
        <v>2256.75</v>
      </c>
      <c r="D317" s="38">
        <v>2265.35</v>
      </c>
      <c r="E317" s="38">
        <v>2186.6999999999998</v>
      </c>
      <c r="F317" s="38">
        <v>2116.65</v>
      </c>
      <c r="G317" s="38">
        <v>2038</v>
      </c>
      <c r="H317" s="38">
        <v>2335.3999999999996</v>
      </c>
      <c r="I317" s="38">
        <v>2414.0500000000002</v>
      </c>
      <c r="J317" s="38">
        <v>2484.0999999999995</v>
      </c>
      <c r="K317" s="31">
        <v>2344</v>
      </c>
      <c r="L317" s="31">
        <v>2195.3000000000002</v>
      </c>
      <c r="M317" s="31">
        <v>6.6148100000000003</v>
      </c>
      <c r="N317" s="1"/>
      <c r="O317" s="1"/>
    </row>
    <row r="318" spans="1:15" ht="12.75" customHeight="1">
      <c r="A318" s="33">
        <v>308</v>
      </c>
      <c r="B318" s="58" t="s">
        <v>179</v>
      </c>
      <c r="C318" s="31">
        <v>906.5</v>
      </c>
      <c r="D318" s="38">
        <v>907.91666666666663</v>
      </c>
      <c r="E318" s="38">
        <v>893.88333333333321</v>
      </c>
      <c r="F318" s="38">
        <v>881.26666666666654</v>
      </c>
      <c r="G318" s="38">
        <v>867.23333333333312</v>
      </c>
      <c r="H318" s="38">
        <v>920.5333333333333</v>
      </c>
      <c r="I318" s="38">
        <v>934.56666666666683</v>
      </c>
      <c r="J318" s="38">
        <v>947.18333333333339</v>
      </c>
      <c r="K318" s="31">
        <v>921.95</v>
      </c>
      <c r="L318" s="31">
        <v>895.3</v>
      </c>
      <c r="M318" s="31">
        <v>16.852399999999999</v>
      </c>
      <c r="N318" s="1"/>
      <c r="O318" s="1"/>
    </row>
    <row r="319" spans="1:15" ht="12.75" customHeight="1">
      <c r="A319" s="33">
        <v>309</v>
      </c>
      <c r="B319" s="58" t="s">
        <v>286</v>
      </c>
      <c r="C319" s="31">
        <v>553.6</v>
      </c>
      <c r="D319" s="38">
        <v>554.9666666666667</v>
      </c>
      <c r="E319" s="38">
        <v>546.63333333333344</v>
      </c>
      <c r="F319" s="38">
        <v>539.66666666666674</v>
      </c>
      <c r="G319" s="38">
        <v>531.33333333333348</v>
      </c>
      <c r="H319" s="38">
        <v>561.93333333333339</v>
      </c>
      <c r="I319" s="38">
        <v>570.26666666666665</v>
      </c>
      <c r="J319" s="38">
        <v>577.23333333333335</v>
      </c>
      <c r="K319" s="31">
        <v>563.29999999999995</v>
      </c>
      <c r="L319" s="31">
        <v>548</v>
      </c>
      <c r="M319" s="31">
        <v>22.266580000000001</v>
      </c>
      <c r="N319" s="1"/>
      <c r="O319" s="1"/>
    </row>
    <row r="320" spans="1:15" ht="12.75" customHeight="1">
      <c r="A320" s="33">
        <v>310</v>
      </c>
      <c r="B320" s="58" t="s">
        <v>460</v>
      </c>
      <c r="C320" s="31">
        <v>1839.35</v>
      </c>
      <c r="D320" s="38">
        <v>1850.45</v>
      </c>
      <c r="E320" s="38">
        <v>1814.9</v>
      </c>
      <c r="F320" s="38">
        <v>1790.45</v>
      </c>
      <c r="G320" s="38">
        <v>1754.9</v>
      </c>
      <c r="H320" s="38">
        <v>1874.9</v>
      </c>
      <c r="I320" s="38">
        <v>1910.4499999999998</v>
      </c>
      <c r="J320" s="38">
        <v>1934.9</v>
      </c>
      <c r="K320" s="31">
        <v>1886</v>
      </c>
      <c r="L320" s="31">
        <v>1826</v>
      </c>
      <c r="M320" s="31">
        <v>8.1176600000000008</v>
      </c>
      <c r="N320" s="1"/>
      <c r="O320" s="1"/>
    </row>
    <row r="321" spans="1:15" ht="12.75" customHeight="1">
      <c r="A321" s="33">
        <v>311</v>
      </c>
      <c r="B321" s="58" t="s">
        <v>461</v>
      </c>
      <c r="C321" s="31">
        <v>895.65</v>
      </c>
      <c r="D321" s="38">
        <v>898.05000000000007</v>
      </c>
      <c r="E321" s="38">
        <v>884.10000000000014</v>
      </c>
      <c r="F321" s="38">
        <v>872.55000000000007</v>
      </c>
      <c r="G321" s="38">
        <v>858.60000000000014</v>
      </c>
      <c r="H321" s="38">
        <v>909.60000000000014</v>
      </c>
      <c r="I321" s="38">
        <v>923.55000000000018</v>
      </c>
      <c r="J321" s="38">
        <v>935.10000000000014</v>
      </c>
      <c r="K321" s="31">
        <v>912</v>
      </c>
      <c r="L321" s="31">
        <v>886.5</v>
      </c>
      <c r="M321" s="31">
        <v>0.55952000000000002</v>
      </c>
      <c r="N321" s="1"/>
      <c r="O321" s="1"/>
    </row>
    <row r="322" spans="1:15" ht="12.75" customHeight="1">
      <c r="A322" s="33">
        <v>312</v>
      </c>
      <c r="B322" s="58" t="s">
        <v>867</v>
      </c>
      <c r="C322" s="31">
        <v>885.15</v>
      </c>
      <c r="D322" s="38">
        <v>886.7166666666667</v>
      </c>
      <c r="E322" s="38">
        <v>878.43333333333339</v>
      </c>
      <c r="F322" s="38">
        <v>871.7166666666667</v>
      </c>
      <c r="G322" s="38">
        <v>863.43333333333339</v>
      </c>
      <c r="H322" s="38">
        <v>893.43333333333339</v>
      </c>
      <c r="I322" s="38">
        <v>901.7166666666667</v>
      </c>
      <c r="J322" s="38">
        <v>908.43333333333339</v>
      </c>
      <c r="K322" s="31">
        <v>895</v>
      </c>
      <c r="L322" s="31">
        <v>880</v>
      </c>
      <c r="M322" s="31">
        <v>0.32102999999999998</v>
      </c>
      <c r="N322" s="1"/>
      <c r="O322" s="1"/>
    </row>
    <row r="323" spans="1:15" ht="12.75" customHeight="1">
      <c r="A323" s="33">
        <v>313</v>
      </c>
      <c r="B323" s="58" t="s">
        <v>462</v>
      </c>
      <c r="C323" s="31">
        <v>1025.1500000000001</v>
      </c>
      <c r="D323" s="38">
        <v>1023.0166666666668</v>
      </c>
      <c r="E323" s="38">
        <v>1013.2833333333335</v>
      </c>
      <c r="F323" s="38">
        <v>1001.4166666666667</v>
      </c>
      <c r="G323" s="38">
        <v>991.68333333333351</v>
      </c>
      <c r="H323" s="38">
        <v>1034.8833333333337</v>
      </c>
      <c r="I323" s="38">
        <v>1044.6166666666668</v>
      </c>
      <c r="J323" s="38">
        <v>1056.4833333333336</v>
      </c>
      <c r="K323" s="31">
        <v>1032.75</v>
      </c>
      <c r="L323" s="31">
        <v>1011.15</v>
      </c>
      <c r="M323" s="31">
        <v>0.90486999999999995</v>
      </c>
      <c r="N323" s="1"/>
      <c r="O323" s="1"/>
    </row>
    <row r="324" spans="1:15" ht="12.75" customHeight="1">
      <c r="A324" s="33">
        <v>314</v>
      </c>
      <c r="B324" s="58" t="s">
        <v>178</v>
      </c>
      <c r="C324" s="31">
        <v>1322.3</v>
      </c>
      <c r="D324" s="38">
        <v>1314.6333333333332</v>
      </c>
      <c r="E324" s="38">
        <v>1303.6666666666665</v>
      </c>
      <c r="F324" s="38">
        <v>1285.0333333333333</v>
      </c>
      <c r="G324" s="38">
        <v>1274.0666666666666</v>
      </c>
      <c r="H324" s="38">
        <v>1333.2666666666664</v>
      </c>
      <c r="I324" s="38">
        <v>1344.2333333333331</v>
      </c>
      <c r="J324" s="38">
        <v>1362.8666666666663</v>
      </c>
      <c r="K324" s="31">
        <v>1325.6</v>
      </c>
      <c r="L324" s="31">
        <v>1296</v>
      </c>
      <c r="M324" s="31">
        <v>3.1192000000000002</v>
      </c>
      <c r="N324" s="1"/>
      <c r="O324" s="1"/>
    </row>
    <row r="325" spans="1:15" ht="12.75" customHeight="1">
      <c r="A325" s="33">
        <v>315</v>
      </c>
      <c r="B325" s="58" t="s">
        <v>452</v>
      </c>
      <c r="C325" s="31">
        <v>41.5</v>
      </c>
      <c r="D325" s="38">
        <v>41.633333333333333</v>
      </c>
      <c r="E325" s="38">
        <v>40.766666666666666</v>
      </c>
      <c r="F325" s="38">
        <v>40.033333333333331</v>
      </c>
      <c r="G325" s="38">
        <v>39.166666666666664</v>
      </c>
      <c r="H325" s="38">
        <v>42.366666666666667</v>
      </c>
      <c r="I325" s="38">
        <v>43.233333333333327</v>
      </c>
      <c r="J325" s="38">
        <v>43.966666666666669</v>
      </c>
      <c r="K325" s="31">
        <v>42.5</v>
      </c>
      <c r="L325" s="31">
        <v>40.9</v>
      </c>
      <c r="M325" s="31">
        <v>72.84957</v>
      </c>
      <c r="N325" s="1"/>
      <c r="O325" s="1"/>
    </row>
    <row r="326" spans="1:15" ht="12.75" customHeight="1">
      <c r="A326" s="33">
        <v>316</v>
      </c>
      <c r="B326" s="58" t="s">
        <v>287</v>
      </c>
      <c r="C326" s="31">
        <v>59.6</v>
      </c>
      <c r="D326" s="38">
        <v>59.783333333333331</v>
      </c>
      <c r="E326" s="38">
        <v>59.166666666666664</v>
      </c>
      <c r="F326" s="38">
        <v>58.733333333333334</v>
      </c>
      <c r="G326" s="38">
        <v>58.116666666666667</v>
      </c>
      <c r="H326" s="38">
        <v>60.216666666666661</v>
      </c>
      <c r="I326" s="38">
        <v>60.833333333333336</v>
      </c>
      <c r="J326" s="38">
        <v>61.266666666666659</v>
      </c>
      <c r="K326" s="31">
        <v>60.4</v>
      </c>
      <c r="L326" s="31">
        <v>59.35</v>
      </c>
      <c r="M326" s="31">
        <v>33.111539999999998</v>
      </c>
      <c r="N326" s="1"/>
      <c r="O326" s="1"/>
    </row>
    <row r="327" spans="1:15" ht="12.75" customHeight="1">
      <c r="A327" s="33">
        <v>317</v>
      </c>
      <c r="B327" s="58" t="s">
        <v>463</v>
      </c>
      <c r="C327" s="31">
        <v>882.8</v>
      </c>
      <c r="D327" s="38">
        <v>887.23333333333323</v>
      </c>
      <c r="E327" s="38">
        <v>864.46666666666647</v>
      </c>
      <c r="F327" s="38">
        <v>846.13333333333321</v>
      </c>
      <c r="G327" s="38">
        <v>823.36666666666645</v>
      </c>
      <c r="H327" s="38">
        <v>905.56666666666649</v>
      </c>
      <c r="I327" s="38">
        <v>928.33333333333314</v>
      </c>
      <c r="J327" s="38">
        <v>946.66666666666652</v>
      </c>
      <c r="K327" s="31">
        <v>910</v>
      </c>
      <c r="L327" s="31">
        <v>868.9</v>
      </c>
      <c r="M327" s="31">
        <v>1.2745299999999999</v>
      </c>
      <c r="N327" s="1"/>
      <c r="O327" s="1"/>
    </row>
    <row r="328" spans="1:15" ht="12.75" customHeight="1">
      <c r="A328" s="33">
        <v>318</v>
      </c>
      <c r="B328" s="58" t="s">
        <v>182</v>
      </c>
      <c r="C328" s="31">
        <v>2392.1</v>
      </c>
      <c r="D328" s="38">
        <v>2422.7166666666667</v>
      </c>
      <c r="E328" s="38">
        <v>2354.4333333333334</v>
      </c>
      <c r="F328" s="38">
        <v>2316.7666666666669</v>
      </c>
      <c r="G328" s="38">
        <v>2248.4833333333336</v>
      </c>
      <c r="H328" s="38">
        <v>2460.3833333333332</v>
      </c>
      <c r="I328" s="38">
        <v>2528.666666666667</v>
      </c>
      <c r="J328" s="38">
        <v>2566.333333333333</v>
      </c>
      <c r="K328" s="31">
        <v>2491</v>
      </c>
      <c r="L328" s="31">
        <v>2385.0500000000002</v>
      </c>
      <c r="M328" s="31">
        <v>5.1077000000000004</v>
      </c>
      <c r="N328" s="1"/>
      <c r="O328" s="1"/>
    </row>
    <row r="329" spans="1:15" ht="12.75" customHeight="1">
      <c r="A329" s="33">
        <v>319</v>
      </c>
      <c r="B329" s="58" t="s">
        <v>183</v>
      </c>
      <c r="C329" s="31">
        <v>108542</v>
      </c>
      <c r="D329" s="38">
        <v>108479.41666666667</v>
      </c>
      <c r="E329" s="38">
        <v>108063.13333333335</v>
      </c>
      <c r="F329" s="38">
        <v>107584.26666666668</v>
      </c>
      <c r="G329" s="38">
        <v>107167.98333333335</v>
      </c>
      <c r="H329" s="38">
        <v>108958.28333333334</v>
      </c>
      <c r="I329" s="38">
        <v>109374.56666666667</v>
      </c>
      <c r="J329" s="38">
        <v>109853.43333333333</v>
      </c>
      <c r="K329" s="31">
        <v>108895.7</v>
      </c>
      <c r="L329" s="31">
        <v>108000.55</v>
      </c>
      <c r="M329" s="31">
        <v>3.5619999999999999E-2</v>
      </c>
      <c r="N329" s="1"/>
      <c r="O329" s="1"/>
    </row>
    <row r="330" spans="1:15" ht="12.75" customHeight="1">
      <c r="A330" s="33">
        <v>320</v>
      </c>
      <c r="B330" s="58" t="s">
        <v>453</v>
      </c>
      <c r="C330" s="31">
        <v>2261.4499999999998</v>
      </c>
      <c r="D330" s="38">
        <v>2279.85</v>
      </c>
      <c r="E330" s="38">
        <v>2214.7999999999997</v>
      </c>
      <c r="F330" s="38">
        <v>2168.1499999999996</v>
      </c>
      <c r="G330" s="38">
        <v>2103.0999999999995</v>
      </c>
      <c r="H330" s="38">
        <v>2326.5</v>
      </c>
      <c r="I330" s="38">
        <v>2391.5500000000002</v>
      </c>
      <c r="J330" s="38">
        <v>2438.2000000000003</v>
      </c>
      <c r="K330" s="31">
        <v>2344.9</v>
      </c>
      <c r="L330" s="31">
        <v>2233.1999999999998</v>
      </c>
      <c r="M330" s="31">
        <v>8.5468499999999992</v>
      </c>
      <c r="N330" s="1"/>
      <c r="O330" s="1"/>
    </row>
    <row r="331" spans="1:15" ht="12.75" customHeight="1">
      <c r="A331" s="33">
        <v>321</v>
      </c>
      <c r="B331" s="58" t="s">
        <v>177</v>
      </c>
      <c r="C331" s="31">
        <v>1578.5</v>
      </c>
      <c r="D331" s="38">
        <v>1589.9666666666665</v>
      </c>
      <c r="E331" s="38">
        <v>1563.583333333333</v>
      </c>
      <c r="F331" s="38">
        <v>1548.6666666666665</v>
      </c>
      <c r="G331" s="38">
        <v>1522.2833333333331</v>
      </c>
      <c r="H331" s="38">
        <v>1604.883333333333</v>
      </c>
      <c r="I331" s="38">
        <v>1631.2666666666667</v>
      </c>
      <c r="J331" s="38">
        <v>1646.1833333333329</v>
      </c>
      <c r="K331" s="31">
        <v>1616.35</v>
      </c>
      <c r="L331" s="31">
        <v>1575.05</v>
      </c>
      <c r="M331" s="31">
        <v>1.68665</v>
      </c>
      <c r="N331" s="1"/>
      <c r="O331" s="1"/>
    </row>
    <row r="332" spans="1:15" ht="12.75" customHeight="1">
      <c r="A332" s="33">
        <v>322</v>
      </c>
      <c r="B332" s="58" t="s">
        <v>184</v>
      </c>
      <c r="C332" s="31">
        <v>1259.45</v>
      </c>
      <c r="D332" s="38">
        <v>1260.1666666666667</v>
      </c>
      <c r="E332" s="38">
        <v>1249.3333333333335</v>
      </c>
      <c r="F332" s="38">
        <v>1239.2166666666667</v>
      </c>
      <c r="G332" s="38">
        <v>1228.3833333333334</v>
      </c>
      <c r="H332" s="38">
        <v>1270.2833333333335</v>
      </c>
      <c r="I332" s="38">
        <v>1281.116666666667</v>
      </c>
      <c r="J332" s="38">
        <v>1291.2333333333336</v>
      </c>
      <c r="K332" s="31">
        <v>1271</v>
      </c>
      <c r="L332" s="31">
        <v>1250.05</v>
      </c>
      <c r="M332" s="31">
        <v>8.6105499999999999</v>
      </c>
      <c r="N332" s="1"/>
      <c r="O332" s="1"/>
    </row>
    <row r="333" spans="1:15" ht="12.75" customHeight="1">
      <c r="A333" s="33">
        <v>323</v>
      </c>
      <c r="B333" s="58" t="s">
        <v>470</v>
      </c>
      <c r="C333" s="31">
        <v>1037.7</v>
      </c>
      <c r="D333" s="38">
        <v>1031.0166666666667</v>
      </c>
      <c r="E333" s="38">
        <v>1017.0333333333333</v>
      </c>
      <c r="F333" s="38">
        <v>996.36666666666667</v>
      </c>
      <c r="G333" s="38">
        <v>982.38333333333333</v>
      </c>
      <c r="H333" s="38">
        <v>1051.6833333333334</v>
      </c>
      <c r="I333" s="38">
        <v>1065.6666666666665</v>
      </c>
      <c r="J333" s="38">
        <v>1086.3333333333333</v>
      </c>
      <c r="K333" s="31">
        <v>1045</v>
      </c>
      <c r="L333" s="31">
        <v>1010.35</v>
      </c>
      <c r="M333" s="31">
        <v>4.5819099999999997</v>
      </c>
      <c r="N333" s="1"/>
      <c r="O333" s="1"/>
    </row>
    <row r="334" spans="1:15" ht="12.75" customHeight="1">
      <c r="A334" s="33">
        <v>324</v>
      </c>
      <c r="B334" s="58" t="s">
        <v>464</v>
      </c>
      <c r="C334" s="31">
        <v>884.3</v>
      </c>
      <c r="D334" s="38">
        <v>883.75</v>
      </c>
      <c r="E334" s="38">
        <v>876.05</v>
      </c>
      <c r="F334" s="38">
        <v>867.8</v>
      </c>
      <c r="G334" s="38">
        <v>860.09999999999991</v>
      </c>
      <c r="H334" s="38">
        <v>892</v>
      </c>
      <c r="I334" s="38">
        <v>899.7</v>
      </c>
      <c r="J334" s="38">
        <v>907.95</v>
      </c>
      <c r="K334" s="31">
        <v>891.45</v>
      </c>
      <c r="L334" s="31">
        <v>875.5</v>
      </c>
      <c r="M334" s="31">
        <v>4.5505000000000004</v>
      </c>
      <c r="N334" s="1"/>
      <c r="O334" s="1"/>
    </row>
    <row r="335" spans="1:15" ht="12.75" customHeight="1">
      <c r="A335" s="33">
        <v>325</v>
      </c>
      <c r="B335" s="58" t="s">
        <v>185</v>
      </c>
      <c r="C335" s="31">
        <v>88.25</v>
      </c>
      <c r="D335" s="38">
        <v>88.600000000000009</v>
      </c>
      <c r="E335" s="38">
        <v>87.450000000000017</v>
      </c>
      <c r="F335" s="38">
        <v>86.65</v>
      </c>
      <c r="G335" s="38">
        <v>85.500000000000014</v>
      </c>
      <c r="H335" s="38">
        <v>89.40000000000002</v>
      </c>
      <c r="I335" s="38">
        <v>90.550000000000026</v>
      </c>
      <c r="J335" s="38">
        <v>91.350000000000023</v>
      </c>
      <c r="K335" s="31">
        <v>89.75</v>
      </c>
      <c r="L335" s="31">
        <v>87.8</v>
      </c>
      <c r="M335" s="31">
        <v>60.37482</v>
      </c>
      <c r="N335" s="1"/>
      <c r="O335" s="1"/>
    </row>
    <row r="336" spans="1:15" ht="12.75" customHeight="1">
      <c r="A336" s="33">
        <v>326</v>
      </c>
      <c r="B336" s="58" t="s">
        <v>187</v>
      </c>
      <c r="C336" s="31">
        <v>4507.45</v>
      </c>
      <c r="D336" s="38">
        <v>4518</v>
      </c>
      <c r="E336" s="38">
        <v>4486</v>
      </c>
      <c r="F336" s="38">
        <v>4464.55</v>
      </c>
      <c r="G336" s="38">
        <v>4432.55</v>
      </c>
      <c r="H336" s="38">
        <v>4539.45</v>
      </c>
      <c r="I336" s="38">
        <v>4571.45</v>
      </c>
      <c r="J336" s="38">
        <v>4592.8999999999996</v>
      </c>
      <c r="K336" s="31">
        <v>4550</v>
      </c>
      <c r="L336" s="31">
        <v>4496.55</v>
      </c>
      <c r="M336" s="31">
        <v>0.62970999999999999</v>
      </c>
      <c r="N336" s="1"/>
      <c r="O336" s="1"/>
    </row>
    <row r="337" spans="1:15" ht="12.75" customHeight="1">
      <c r="A337" s="33">
        <v>327</v>
      </c>
      <c r="B337" s="58" t="s">
        <v>471</v>
      </c>
      <c r="C337" s="31">
        <v>707.2</v>
      </c>
      <c r="D337" s="38">
        <v>706.85</v>
      </c>
      <c r="E337" s="38">
        <v>696.90000000000009</v>
      </c>
      <c r="F337" s="38">
        <v>686.6</v>
      </c>
      <c r="G337" s="38">
        <v>676.65000000000009</v>
      </c>
      <c r="H337" s="38">
        <v>717.15000000000009</v>
      </c>
      <c r="I337" s="38">
        <v>727.10000000000014</v>
      </c>
      <c r="J337" s="38">
        <v>737.40000000000009</v>
      </c>
      <c r="K337" s="31">
        <v>716.8</v>
      </c>
      <c r="L337" s="31">
        <v>696.55</v>
      </c>
      <c r="M337" s="31">
        <v>2.3401399999999999</v>
      </c>
      <c r="N337" s="1"/>
      <c r="O337" s="1"/>
    </row>
    <row r="338" spans="1:15" ht="12.75" customHeight="1">
      <c r="A338" s="33">
        <v>328</v>
      </c>
      <c r="B338" s="58" t="s">
        <v>465</v>
      </c>
      <c r="C338" s="31">
        <v>49.1</v>
      </c>
      <c r="D338" s="38">
        <v>49.433333333333337</v>
      </c>
      <c r="E338" s="38">
        <v>48.116666666666674</v>
      </c>
      <c r="F338" s="38">
        <v>47.13333333333334</v>
      </c>
      <c r="G338" s="38">
        <v>45.816666666666677</v>
      </c>
      <c r="H338" s="38">
        <v>50.416666666666671</v>
      </c>
      <c r="I338" s="38">
        <v>51.733333333333334</v>
      </c>
      <c r="J338" s="38">
        <v>52.716666666666669</v>
      </c>
      <c r="K338" s="31">
        <v>50.75</v>
      </c>
      <c r="L338" s="31">
        <v>48.45</v>
      </c>
      <c r="M338" s="31">
        <v>106.34849</v>
      </c>
      <c r="N338" s="1"/>
      <c r="O338" s="1"/>
    </row>
    <row r="339" spans="1:15" ht="12.75" customHeight="1">
      <c r="A339" s="33">
        <v>329</v>
      </c>
      <c r="B339" s="58" t="s">
        <v>466</v>
      </c>
      <c r="C339" s="31">
        <v>152</v>
      </c>
      <c r="D339" s="38">
        <v>153.76666666666665</v>
      </c>
      <c r="E339" s="38">
        <v>149.8833333333333</v>
      </c>
      <c r="F339" s="38">
        <v>147.76666666666665</v>
      </c>
      <c r="G339" s="38">
        <v>143.8833333333333</v>
      </c>
      <c r="H339" s="38">
        <v>155.8833333333333</v>
      </c>
      <c r="I339" s="38">
        <v>159.76666666666662</v>
      </c>
      <c r="J339" s="38">
        <v>161.8833333333333</v>
      </c>
      <c r="K339" s="31">
        <v>157.65</v>
      </c>
      <c r="L339" s="31">
        <v>151.65</v>
      </c>
      <c r="M339" s="31">
        <v>24.023849999999999</v>
      </c>
      <c r="N339" s="1"/>
      <c r="O339" s="1"/>
    </row>
    <row r="340" spans="1:15" ht="12.75" customHeight="1">
      <c r="A340" s="33">
        <v>330</v>
      </c>
      <c r="B340" s="58" t="s">
        <v>188</v>
      </c>
      <c r="C340" s="31">
        <v>22188.5</v>
      </c>
      <c r="D340" s="38">
        <v>22193.399999999998</v>
      </c>
      <c r="E340" s="38">
        <v>22106.349999999995</v>
      </c>
      <c r="F340" s="38">
        <v>22024.199999999997</v>
      </c>
      <c r="G340" s="38">
        <v>21937.149999999994</v>
      </c>
      <c r="H340" s="38">
        <v>22275.549999999996</v>
      </c>
      <c r="I340" s="38">
        <v>22362.6</v>
      </c>
      <c r="J340" s="38">
        <v>22444.749999999996</v>
      </c>
      <c r="K340" s="31">
        <v>22280.45</v>
      </c>
      <c r="L340" s="31">
        <v>22111.25</v>
      </c>
      <c r="M340" s="31">
        <v>0.41964000000000001</v>
      </c>
      <c r="N340" s="1"/>
      <c r="O340" s="1"/>
    </row>
    <row r="341" spans="1:15" ht="12.75" customHeight="1">
      <c r="A341" s="33">
        <v>331</v>
      </c>
      <c r="B341" s="58" t="s">
        <v>472</v>
      </c>
      <c r="C341" s="31">
        <v>67.5</v>
      </c>
      <c r="D341" s="38">
        <v>67.266666666666666</v>
      </c>
      <c r="E341" s="38">
        <v>65.733333333333334</v>
      </c>
      <c r="F341" s="38">
        <v>63.966666666666669</v>
      </c>
      <c r="G341" s="38">
        <v>62.433333333333337</v>
      </c>
      <c r="H341" s="38">
        <v>69.033333333333331</v>
      </c>
      <c r="I341" s="38">
        <v>70.566666666666663</v>
      </c>
      <c r="J341" s="38">
        <v>72.333333333333329</v>
      </c>
      <c r="K341" s="31">
        <v>68.8</v>
      </c>
      <c r="L341" s="31">
        <v>65.5</v>
      </c>
      <c r="M341" s="31">
        <v>29.625689999999999</v>
      </c>
      <c r="N341" s="1"/>
      <c r="O341" s="1"/>
    </row>
    <row r="342" spans="1:15" ht="12.75" customHeight="1">
      <c r="A342" s="33">
        <v>332</v>
      </c>
      <c r="B342" s="58" t="s">
        <v>467</v>
      </c>
      <c r="C342" s="31">
        <v>50</v>
      </c>
      <c r="D342" s="38">
        <v>50.183333333333337</v>
      </c>
      <c r="E342" s="38">
        <v>49.716666666666676</v>
      </c>
      <c r="F342" s="38">
        <v>49.433333333333337</v>
      </c>
      <c r="G342" s="38">
        <v>48.966666666666676</v>
      </c>
      <c r="H342" s="38">
        <v>50.466666666666676</v>
      </c>
      <c r="I342" s="38">
        <v>50.933333333333344</v>
      </c>
      <c r="J342" s="38">
        <v>51.216666666666676</v>
      </c>
      <c r="K342" s="31">
        <v>50.65</v>
      </c>
      <c r="L342" s="31">
        <v>49.9</v>
      </c>
      <c r="M342" s="31">
        <v>90.974800000000002</v>
      </c>
      <c r="N342" s="1"/>
      <c r="O342" s="1"/>
    </row>
    <row r="343" spans="1:15" ht="12.75" customHeight="1">
      <c r="A343" s="33">
        <v>333</v>
      </c>
      <c r="B343" s="58" t="s">
        <v>288</v>
      </c>
      <c r="C343" s="31">
        <v>310.05</v>
      </c>
      <c r="D343" s="38">
        <v>311.01666666666671</v>
      </c>
      <c r="E343" s="38">
        <v>307.88333333333344</v>
      </c>
      <c r="F343" s="38">
        <v>305.71666666666675</v>
      </c>
      <c r="G343" s="38">
        <v>302.58333333333348</v>
      </c>
      <c r="H343" s="38">
        <v>313.18333333333339</v>
      </c>
      <c r="I343" s="38">
        <v>316.31666666666672</v>
      </c>
      <c r="J343" s="38">
        <v>318.48333333333335</v>
      </c>
      <c r="K343" s="31">
        <v>314.14999999999998</v>
      </c>
      <c r="L343" s="31">
        <v>308.85000000000002</v>
      </c>
      <c r="M343" s="31">
        <v>1.5250699999999999</v>
      </c>
      <c r="N343" s="1"/>
      <c r="O343" s="1"/>
    </row>
    <row r="344" spans="1:15" ht="12.75" customHeight="1">
      <c r="A344" s="33">
        <v>334</v>
      </c>
      <c r="B344" s="58" t="s">
        <v>468</v>
      </c>
      <c r="C344" s="31">
        <v>128.94999999999999</v>
      </c>
      <c r="D344" s="38">
        <v>129.96666666666667</v>
      </c>
      <c r="E344" s="38">
        <v>127.53333333333333</v>
      </c>
      <c r="F344" s="38">
        <v>126.11666666666667</v>
      </c>
      <c r="G344" s="38">
        <v>123.68333333333334</v>
      </c>
      <c r="H344" s="38">
        <v>131.38333333333333</v>
      </c>
      <c r="I344" s="38">
        <v>133.81666666666666</v>
      </c>
      <c r="J344" s="38">
        <v>135.23333333333332</v>
      </c>
      <c r="K344" s="31">
        <v>132.4</v>
      </c>
      <c r="L344" s="31">
        <v>128.55000000000001</v>
      </c>
      <c r="M344" s="31">
        <v>8.7937999999999992</v>
      </c>
      <c r="N344" s="1"/>
      <c r="O344" s="1"/>
    </row>
    <row r="345" spans="1:15" ht="12.75" customHeight="1">
      <c r="A345" s="33">
        <v>335</v>
      </c>
      <c r="B345" s="58" t="s">
        <v>189</v>
      </c>
      <c r="C345" s="31">
        <v>119.4</v>
      </c>
      <c r="D345" s="38">
        <v>119.91666666666667</v>
      </c>
      <c r="E345" s="38">
        <v>118.48333333333335</v>
      </c>
      <c r="F345" s="38">
        <v>117.56666666666668</v>
      </c>
      <c r="G345" s="38">
        <v>116.13333333333335</v>
      </c>
      <c r="H345" s="38">
        <v>120.83333333333334</v>
      </c>
      <c r="I345" s="38">
        <v>122.26666666666665</v>
      </c>
      <c r="J345" s="38">
        <v>123.18333333333334</v>
      </c>
      <c r="K345" s="31">
        <v>121.35</v>
      </c>
      <c r="L345" s="31">
        <v>119</v>
      </c>
      <c r="M345" s="31">
        <v>66.890360000000001</v>
      </c>
      <c r="N345" s="1"/>
      <c r="O345" s="1"/>
    </row>
    <row r="346" spans="1:15" ht="12.75" customHeight="1">
      <c r="A346" s="33">
        <v>336</v>
      </c>
      <c r="B346" s="58" t="s">
        <v>868</v>
      </c>
      <c r="C346" s="31">
        <v>52.8</v>
      </c>
      <c r="D346" s="38">
        <v>53.333333333333336</v>
      </c>
      <c r="E346" s="38">
        <v>51.866666666666674</v>
      </c>
      <c r="F346" s="38">
        <v>50.933333333333337</v>
      </c>
      <c r="G346" s="38">
        <v>49.466666666666676</v>
      </c>
      <c r="H346" s="38">
        <v>54.266666666666673</v>
      </c>
      <c r="I346" s="38">
        <v>55.733333333333327</v>
      </c>
      <c r="J346" s="38">
        <v>56.666666666666671</v>
      </c>
      <c r="K346" s="31">
        <v>54.8</v>
      </c>
      <c r="L346" s="31">
        <v>52.4</v>
      </c>
      <c r="M346" s="31">
        <v>75.920439999999999</v>
      </c>
      <c r="N346" s="1"/>
      <c r="O346" s="1"/>
    </row>
    <row r="347" spans="1:15" ht="12.75" customHeight="1">
      <c r="A347" s="33">
        <v>337</v>
      </c>
      <c r="B347" s="58" t="s">
        <v>469</v>
      </c>
      <c r="C347" s="31">
        <v>211.25</v>
      </c>
      <c r="D347" s="38">
        <v>213.06666666666669</v>
      </c>
      <c r="E347" s="38">
        <v>207.93333333333339</v>
      </c>
      <c r="F347" s="38">
        <v>204.6166666666667</v>
      </c>
      <c r="G347" s="38">
        <v>199.48333333333341</v>
      </c>
      <c r="H347" s="38">
        <v>216.38333333333338</v>
      </c>
      <c r="I347" s="38">
        <v>221.51666666666665</v>
      </c>
      <c r="J347" s="38">
        <v>224.83333333333337</v>
      </c>
      <c r="K347" s="31">
        <v>218.2</v>
      </c>
      <c r="L347" s="31">
        <v>209.75</v>
      </c>
      <c r="M347" s="31">
        <v>16.273489999999999</v>
      </c>
      <c r="N347" s="1"/>
      <c r="O347" s="1"/>
    </row>
    <row r="348" spans="1:15" ht="12.75" customHeight="1">
      <c r="A348" s="33">
        <v>338</v>
      </c>
      <c r="B348" s="58" t="s">
        <v>191</v>
      </c>
      <c r="C348" s="31">
        <v>217.9</v>
      </c>
      <c r="D348" s="38">
        <v>218.98333333333335</v>
      </c>
      <c r="E348" s="38">
        <v>216.1166666666667</v>
      </c>
      <c r="F348" s="38">
        <v>214.33333333333334</v>
      </c>
      <c r="G348" s="38">
        <v>211.4666666666667</v>
      </c>
      <c r="H348" s="38">
        <v>220.76666666666671</v>
      </c>
      <c r="I348" s="38">
        <v>223.63333333333338</v>
      </c>
      <c r="J348" s="38">
        <v>225.41666666666671</v>
      </c>
      <c r="K348" s="31">
        <v>221.85</v>
      </c>
      <c r="L348" s="31">
        <v>217.2</v>
      </c>
      <c r="M348" s="31">
        <v>74.135490000000004</v>
      </c>
      <c r="N348" s="1"/>
      <c r="O348" s="1"/>
    </row>
    <row r="349" spans="1:15" ht="12.75" customHeight="1">
      <c r="A349" s="33">
        <v>339</v>
      </c>
      <c r="B349" s="58" t="s">
        <v>473</v>
      </c>
      <c r="C349" s="31">
        <v>336.35</v>
      </c>
      <c r="D349" s="38">
        <v>337.7833333333333</v>
      </c>
      <c r="E349" s="38">
        <v>333.86666666666662</v>
      </c>
      <c r="F349" s="38">
        <v>331.38333333333333</v>
      </c>
      <c r="G349" s="38">
        <v>327.46666666666664</v>
      </c>
      <c r="H349" s="38">
        <v>340.26666666666659</v>
      </c>
      <c r="I349" s="38">
        <v>344.18333333333334</v>
      </c>
      <c r="J349" s="38">
        <v>346.66666666666657</v>
      </c>
      <c r="K349" s="31">
        <v>341.7</v>
      </c>
      <c r="L349" s="31">
        <v>335.3</v>
      </c>
      <c r="M349" s="31">
        <v>1.05193</v>
      </c>
      <c r="N349" s="1"/>
      <c r="O349" s="1"/>
    </row>
    <row r="350" spans="1:15" ht="12.75" customHeight="1">
      <c r="A350" s="33">
        <v>340</v>
      </c>
      <c r="B350" s="58" t="s">
        <v>192</v>
      </c>
      <c r="C350" s="31">
        <v>1081.05</v>
      </c>
      <c r="D350" s="38">
        <v>1084.4000000000001</v>
      </c>
      <c r="E350" s="38">
        <v>1069.8000000000002</v>
      </c>
      <c r="F350" s="38">
        <v>1058.5500000000002</v>
      </c>
      <c r="G350" s="38">
        <v>1043.9500000000003</v>
      </c>
      <c r="H350" s="38">
        <v>1095.6500000000001</v>
      </c>
      <c r="I350" s="38">
        <v>1110.25</v>
      </c>
      <c r="J350" s="38">
        <v>1121.5</v>
      </c>
      <c r="K350" s="31">
        <v>1099</v>
      </c>
      <c r="L350" s="31">
        <v>1073.1500000000001</v>
      </c>
      <c r="M350" s="31">
        <v>3.8862399999999999</v>
      </c>
      <c r="N350" s="1"/>
      <c r="O350" s="1"/>
    </row>
    <row r="351" spans="1:15" ht="12.75" customHeight="1">
      <c r="A351" s="33">
        <v>341</v>
      </c>
      <c r="B351" s="58" t="s">
        <v>194</v>
      </c>
      <c r="C351" s="31">
        <v>174.7</v>
      </c>
      <c r="D351" s="38">
        <v>174.26666666666665</v>
      </c>
      <c r="E351" s="38">
        <v>173.2833333333333</v>
      </c>
      <c r="F351" s="38">
        <v>171.86666666666665</v>
      </c>
      <c r="G351" s="38">
        <v>170.8833333333333</v>
      </c>
      <c r="H351" s="38">
        <v>175.68333333333331</v>
      </c>
      <c r="I351" s="38">
        <v>176.66666666666666</v>
      </c>
      <c r="J351" s="38">
        <v>178.08333333333331</v>
      </c>
      <c r="K351" s="31">
        <v>175.25</v>
      </c>
      <c r="L351" s="31">
        <v>172.85</v>
      </c>
      <c r="M351" s="31">
        <v>47.579149999999998</v>
      </c>
      <c r="N351" s="1"/>
      <c r="O351" s="1"/>
    </row>
    <row r="352" spans="1:15" ht="12.75" customHeight="1">
      <c r="A352" s="33">
        <v>342</v>
      </c>
      <c r="B352" s="58" t="s">
        <v>289</v>
      </c>
      <c r="C352" s="31">
        <v>282.7</v>
      </c>
      <c r="D352" s="38">
        <v>283.88333333333327</v>
      </c>
      <c r="E352" s="38">
        <v>280.36666666666656</v>
      </c>
      <c r="F352" s="38">
        <v>278.0333333333333</v>
      </c>
      <c r="G352" s="38">
        <v>274.51666666666659</v>
      </c>
      <c r="H352" s="38">
        <v>286.21666666666653</v>
      </c>
      <c r="I352" s="38">
        <v>289.73333333333329</v>
      </c>
      <c r="J352" s="38">
        <v>292.06666666666649</v>
      </c>
      <c r="K352" s="31">
        <v>287.39999999999998</v>
      </c>
      <c r="L352" s="31">
        <v>281.55</v>
      </c>
      <c r="M352" s="31">
        <v>4.51187</v>
      </c>
      <c r="N352" s="1"/>
      <c r="O352" s="1"/>
    </row>
    <row r="353" spans="1:15" ht="12.75" customHeight="1">
      <c r="A353" s="33">
        <v>343</v>
      </c>
      <c r="B353" s="58" t="s">
        <v>474</v>
      </c>
      <c r="C353" s="31">
        <v>1211.95</v>
      </c>
      <c r="D353" s="38">
        <v>1209.3166666666666</v>
      </c>
      <c r="E353" s="38">
        <v>1174.6333333333332</v>
      </c>
      <c r="F353" s="38">
        <v>1137.3166666666666</v>
      </c>
      <c r="G353" s="38">
        <v>1102.6333333333332</v>
      </c>
      <c r="H353" s="38">
        <v>1246.6333333333332</v>
      </c>
      <c r="I353" s="38">
        <v>1281.3166666666666</v>
      </c>
      <c r="J353" s="38">
        <v>1318.6333333333332</v>
      </c>
      <c r="K353" s="31">
        <v>1244</v>
      </c>
      <c r="L353" s="31">
        <v>1172</v>
      </c>
      <c r="M353" s="31">
        <v>12.39906</v>
      </c>
      <c r="N353" s="1"/>
      <c r="O353" s="1"/>
    </row>
    <row r="354" spans="1:15" ht="12.75" customHeight="1">
      <c r="A354" s="33">
        <v>344</v>
      </c>
      <c r="B354" s="58" t="s">
        <v>290</v>
      </c>
      <c r="C354" s="31">
        <v>899.2</v>
      </c>
      <c r="D354" s="38">
        <v>908.61666666666667</v>
      </c>
      <c r="E354" s="38">
        <v>878.58333333333337</v>
      </c>
      <c r="F354" s="38">
        <v>857.9666666666667</v>
      </c>
      <c r="G354" s="38">
        <v>827.93333333333339</v>
      </c>
      <c r="H354" s="38">
        <v>929.23333333333335</v>
      </c>
      <c r="I354" s="38">
        <v>959.26666666666665</v>
      </c>
      <c r="J354" s="38">
        <v>979.88333333333333</v>
      </c>
      <c r="K354" s="31">
        <v>938.65</v>
      </c>
      <c r="L354" s="31">
        <v>888</v>
      </c>
      <c r="M354" s="31">
        <v>78.010090000000005</v>
      </c>
      <c r="N354" s="1"/>
      <c r="O354" s="1"/>
    </row>
    <row r="355" spans="1:15" ht="12.75" customHeight="1">
      <c r="A355" s="33">
        <v>345</v>
      </c>
      <c r="B355" s="58" t="s">
        <v>193</v>
      </c>
      <c r="C355" s="31">
        <v>3964.1</v>
      </c>
      <c r="D355" s="38">
        <v>3981.6833333333329</v>
      </c>
      <c r="E355" s="38">
        <v>3938.3666666666659</v>
      </c>
      <c r="F355" s="38">
        <v>3912.6333333333328</v>
      </c>
      <c r="G355" s="38">
        <v>3869.3166666666657</v>
      </c>
      <c r="H355" s="38">
        <v>4007.4166666666661</v>
      </c>
      <c r="I355" s="38">
        <v>4050.7333333333327</v>
      </c>
      <c r="J355" s="38">
        <v>4076.4666666666662</v>
      </c>
      <c r="K355" s="31">
        <v>4025</v>
      </c>
      <c r="L355" s="31">
        <v>3955.95</v>
      </c>
      <c r="M355" s="31">
        <v>0.40960999999999997</v>
      </c>
      <c r="N355" s="1"/>
      <c r="O355" s="1"/>
    </row>
    <row r="356" spans="1:15" ht="12.75" customHeight="1">
      <c r="A356" s="33">
        <v>346</v>
      </c>
      <c r="B356" s="58" t="s">
        <v>475</v>
      </c>
      <c r="C356" s="31">
        <v>232.85</v>
      </c>
      <c r="D356" s="38">
        <v>233.48333333333335</v>
      </c>
      <c r="E356" s="38">
        <v>230.4666666666667</v>
      </c>
      <c r="F356" s="38">
        <v>228.08333333333334</v>
      </c>
      <c r="G356" s="38">
        <v>225.06666666666669</v>
      </c>
      <c r="H356" s="38">
        <v>235.8666666666667</v>
      </c>
      <c r="I356" s="38">
        <v>238.88333333333335</v>
      </c>
      <c r="J356" s="38">
        <v>241.26666666666671</v>
      </c>
      <c r="K356" s="31">
        <v>236.5</v>
      </c>
      <c r="L356" s="31">
        <v>231.1</v>
      </c>
      <c r="M356" s="31">
        <v>1.41248</v>
      </c>
      <c r="N356" s="1"/>
      <c r="O356" s="1"/>
    </row>
    <row r="357" spans="1:15" ht="12.75" customHeight="1">
      <c r="A357" s="33">
        <v>347</v>
      </c>
      <c r="B357" s="58" t="s">
        <v>195</v>
      </c>
      <c r="C357" s="31">
        <v>39291.15</v>
      </c>
      <c r="D357" s="38">
        <v>39463.366666666669</v>
      </c>
      <c r="E357" s="38">
        <v>38927.78333333334</v>
      </c>
      <c r="F357" s="38">
        <v>38564.416666666672</v>
      </c>
      <c r="G357" s="38">
        <v>38028.833333333343</v>
      </c>
      <c r="H357" s="38">
        <v>39826.733333333337</v>
      </c>
      <c r="I357" s="38">
        <v>40362.316666666666</v>
      </c>
      <c r="J357" s="38">
        <v>40725.683333333334</v>
      </c>
      <c r="K357" s="31">
        <v>39998.949999999997</v>
      </c>
      <c r="L357" s="31">
        <v>39100</v>
      </c>
      <c r="M357" s="31">
        <v>0.13664000000000001</v>
      </c>
      <c r="N357" s="1"/>
      <c r="O357" s="1"/>
    </row>
    <row r="358" spans="1:15" ht="12.75" customHeight="1">
      <c r="A358" s="33">
        <v>348</v>
      </c>
      <c r="B358" s="58" t="s">
        <v>292</v>
      </c>
      <c r="C358" s="31">
        <v>1256.5999999999999</v>
      </c>
      <c r="D358" s="38">
        <v>1251.6666666666667</v>
      </c>
      <c r="E358" s="38">
        <v>1228.9333333333334</v>
      </c>
      <c r="F358" s="38">
        <v>1201.2666666666667</v>
      </c>
      <c r="G358" s="38">
        <v>1178.5333333333333</v>
      </c>
      <c r="H358" s="38">
        <v>1279.3333333333335</v>
      </c>
      <c r="I358" s="38">
        <v>1302.0666666666666</v>
      </c>
      <c r="J358" s="38">
        <v>1329.7333333333336</v>
      </c>
      <c r="K358" s="31">
        <v>1274.4000000000001</v>
      </c>
      <c r="L358" s="31">
        <v>1224</v>
      </c>
      <c r="M358" s="31">
        <v>2.1551399999999998</v>
      </c>
      <c r="N358" s="1"/>
      <c r="O358" s="1"/>
    </row>
    <row r="359" spans="1:15" ht="12.75" customHeight="1">
      <c r="A359" s="33">
        <v>349</v>
      </c>
      <c r="B359" s="58" t="s">
        <v>291</v>
      </c>
      <c r="C359" s="31">
        <v>752.5</v>
      </c>
      <c r="D359" s="38">
        <v>752.80000000000007</v>
      </c>
      <c r="E359" s="38">
        <v>744.70000000000016</v>
      </c>
      <c r="F359" s="38">
        <v>736.90000000000009</v>
      </c>
      <c r="G359" s="38">
        <v>728.80000000000018</v>
      </c>
      <c r="H359" s="38">
        <v>760.60000000000014</v>
      </c>
      <c r="I359" s="38">
        <v>768.7</v>
      </c>
      <c r="J359" s="38">
        <v>776.50000000000011</v>
      </c>
      <c r="K359" s="31">
        <v>760.9</v>
      </c>
      <c r="L359" s="31">
        <v>745</v>
      </c>
      <c r="M359" s="31">
        <v>6.1803900000000001</v>
      </c>
      <c r="N359" s="1"/>
      <c r="O359" s="1"/>
    </row>
    <row r="360" spans="1:15" ht="12.75" customHeight="1">
      <c r="A360" s="33">
        <v>350</v>
      </c>
      <c r="B360" s="58" t="s">
        <v>476</v>
      </c>
      <c r="C360" s="31">
        <v>157</v>
      </c>
      <c r="D360" s="38">
        <v>158</v>
      </c>
      <c r="E360" s="38">
        <v>155.15</v>
      </c>
      <c r="F360" s="38">
        <v>153.30000000000001</v>
      </c>
      <c r="G360" s="38">
        <v>150.45000000000002</v>
      </c>
      <c r="H360" s="38">
        <v>159.85</v>
      </c>
      <c r="I360" s="38">
        <v>162.70000000000002</v>
      </c>
      <c r="J360" s="38">
        <v>164.54999999999998</v>
      </c>
      <c r="K360" s="31">
        <v>160.85</v>
      </c>
      <c r="L360" s="31">
        <v>156.15</v>
      </c>
      <c r="M360" s="31">
        <v>10.932740000000001</v>
      </c>
      <c r="N360" s="1"/>
      <c r="O360" s="1"/>
    </row>
    <row r="361" spans="1:15" ht="12.75" customHeight="1">
      <c r="A361" s="33">
        <v>351</v>
      </c>
      <c r="B361" s="58" t="s">
        <v>197</v>
      </c>
      <c r="C361" s="31">
        <v>5137.8999999999996</v>
      </c>
      <c r="D361" s="38">
        <v>5112.3166666666666</v>
      </c>
      <c r="E361" s="38">
        <v>5049.6333333333332</v>
      </c>
      <c r="F361" s="38">
        <v>4961.3666666666668</v>
      </c>
      <c r="G361" s="38">
        <v>4898.6833333333334</v>
      </c>
      <c r="H361" s="38">
        <v>5200.583333333333</v>
      </c>
      <c r="I361" s="38">
        <v>5263.2666666666655</v>
      </c>
      <c r="J361" s="38">
        <v>5351.5333333333328</v>
      </c>
      <c r="K361" s="31">
        <v>5175</v>
      </c>
      <c r="L361" s="31">
        <v>5024.05</v>
      </c>
      <c r="M361" s="31">
        <v>4.2027599999999996</v>
      </c>
      <c r="N361" s="1"/>
      <c r="O361" s="1"/>
    </row>
    <row r="362" spans="1:15" ht="12.75" customHeight="1">
      <c r="A362" s="33">
        <v>352</v>
      </c>
      <c r="B362" s="58" t="s">
        <v>198</v>
      </c>
      <c r="C362" s="31">
        <v>219</v>
      </c>
      <c r="D362" s="38">
        <v>219.6</v>
      </c>
      <c r="E362" s="38">
        <v>217.89999999999998</v>
      </c>
      <c r="F362" s="38">
        <v>216.79999999999998</v>
      </c>
      <c r="G362" s="38">
        <v>215.09999999999997</v>
      </c>
      <c r="H362" s="38">
        <v>220.7</v>
      </c>
      <c r="I362" s="38">
        <v>222.39999999999998</v>
      </c>
      <c r="J362" s="38">
        <v>223.5</v>
      </c>
      <c r="K362" s="31">
        <v>221.3</v>
      </c>
      <c r="L362" s="31">
        <v>218.5</v>
      </c>
      <c r="M362" s="31">
        <v>6.7846299999999999</v>
      </c>
      <c r="N362" s="1"/>
      <c r="O362" s="1"/>
    </row>
    <row r="363" spans="1:15" ht="12.75" customHeight="1">
      <c r="A363" s="33">
        <v>353</v>
      </c>
      <c r="B363" s="58" t="s">
        <v>479</v>
      </c>
      <c r="C363" s="31">
        <v>3843.1</v>
      </c>
      <c r="D363" s="38">
        <v>3847.7000000000003</v>
      </c>
      <c r="E363" s="38">
        <v>3825.4000000000005</v>
      </c>
      <c r="F363" s="38">
        <v>3807.7000000000003</v>
      </c>
      <c r="G363" s="38">
        <v>3785.4000000000005</v>
      </c>
      <c r="H363" s="38">
        <v>3865.4000000000005</v>
      </c>
      <c r="I363" s="38">
        <v>3887.7000000000007</v>
      </c>
      <c r="J363" s="38">
        <v>3905.4000000000005</v>
      </c>
      <c r="K363" s="31">
        <v>3870</v>
      </c>
      <c r="L363" s="31">
        <v>3830</v>
      </c>
      <c r="M363" s="31">
        <v>6.3070000000000001E-2</v>
      </c>
      <c r="N363" s="1"/>
      <c r="O363" s="1"/>
    </row>
    <row r="364" spans="1:15" ht="12.75" customHeight="1">
      <c r="A364" s="33">
        <v>354</v>
      </c>
      <c r="B364" s="58" t="s">
        <v>480</v>
      </c>
      <c r="C364" s="31">
        <v>1746.45</v>
      </c>
      <c r="D364" s="38">
        <v>1748.2</v>
      </c>
      <c r="E364" s="38">
        <v>1732</v>
      </c>
      <c r="F364" s="38">
        <v>1717.55</v>
      </c>
      <c r="G364" s="38">
        <v>1701.35</v>
      </c>
      <c r="H364" s="38">
        <v>1762.65</v>
      </c>
      <c r="I364" s="38">
        <v>1778.8500000000004</v>
      </c>
      <c r="J364" s="38">
        <v>1793.3000000000002</v>
      </c>
      <c r="K364" s="31">
        <v>1764.4</v>
      </c>
      <c r="L364" s="31">
        <v>1733.75</v>
      </c>
      <c r="M364" s="31">
        <v>0.34939999999999999</v>
      </c>
      <c r="N364" s="1"/>
      <c r="O364" s="1"/>
    </row>
    <row r="365" spans="1:15" ht="12.75" customHeight="1">
      <c r="A365" s="33">
        <v>355</v>
      </c>
      <c r="B365" s="58" t="s">
        <v>201</v>
      </c>
      <c r="C365" s="31">
        <v>3638.6</v>
      </c>
      <c r="D365" s="38">
        <v>3653.5333333333333</v>
      </c>
      <c r="E365" s="38">
        <v>3607.0666666666666</v>
      </c>
      <c r="F365" s="38">
        <v>3575.5333333333333</v>
      </c>
      <c r="G365" s="38">
        <v>3529.0666666666666</v>
      </c>
      <c r="H365" s="38">
        <v>3685.0666666666666</v>
      </c>
      <c r="I365" s="38">
        <v>3731.5333333333328</v>
      </c>
      <c r="J365" s="38">
        <v>3763.0666666666666</v>
      </c>
      <c r="K365" s="31">
        <v>3700</v>
      </c>
      <c r="L365" s="31">
        <v>3622</v>
      </c>
      <c r="M365" s="31">
        <v>1.77867</v>
      </c>
      <c r="N365" s="1"/>
      <c r="O365" s="1"/>
    </row>
    <row r="366" spans="1:15" ht="12.75" customHeight="1">
      <c r="A366" s="33">
        <v>356</v>
      </c>
      <c r="B366" s="58" t="s">
        <v>200</v>
      </c>
      <c r="C366" s="31">
        <v>2527.9</v>
      </c>
      <c r="D366" s="38">
        <v>2524.5333333333333</v>
      </c>
      <c r="E366" s="38">
        <v>2512.1666666666665</v>
      </c>
      <c r="F366" s="38">
        <v>2496.4333333333334</v>
      </c>
      <c r="G366" s="38">
        <v>2484.0666666666666</v>
      </c>
      <c r="H366" s="38">
        <v>2540.2666666666664</v>
      </c>
      <c r="I366" s="38">
        <v>2552.6333333333332</v>
      </c>
      <c r="J366" s="38">
        <v>2568.3666666666663</v>
      </c>
      <c r="K366" s="31">
        <v>2536.9</v>
      </c>
      <c r="L366" s="31">
        <v>2508.8000000000002</v>
      </c>
      <c r="M366" s="31">
        <v>4.3149899999999999</v>
      </c>
      <c r="N366" s="1"/>
      <c r="O366" s="1"/>
    </row>
    <row r="367" spans="1:15" ht="12.75" customHeight="1">
      <c r="A367" s="33">
        <v>357</v>
      </c>
      <c r="B367" s="58" t="s">
        <v>196</v>
      </c>
      <c r="C367" s="31">
        <v>1059.3499999999999</v>
      </c>
      <c r="D367" s="38">
        <v>1061.55</v>
      </c>
      <c r="E367" s="38">
        <v>1014.0999999999999</v>
      </c>
      <c r="F367" s="38">
        <v>968.84999999999991</v>
      </c>
      <c r="G367" s="38">
        <v>921.39999999999986</v>
      </c>
      <c r="H367" s="38">
        <v>1106.8</v>
      </c>
      <c r="I367" s="38">
        <v>1154.2500000000002</v>
      </c>
      <c r="J367" s="38">
        <v>1199.5</v>
      </c>
      <c r="K367" s="31">
        <v>1109</v>
      </c>
      <c r="L367" s="31">
        <v>1016.3</v>
      </c>
      <c r="M367" s="31">
        <v>58.83623</v>
      </c>
      <c r="N367" s="1"/>
      <c r="O367" s="1"/>
    </row>
    <row r="368" spans="1:15" ht="12.75" customHeight="1">
      <c r="A368" s="33">
        <v>358</v>
      </c>
      <c r="B368" s="58" t="s">
        <v>481</v>
      </c>
      <c r="C368" s="31">
        <v>99.4</v>
      </c>
      <c r="D368" s="38">
        <v>99.5</v>
      </c>
      <c r="E368" s="38">
        <v>98.6</v>
      </c>
      <c r="F368" s="38">
        <v>97.8</v>
      </c>
      <c r="G368" s="38">
        <v>96.899999999999991</v>
      </c>
      <c r="H368" s="38">
        <v>100.3</v>
      </c>
      <c r="I368" s="38">
        <v>101.2</v>
      </c>
      <c r="J368" s="38">
        <v>102</v>
      </c>
      <c r="K368" s="31">
        <v>100.4</v>
      </c>
      <c r="L368" s="31">
        <v>98.7</v>
      </c>
      <c r="M368" s="31">
        <v>32.772069999999999</v>
      </c>
      <c r="N368" s="1"/>
      <c r="O368" s="1"/>
    </row>
    <row r="369" spans="1:15" ht="12.75" customHeight="1">
      <c r="A369" s="33">
        <v>359</v>
      </c>
      <c r="B369" s="58" t="s">
        <v>477</v>
      </c>
      <c r="C369" s="31">
        <v>639.4</v>
      </c>
      <c r="D369" s="38">
        <v>642.11666666666667</v>
      </c>
      <c r="E369" s="38">
        <v>634.2833333333333</v>
      </c>
      <c r="F369" s="38">
        <v>629.16666666666663</v>
      </c>
      <c r="G369" s="38">
        <v>621.33333333333326</v>
      </c>
      <c r="H369" s="38">
        <v>647.23333333333335</v>
      </c>
      <c r="I369" s="38">
        <v>655.06666666666661</v>
      </c>
      <c r="J369" s="38">
        <v>660.18333333333339</v>
      </c>
      <c r="K369" s="31">
        <v>649.95000000000005</v>
      </c>
      <c r="L369" s="31">
        <v>637</v>
      </c>
      <c r="M369" s="31">
        <v>1.64022</v>
      </c>
      <c r="N369" s="1"/>
      <c r="O369" s="1"/>
    </row>
    <row r="370" spans="1:15" ht="12.75" customHeight="1">
      <c r="A370" s="33">
        <v>360</v>
      </c>
      <c r="B370" s="58" t="s">
        <v>478</v>
      </c>
      <c r="C370" s="31">
        <v>318</v>
      </c>
      <c r="D370" s="38">
        <v>320.4666666666667</v>
      </c>
      <c r="E370" s="38">
        <v>314.23333333333341</v>
      </c>
      <c r="F370" s="38">
        <v>310.4666666666667</v>
      </c>
      <c r="G370" s="38">
        <v>304.23333333333341</v>
      </c>
      <c r="H370" s="38">
        <v>324.23333333333341</v>
      </c>
      <c r="I370" s="38">
        <v>330.46666666666675</v>
      </c>
      <c r="J370" s="38">
        <v>334.23333333333341</v>
      </c>
      <c r="K370" s="31">
        <v>326.7</v>
      </c>
      <c r="L370" s="31">
        <v>316.7</v>
      </c>
      <c r="M370" s="31">
        <v>5.0604800000000001</v>
      </c>
      <c r="N370" s="1"/>
      <c r="O370" s="1"/>
    </row>
    <row r="371" spans="1:15" ht="12.75" customHeight="1">
      <c r="A371" s="33">
        <v>361</v>
      </c>
      <c r="B371" s="58" t="s">
        <v>482</v>
      </c>
      <c r="C371" s="31">
        <v>1412</v>
      </c>
      <c r="D371" s="38">
        <v>1407.6666666666667</v>
      </c>
      <c r="E371" s="38">
        <v>1390.3333333333335</v>
      </c>
      <c r="F371" s="38">
        <v>1368.6666666666667</v>
      </c>
      <c r="G371" s="38">
        <v>1351.3333333333335</v>
      </c>
      <c r="H371" s="38">
        <v>1429.3333333333335</v>
      </c>
      <c r="I371" s="38">
        <v>1446.666666666667</v>
      </c>
      <c r="J371" s="38">
        <v>1468.3333333333335</v>
      </c>
      <c r="K371" s="31">
        <v>1425</v>
      </c>
      <c r="L371" s="31">
        <v>1386</v>
      </c>
      <c r="M371" s="31">
        <v>1.09432</v>
      </c>
      <c r="N371" s="1"/>
      <c r="O371" s="1"/>
    </row>
    <row r="372" spans="1:15" ht="12.75" customHeight="1">
      <c r="A372" s="33">
        <v>362</v>
      </c>
      <c r="B372" s="58" t="s">
        <v>203</v>
      </c>
      <c r="C372" s="31">
        <v>5001.95</v>
      </c>
      <c r="D372" s="38">
        <v>4987.3166666666666</v>
      </c>
      <c r="E372" s="38">
        <v>4944.6333333333332</v>
      </c>
      <c r="F372" s="38">
        <v>4887.3166666666666</v>
      </c>
      <c r="G372" s="38">
        <v>4844.6333333333332</v>
      </c>
      <c r="H372" s="38">
        <v>5044.6333333333332</v>
      </c>
      <c r="I372" s="38">
        <v>5087.3166666666657</v>
      </c>
      <c r="J372" s="38">
        <v>5144.6333333333332</v>
      </c>
      <c r="K372" s="31">
        <v>5030</v>
      </c>
      <c r="L372" s="31">
        <v>4930</v>
      </c>
      <c r="M372" s="31">
        <v>4.7985300000000004</v>
      </c>
      <c r="N372" s="1"/>
      <c r="O372" s="1"/>
    </row>
    <row r="373" spans="1:15" ht="12.75" customHeight="1">
      <c r="A373" s="33">
        <v>363</v>
      </c>
      <c r="B373" s="58" t="s">
        <v>483</v>
      </c>
      <c r="C373" s="31">
        <v>1113.7</v>
      </c>
      <c r="D373" s="38">
        <v>1119.2333333333333</v>
      </c>
      <c r="E373" s="38">
        <v>1105.4666666666667</v>
      </c>
      <c r="F373" s="38">
        <v>1097.2333333333333</v>
      </c>
      <c r="G373" s="38">
        <v>1083.4666666666667</v>
      </c>
      <c r="H373" s="38">
        <v>1127.4666666666667</v>
      </c>
      <c r="I373" s="38">
        <v>1141.2333333333336</v>
      </c>
      <c r="J373" s="38">
        <v>1149.4666666666667</v>
      </c>
      <c r="K373" s="31">
        <v>1133</v>
      </c>
      <c r="L373" s="31">
        <v>1111</v>
      </c>
      <c r="M373" s="31">
        <v>0.90986999999999996</v>
      </c>
      <c r="N373" s="1"/>
      <c r="O373" s="1"/>
    </row>
    <row r="374" spans="1:15" ht="12.75" customHeight="1">
      <c r="A374" s="33">
        <v>364</v>
      </c>
      <c r="B374" s="58" t="s">
        <v>293</v>
      </c>
      <c r="C374" s="31">
        <v>430.75</v>
      </c>
      <c r="D374" s="38">
        <v>433.5</v>
      </c>
      <c r="E374" s="38">
        <v>425.05</v>
      </c>
      <c r="F374" s="38">
        <v>419.35</v>
      </c>
      <c r="G374" s="38">
        <v>410.90000000000003</v>
      </c>
      <c r="H374" s="38">
        <v>439.2</v>
      </c>
      <c r="I374" s="38">
        <v>447.65000000000003</v>
      </c>
      <c r="J374" s="38">
        <v>453.34999999999997</v>
      </c>
      <c r="K374" s="31">
        <v>441.95</v>
      </c>
      <c r="L374" s="31">
        <v>427.8</v>
      </c>
      <c r="M374" s="31">
        <v>13.40705</v>
      </c>
      <c r="N374" s="1"/>
      <c r="O374" s="1"/>
    </row>
    <row r="375" spans="1:15" ht="12.75" customHeight="1">
      <c r="A375" s="33">
        <v>365</v>
      </c>
      <c r="B375" s="58" t="s">
        <v>199</v>
      </c>
      <c r="C375" s="31">
        <v>270.05</v>
      </c>
      <c r="D375" s="38">
        <v>269.58333333333331</v>
      </c>
      <c r="E375" s="38">
        <v>264.76666666666665</v>
      </c>
      <c r="F375" s="38">
        <v>259.48333333333335</v>
      </c>
      <c r="G375" s="38">
        <v>254.66666666666669</v>
      </c>
      <c r="H375" s="38">
        <v>274.86666666666662</v>
      </c>
      <c r="I375" s="38">
        <v>279.68333333333334</v>
      </c>
      <c r="J375" s="38">
        <v>284.96666666666658</v>
      </c>
      <c r="K375" s="31">
        <v>274.39999999999998</v>
      </c>
      <c r="L375" s="31">
        <v>264.3</v>
      </c>
      <c r="M375" s="31">
        <v>147.12361000000001</v>
      </c>
      <c r="N375" s="1"/>
      <c r="O375" s="1"/>
    </row>
    <row r="376" spans="1:15" ht="12.75" customHeight="1">
      <c r="A376" s="33">
        <v>366</v>
      </c>
      <c r="B376" s="58" t="s">
        <v>204</v>
      </c>
      <c r="C376" s="31">
        <v>242</v>
      </c>
      <c r="D376" s="38">
        <v>243.6</v>
      </c>
      <c r="E376" s="38">
        <v>239.79999999999998</v>
      </c>
      <c r="F376" s="38">
        <v>237.6</v>
      </c>
      <c r="G376" s="38">
        <v>233.79999999999998</v>
      </c>
      <c r="H376" s="38">
        <v>245.79999999999998</v>
      </c>
      <c r="I376" s="38">
        <v>249.6</v>
      </c>
      <c r="J376" s="38">
        <v>251.79999999999998</v>
      </c>
      <c r="K376" s="31">
        <v>247.4</v>
      </c>
      <c r="L376" s="31">
        <v>241.4</v>
      </c>
      <c r="M376" s="31">
        <v>96.385080000000002</v>
      </c>
      <c r="N376" s="1"/>
      <c r="O376" s="1"/>
    </row>
    <row r="377" spans="1:15" ht="12.75" customHeight="1">
      <c r="A377" s="33">
        <v>367</v>
      </c>
      <c r="B377" s="58" t="s">
        <v>484</v>
      </c>
      <c r="C377" s="31">
        <v>469.7</v>
      </c>
      <c r="D377" s="38">
        <v>476.81666666666666</v>
      </c>
      <c r="E377" s="38">
        <v>459.88333333333333</v>
      </c>
      <c r="F377" s="38">
        <v>450.06666666666666</v>
      </c>
      <c r="G377" s="38">
        <v>433.13333333333333</v>
      </c>
      <c r="H377" s="38">
        <v>486.63333333333333</v>
      </c>
      <c r="I377" s="38">
        <v>503.56666666666661</v>
      </c>
      <c r="J377" s="38">
        <v>513.38333333333333</v>
      </c>
      <c r="K377" s="31">
        <v>493.75</v>
      </c>
      <c r="L377" s="31">
        <v>467</v>
      </c>
      <c r="M377" s="31">
        <v>13.187010000000001</v>
      </c>
      <c r="N377" s="1"/>
      <c r="O377" s="1"/>
    </row>
    <row r="378" spans="1:15" ht="12.75" customHeight="1">
      <c r="A378" s="33">
        <v>368</v>
      </c>
      <c r="B378" s="58" t="s">
        <v>294</v>
      </c>
      <c r="C378" s="31">
        <v>567.4</v>
      </c>
      <c r="D378" s="38">
        <v>567.23333333333335</v>
      </c>
      <c r="E378" s="38">
        <v>562.86666666666667</v>
      </c>
      <c r="F378" s="38">
        <v>558.33333333333337</v>
      </c>
      <c r="G378" s="38">
        <v>553.9666666666667</v>
      </c>
      <c r="H378" s="38">
        <v>571.76666666666665</v>
      </c>
      <c r="I378" s="38">
        <v>576.13333333333344</v>
      </c>
      <c r="J378" s="38">
        <v>580.66666666666663</v>
      </c>
      <c r="K378" s="31">
        <v>571.6</v>
      </c>
      <c r="L378" s="31">
        <v>562.70000000000005</v>
      </c>
      <c r="M378" s="31">
        <v>1.97871</v>
      </c>
      <c r="N378" s="1"/>
      <c r="O378" s="1"/>
    </row>
    <row r="379" spans="1:15" ht="12.75" customHeight="1">
      <c r="A379" s="33">
        <v>369</v>
      </c>
      <c r="B379" s="58" t="s">
        <v>485</v>
      </c>
      <c r="C379" s="31">
        <v>695.85</v>
      </c>
      <c r="D379" s="38">
        <v>693.63333333333321</v>
      </c>
      <c r="E379" s="38">
        <v>677.26666666666642</v>
      </c>
      <c r="F379" s="38">
        <v>658.68333333333317</v>
      </c>
      <c r="G379" s="38">
        <v>642.31666666666638</v>
      </c>
      <c r="H379" s="38">
        <v>712.21666666666647</v>
      </c>
      <c r="I379" s="38">
        <v>728.58333333333326</v>
      </c>
      <c r="J379" s="38">
        <v>747.16666666666652</v>
      </c>
      <c r="K379" s="31">
        <v>710</v>
      </c>
      <c r="L379" s="31">
        <v>675.05</v>
      </c>
      <c r="M379" s="31">
        <v>4.5921599999999998</v>
      </c>
      <c r="N379" s="1"/>
      <c r="O379" s="1"/>
    </row>
    <row r="380" spans="1:15" ht="12.75" customHeight="1">
      <c r="A380" s="33">
        <v>370</v>
      </c>
      <c r="B380" s="58" t="s">
        <v>486</v>
      </c>
      <c r="C380" s="31">
        <v>130.94999999999999</v>
      </c>
      <c r="D380" s="38">
        <v>130.88333333333333</v>
      </c>
      <c r="E380" s="38">
        <v>129.06666666666666</v>
      </c>
      <c r="F380" s="38">
        <v>127.18333333333334</v>
      </c>
      <c r="G380" s="38">
        <v>125.36666666666667</v>
      </c>
      <c r="H380" s="38">
        <v>132.76666666666665</v>
      </c>
      <c r="I380" s="38">
        <v>134.58333333333331</v>
      </c>
      <c r="J380" s="38">
        <v>136.46666666666664</v>
      </c>
      <c r="K380" s="31">
        <v>132.69999999999999</v>
      </c>
      <c r="L380" s="31">
        <v>129</v>
      </c>
      <c r="M380" s="31">
        <v>1.9790700000000001</v>
      </c>
      <c r="N380" s="1"/>
      <c r="O380" s="1"/>
    </row>
    <row r="381" spans="1:15" ht="12.75" customHeight="1">
      <c r="A381" s="33">
        <v>371</v>
      </c>
      <c r="B381" s="58" t="s">
        <v>295</v>
      </c>
      <c r="C381" s="31">
        <v>15542.95</v>
      </c>
      <c r="D381" s="38">
        <v>15554.65</v>
      </c>
      <c r="E381" s="38">
        <v>15459.9</v>
      </c>
      <c r="F381" s="38">
        <v>15376.85</v>
      </c>
      <c r="G381" s="38">
        <v>15282.1</v>
      </c>
      <c r="H381" s="38">
        <v>15637.699999999999</v>
      </c>
      <c r="I381" s="38">
        <v>15732.449999999999</v>
      </c>
      <c r="J381" s="38">
        <v>15815.499999999998</v>
      </c>
      <c r="K381" s="31">
        <v>15649.4</v>
      </c>
      <c r="L381" s="31">
        <v>15471.6</v>
      </c>
      <c r="M381" s="31">
        <v>2.844E-2</v>
      </c>
      <c r="N381" s="1"/>
      <c r="O381" s="1"/>
    </row>
    <row r="382" spans="1:15" ht="12.75" customHeight="1">
      <c r="A382" s="33">
        <v>372</v>
      </c>
      <c r="B382" s="58" t="s">
        <v>202</v>
      </c>
      <c r="C382" s="31">
        <v>61.5</v>
      </c>
      <c r="D382" s="38">
        <v>61.716666666666669</v>
      </c>
      <c r="E382" s="38">
        <v>60.933333333333337</v>
      </c>
      <c r="F382" s="38">
        <v>60.366666666666667</v>
      </c>
      <c r="G382" s="38">
        <v>59.583333333333336</v>
      </c>
      <c r="H382" s="38">
        <v>62.283333333333339</v>
      </c>
      <c r="I382" s="38">
        <v>63.06666666666667</v>
      </c>
      <c r="J382" s="38">
        <v>63.63333333333334</v>
      </c>
      <c r="K382" s="31">
        <v>62.5</v>
      </c>
      <c r="L382" s="31">
        <v>61.15</v>
      </c>
      <c r="M382" s="31">
        <v>441.54786999999999</v>
      </c>
      <c r="N382" s="1"/>
      <c r="O382" s="1"/>
    </row>
    <row r="383" spans="1:15" ht="12.75" customHeight="1">
      <c r="A383" s="33">
        <v>373</v>
      </c>
      <c r="B383" s="58" t="s">
        <v>206</v>
      </c>
      <c r="C383" s="31">
        <v>1725.75</v>
      </c>
      <c r="D383" s="38">
        <v>1735.4000000000003</v>
      </c>
      <c r="E383" s="38">
        <v>1709.2500000000007</v>
      </c>
      <c r="F383" s="38">
        <v>1692.7500000000005</v>
      </c>
      <c r="G383" s="38">
        <v>1666.6000000000008</v>
      </c>
      <c r="H383" s="38">
        <v>1751.9000000000005</v>
      </c>
      <c r="I383" s="38">
        <v>1778.0500000000002</v>
      </c>
      <c r="J383" s="38">
        <v>1794.5500000000004</v>
      </c>
      <c r="K383" s="31">
        <v>1761.55</v>
      </c>
      <c r="L383" s="31">
        <v>1718.9</v>
      </c>
      <c r="M383" s="31">
        <v>6.8068200000000001</v>
      </c>
      <c r="N383" s="1"/>
      <c r="O383" s="1"/>
    </row>
    <row r="384" spans="1:15" ht="12.75" customHeight="1">
      <c r="A384" s="33">
        <v>374</v>
      </c>
      <c r="B384" s="58" t="s">
        <v>487</v>
      </c>
      <c r="C384" s="31">
        <v>426.1</v>
      </c>
      <c r="D384" s="38">
        <v>428.23333333333335</v>
      </c>
      <c r="E384" s="38">
        <v>420.4666666666667</v>
      </c>
      <c r="F384" s="38">
        <v>414.83333333333337</v>
      </c>
      <c r="G384" s="38">
        <v>407.06666666666672</v>
      </c>
      <c r="H384" s="38">
        <v>433.86666666666667</v>
      </c>
      <c r="I384" s="38">
        <v>441.63333333333333</v>
      </c>
      <c r="J384" s="38">
        <v>447.26666666666665</v>
      </c>
      <c r="K384" s="31">
        <v>436</v>
      </c>
      <c r="L384" s="31">
        <v>422.6</v>
      </c>
      <c r="M384" s="31">
        <v>2.1274199999999999</v>
      </c>
      <c r="N384" s="1"/>
      <c r="O384" s="1"/>
    </row>
    <row r="385" spans="1:15" ht="12.75" customHeight="1">
      <c r="A385" s="33">
        <v>375</v>
      </c>
      <c r="B385" s="58" t="s">
        <v>490</v>
      </c>
      <c r="C385" s="31">
        <v>1242.8499999999999</v>
      </c>
      <c r="D385" s="38">
        <v>1242.6499999999999</v>
      </c>
      <c r="E385" s="38">
        <v>1223.2999999999997</v>
      </c>
      <c r="F385" s="38">
        <v>1203.7499999999998</v>
      </c>
      <c r="G385" s="38">
        <v>1184.3999999999996</v>
      </c>
      <c r="H385" s="38">
        <v>1262.1999999999998</v>
      </c>
      <c r="I385" s="38">
        <v>1281.5499999999997</v>
      </c>
      <c r="J385" s="38">
        <v>1301.0999999999999</v>
      </c>
      <c r="K385" s="31">
        <v>1262</v>
      </c>
      <c r="L385" s="31">
        <v>1223.0999999999999</v>
      </c>
      <c r="M385" s="31">
        <v>3.82483</v>
      </c>
      <c r="N385" s="1"/>
      <c r="O385" s="1"/>
    </row>
    <row r="386" spans="1:15" ht="12.75" customHeight="1">
      <c r="A386" s="33">
        <v>376</v>
      </c>
      <c r="B386" s="58" t="s">
        <v>491</v>
      </c>
      <c r="C386" s="31">
        <v>123.9</v>
      </c>
      <c r="D386" s="38">
        <v>124.14999999999999</v>
      </c>
      <c r="E386" s="38">
        <v>122.74999999999999</v>
      </c>
      <c r="F386" s="38">
        <v>121.6</v>
      </c>
      <c r="G386" s="38">
        <v>120.19999999999999</v>
      </c>
      <c r="H386" s="38">
        <v>125.29999999999998</v>
      </c>
      <c r="I386" s="38">
        <v>126.69999999999999</v>
      </c>
      <c r="J386" s="38">
        <v>127.84999999999998</v>
      </c>
      <c r="K386" s="31">
        <v>125.55</v>
      </c>
      <c r="L386" s="31">
        <v>123</v>
      </c>
      <c r="M386" s="31">
        <v>93.320509999999999</v>
      </c>
      <c r="N386" s="1"/>
      <c r="O386" s="1"/>
    </row>
    <row r="387" spans="1:15" ht="12.75" customHeight="1">
      <c r="A387" s="33">
        <v>377</v>
      </c>
      <c r="B387" s="58" t="s">
        <v>207</v>
      </c>
      <c r="C387" s="31">
        <v>157.25</v>
      </c>
      <c r="D387" s="38">
        <v>156.9</v>
      </c>
      <c r="E387" s="38">
        <v>155.85000000000002</v>
      </c>
      <c r="F387" s="38">
        <v>154.45000000000002</v>
      </c>
      <c r="G387" s="38">
        <v>153.40000000000003</v>
      </c>
      <c r="H387" s="38">
        <v>158.30000000000001</v>
      </c>
      <c r="I387" s="38">
        <v>159.35000000000002</v>
      </c>
      <c r="J387" s="38">
        <v>160.75</v>
      </c>
      <c r="K387" s="31">
        <v>157.94999999999999</v>
      </c>
      <c r="L387" s="31">
        <v>155.5</v>
      </c>
      <c r="M387" s="31">
        <v>4.9351700000000003</v>
      </c>
      <c r="N387" s="1"/>
      <c r="O387" s="1"/>
    </row>
    <row r="388" spans="1:15" ht="12.75" customHeight="1">
      <c r="A388" s="33">
        <v>378</v>
      </c>
      <c r="B388" s="58" t="s">
        <v>492</v>
      </c>
      <c r="C388" s="31">
        <v>1044.05</v>
      </c>
      <c r="D388" s="38">
        <v>1057.8666666666668</v>
      </c>
      <c r="E388" s="38">
        <v>1027.2333333333336</v>
      </c>
      <c r="F388" s="38">
        <v>1010.4166666666667</v>
      </c>
      <c r="G388" s="38">
        <v>979.78333333333353</v>
      </c>
      <c r="H388" s="38">
        <v>1074.6833333333336</v>
      </c>
      <c r="I388" s="38">
        <v>1105.3166666666668</v>
      </c>
      <c r="J388" s="38">
        <v>1122.1333333333337</v>
      </c>
      <c r="K388" s="31">
        <v>1088.5</v>
      </c>
      <c r="L388" s="31">
        <v>1041.05</v>
      </c>
      <c r="M388" s="31">
        <v>1.7582899999999999</v>
      </c>
      <c r="N388" s="1"/>
      <c r="O388" s="1"/>
    </row>
    <row r="389" spans="1:15" ht="12.75" customHeight="1">
      <c r="A389" s="33">
        <v>379</v>
      </c>
      <c r="B389" s="58" t="s">
        <v>493</v>
      </c>
      <c r="C389" s="31">
        <v>514.15</v>
      </c>
      <c r="D389" s="38">
        <v>514.5333333333333</v>
      </c>
      <c r="E389" s="38">
        <v>510.71666666666658</v>
      </c>
      <c r="F389" s="38">
        <v>507.2833333333333</v>
      </c>
      <c r="G389" s="38">
        <v>503.46666666666658</v>
      </c>
      <c r="H389" s="38">
        <v>517.96666666666658</v>
      </c>
      <c r="I389" s="38">
        <v>521.78333333333319</v>
      </c>
      <c r="J389" s="38">
        <v>525.21666666666658</v>
      </c>
      <c r="K389" s="31">
        <v>518.35</v>
      </c>
      <c r="L389" s="31">
        <v>511.1</v>
      </c>
      <c r="M389" s="31">
        <v>6.3204000000000002</v>
      </c>
      <c r="N389" s="1"/>
      <c r="O389" s="1"/>
    </row>
    <row r="390" spans="1:15" ht="12.75" customHeight="1">
      <c r="A390" s="33">
        <v>380</v>
      </c>
      <c r="B390" s="58" t="s">
        <v>494</v>
      </c>
      <c r="C390" s="31">
        <v>226.4</v>
      </c>
      <c r="D390" s="38">
        <v>226.58333333333334</v>
      </c>
      <c r="E390" s="38">
        <v>223.81666666666669</v>
      </c>
      <c r="F390" s="38">
        <v>221.23333333333335</v>
      </c>
      <c r="G390" s="38">
        <v>218.4666666666667</v>
      </c>
      <c r="H390" s="38">
        <v>229.16666666666669</v>
      </c>
      <c r="I390" s="38">
        <v>231.93333333333334</v>
      </c>
      <c r="J390" s="38">
        <v>234.51666666666668</v>
      </c>
      <c r="K390" s="31">
        <v>229.35</v>
      </c>
      <c r="L390" s="31">
        <v>224</v>
      </c>
      <c r="M390" s="31">
        <v>10.133279999999999</v>
      </c>
      <c r="N390" s="1"/>
      <c r="O390" s="1"/>
    </row>
    <row r="391" spans="1:15" ht="12.75" customHeight="1">
      <c r="A391" s="33">
        <v>381</v>
      </c>
      <c r="B391" s="58" t="s">
        <v>495</v>
      </c>
      <c r="C391" s="31">
        <v>122.95</v>
      </c>
      <c r="D391" s="38">
        <v>121.78333333333335</v>
      </c>
      <c r="E391" s="38">
        <v>119.16666666666669</v>
      </c>
      <c r="F391" s="38">
        <v>115.38333333333334</v>
      </c>
      <c r="G391" s="38">
        <v>112.76666666666668</v>
      </c>
      <c r="H391" s="38">
        <v>125.56666666666669</v>
      </c>
      <c r="I391" s="38">
        <v>128.18333333333334</v>
      </c>
      <c r="J391" s="38">
        <v>131.9666666666667</v>
      </c>
      <c r="K391" s="31">
        <v>124.4</v>
      </c>
      <c r="L391" s="31">
        <v>118</v>
      </c>
      <c r="M391" s="31">
        <v>103.20722000000001</v>
      </c>
      <c r="N391" s="1"/>
      <c r="O391" s="1"/>
    </row>
    <row r="392" spans="1:15" ht="12.75" customHeight="1">
      <c r="A392" s="33">
        <v>382</v>
      </c>
      <c r="B392" s="58" t="s">
        <v>496</v>
      </c>
      <c r="C392" s="31">
        <v>2557.6</v>
      </c>
      <c r="D392" s="38">
        <v>2548.5333333333333</v>
      </c>
      <c r="E392" s="38">
        <v>2531.0666666666666</v>
      </c>
      <c r="F392" s="38">
        <v>2504.5333333333333</v>
      </c>
      <c r="G392" s="38">
        <v>2487.0666666666666</v>
      </c>
      <c r="H392" s="38">
        <v>2575.0666666666666</v>
      </c>
      <c r="I392" s="38">
        <v>2592.5333333333328</v>
      </c>
      <c r="J392" s="38">
        <v>2619.0666666666666</v>
      </c>
      <c r="K392" s="31">
        <v>2566</v>
      </c>
      <c r="L392" s="31">
        <v>2522</v>
      </c>
      <c r="M392" s="31">
        <v>9.1929999999999998E-2</v>
      </c>
      <c r="N392" s="1"/>
      <c r="O392" s="1"/>
    </row>
    <row r="393" spans="1:15" ht="12.75" customHeight="1">
      <c r="A393" s="33">
        <v>383</v>
      </c>
      <c r="B393" s="58" t="s">
        <v>497</v>
      </c>
      <c r="C393" s="31">
        <v>55.85</v>
      </c>
      <c r="D393" s="38">
        <v>55.616666666666667</v>
      </c>
      <c r="E393" s="38">
        <v>52.883333333333333</v>
      </c>
      <c r="F393" s="38">
        <v>49.916666666666664</v>
      </c>
      <c r="G393" s="38">
        <v>47.18333333333333</v>
      </c>
      <c r="H393" s="38">
        <v>58.583333333333336</v>
      </c>
      <c r="I393" s="38">
        <v>61.31666666666667</v>
      </c>
      <c r="J393" s="38">
        <v>64.283333333333331</v>
      </c>
      <c r="K393" s="31">
        <v>58.35</v>
      </c>
      <c r="L393" s="31">
        <v>52.65</v>
      </c>
      <c r="M393" s="31">
        <v>204.05422999999999</v>
      </c>
      <c r="N393" s="1"/>
      <c r="O393" s="1"/>
    </row>
    <row r="394" spans="1:15" ht="12.75" customHeight="1">
      <c r="A394" s="33">
        <v>384</v>
      </c>
      <c r="B394" s="58" t="s">
        <v>498</v>
      </c>
      <c r="C394" s="31">
        <v>1951.95</v>
      </c>
      <c r="D394" s="38">
        <v>1956.3166666666666</v>
      </c>
      <c r="E394" s="38">
        <v>1928.6333333333332</v>
      </c>
      <c r="F394" s="38">
        <v>1905.3166666666666</v>
      </c>
      <c r="G394" s="38">
        <v>1877.6333333333332</v>
      </c>
      <c r="H394" s="38">
        <v>1979.6333333333332</v>
      </c>
      <c r="I394" s="38">
        <v>2007.3166666666666</v>
      </c>
      <c r="J394" s="38">
        <v>2030.6333333333332</v>
      </c>
      <c r="K394" s="31">
        <v>1984</v>
      </c>
      <c r="L394" s="31">
        <v>1933</v>
      </c>
      <c r="M394" s="31">
        <v>0.68089</v>
      </c>
      <c r="N394" s="1"/>
      <c r="O394" s="1"/>
    </row>
    <row r="395" spans="1:15" ht="12.75" customHeight="1">
      <c r="A395" s="33">
        <v>385</v>
      </c>
      <c r="B395" s="58" t="s">
        <v>209</v>
      </c>
      <c r="C395" s="31">
        <v>230.35</v>
      </c>
      <c r="D395" s="38">
        <v>228.03333333333333</v>
      </c>
      <c r="E395" s="38">
        <v>224.56666666666666</v>
      </c>
      <c r="F395" s="38">
        <v>218.78333333333333</v>
      </c>
      <c r="G395" s="38">
        <v>215.31666666666666</v>
      </c>
      <c r="H395" s="38">
        <v>233.81666666666666</v>
      </c>
      <c r="I395" s="38">
        <v>237.2833333333333</v>
      </c>
      <c r="J395" s="38">
        <v>243.06666666666666</v>
      </c>
      <c r="K395" s="31">
        <v>231.5</v>
      </c>
      <c r="L395" s="31">
        <v>222.25</v>
      </c>
      <c r="M395" s="31">
        <v>97.765420000000006</v>
      </c>
      <c r="N395" s="1"/>
      <c r="O395" s="1"/>
    </row>
    <row r="396" spans="1:15" ht="12.75" customHeight="1">
      <c r="A396" s="33">
        <v>386</v>
      </c>
      <c r="B396" s="58" t="s">
        <v>210</v>
      </c>
      <c r="C396" s="31">
        <v>239.3</v>
      </c>
      <c r="D396" s="38">
        <v>240.04999999999998</v>
      </c>
      <c r="E396" s="38">
        <v>234.74999999999997</v>
      </c>
      <c r="F396" s="38">
        <v>230.2</v>
      </c>
      <c r="G396" s="38">
        <v>224.89999999999998</v>
      </c>
      <c r="H396" s="38">
        <v>244.59999999999997</v>
      </c>
      <c r="I396" s="38">
        <v>249.89999999999998</v>
      </c>
      <c r="J396" s="38">
        <v>254.44999999999996</v>
      </c>
      <c r="K396" s="31">
        <v>245.35</v>
      </c>
      <c r="L396" s="31">
        <v>235.5</v>
      </c>
      <c r="M396" s="31">
        <v>215.1362</v>
      </c>
      <c r="N396" s="1"/>
      <c r="O396" s="1"/>
    </row>
    <row r="397" spans="1:15" ht="12.75" customHeight="1">
      <c r="A397" s="33">
        <v>387</v>
      </c>
      <c r="B397" s="58" t="s">
        <v>499</v>
      </c>
      <c r="C397" s="31">
        <v>156.6</v>
      </c>
      <c r="D397" s="38">
        <v>156.38333333333335</v>
      </c>
      <c r="E397" s="38">
        <v>153.26666666666671</v>
      </c>
      <c r="F397" s="38">
        <v>149.93333333333337</v>
      </c>
      <c r="G397" s="38">
        <v>146.81666666666672</v>
      </c>
      <c r="H397" s="38">
        <v>159.7166666666667</v>
      </c>
      <c r="I397" s="38">
        <v>162.83333333333331</v>
      </c>
      <c r="J397" s="38">
        <v>166.16666666666669</v>
      </c>
      <c r="K397" s="31">
        <v>159.5</v>
      </c>
      <c r="L397" s="31">
        <v>153.05000000000001</v>
      </c>
      <c r="M397" s="31">
        <v>25.63982</v>
      </c>
      <c r="N397" s="1"/>
      <c r="O397" s="1"/>
    </row>
    <row r="398" spans="1:15" ht="12.75" customHeight="1">
      <c r="A398" s="33">
        <v>388</v>
      </c>
      <c r="B398" s="58" t="s">
        <v>500</v>
      </c>
      <c r="C398" s="31">
        <v>931.4</v>
      </c>
      <c r="D398" s="38">
        <v>928.81666666666661</v>
      </c>
      <c r="E398" s="38">
        <v>923.63333333333321</v>
      </c>
      <c r="F398" s="38">
        <v>915.86666666666656</v>
      </c>
      <c r="G398" s="38">
        <v>910.68333333333317</v>
      </c>
      <c r="H398" s="38">
        <v>936.58333333333326</v>
      </c>
      <c r="I398" s="38">
        <v>941.76666666666665</v>
      </c>
      <c r="J398" s="38">
        <v>949.5333333333333</v>
      </c>
      <c r="K398" s="31">
        <v>934</v>
      </c>
      <c r="L398" s="31">
        <v>921.05</v>
      </c>
      <c r="M398" s="31">
        <v>0.57191000000000003</v>
      </c>
      <c r="N398" s="1"/>
      <c r="O398" s="1"/>
    </row>
    <row r="399" spans="1:15" ht="12.75" customHeight="1">
      <c r="A399" s="33">
        <v>389</v>
      </c>
      <c r="B399" s="58" t="s">
        <v>211</v>
      </c>
      <c r="C399" s="31">
        <v>2468.35</v>
      </c>
      <c r="D399" s="38">
        <v>2471.9833333333336</v>
      </c>
      <c r="E399" s="38">
        <v>2438.9666666666672</v>
      </c>
      <c r="F399" s="38">
        <v>2409.5833333333335</v>
      </c>
      <c r="G399" s="38">
        <v>2376.5666666666671</v>
      </c>
      <c r="H399" s="38">
        <v>2501.3666666666672</v>
      </c>
      <c r="I399" s="38">
        <v>2534.3833333333337</v>
      </c>
      <c r="J399" s="38">
        <v>2563.7666666666673</v>
      </c>
      <c r="K399" s="31">
        <v>2505</v>
      </c>
      <c r="L399" s="31">
        <v>2442.6</v>
      </c>
      <c r="M399" s="31">
        <v>111.11199999999999</v>
      </c>
      <c r="N399" s="1"/>
      <c r="O399" s="1"/>
    </row>
    <row r="400" spans="1:15" ht="12.75" customHeight="1">
      <c r="A400" s="33">
        <v>390</v>
      </c>
      <c r="B400" s="58" t="s">
        <v>501</v>
      </c>
      <c r="C400" s="31">
        <v>116.5</v>
      </c>
      <c r="D400" s="38">
        <v>117.03333333333335</v>
      </c>
      <c r="E400" s="38">
        <v>115.4666666666667</v>
      </c>
      <c r="F400" s="38">
        <v>114.43333333333335</v>
      </c>
      <c r="G400" s="38">
        <v>112.8666666666667</v>
      </c>
      <c r="H400" s="38">
        <v>118.06666666666669</v>
      </c>
      <c r="I400" s="38">
        <v>119.63333333333333</v>
      </c>
      <c r="J400" s="38">
        <v>120.66666666666669</v>
      </c>
      <c r="K400" s="31">
        <v>118.6</v>
      </c>
      <c r="L400" s="31">
        <v>116</v>
      </c>
      <c r="M400" s="31">
        <v>14.17685</v>
      </c>
      <c r="N400" s="1"/>
      <c r="O400" s="1"/>
    </row>
    <row r="401" spans="1:15" ht="12.75" customHeight="1">
      <c r="A401" s="33">
        <v>391</v>
      </c>
      <c r="B401" s="58" t="s">
        <v>488</v>
      </c>
      <c r="C401" s="31">
        <v>698.3</v>
      </c>
      <c r="D401" s="38">
        <v>699.93333333333339</v>
      </c>
      <c r="E401" s="38">
        <v>691.41666666666674</v>
      </c>
      <c r="F401" s="38">
        <v>684.5333333333333</v>
      </c>
      <c r="G401" s="38">
        <v>676.01666666666665</v>
      </c>
      <c r="H401" s="38">
        <v>706.81666666666683</v>
      </c>
      <c r="I401" s="38">
        <v>715.33333333333348</v>
      </c>
      <c r="J401" s="38">
        <v>722.21666666666692</v>
      </c>
      <c r="K401" s="31">
        <v>708.45</v>
      </c>
      <c r="L401" s="31">
        <v>693.05</v>
      </c>
      <c r="M401" s="31">
        <v>1.9365699999999999</v>
      </c>
      <c r="N401" s="1"/>
      <c r="O401" s="1"/>
    </row>
    <row r="402" spans="1:15" ht="12.75" customHeight="1">
      <c r="A402" s="33">
        <v>392</v>
      </c>
      <c r="B402" s="58" t="s">
        <v>489</v>
      </c>
      <c r="C402" s="31">
        <v>460.05</v>
      </c>
      <c r="D402" s="38">
        <v>461.43333333333334</v>
      </c>
      <c r="E402" s="38">
        <v>455.66666666666669</v>
      </c>
      <c r="F402" s="38">
        <v>451.28333333333336</v>
      </c>
      <c r="G402" s="38">
        <v>445.51666666666671</v>
      </c>
      <c r="H402" s="38">
        <v>465.81666666666666</v>
      </c>
      <c r="I402" s="38">
        <v>471.58333333333331</v>
      </c>
      <c r="J402" s="38">
        <v>475.96666666666664</v>
      </c>
      <c r="K402" s="31">
        <v>467.2</v>
      </c>
      <c r="L402" s="31">
        <v>457.05</v>
      </c>
      <c r="M402" s="31">
        <v>4.7036199999999999</v>
      </c>
      <c r="N402" s="1"/>
      <c r="O402" s="1"/>
    </row>
    <row r="403" spans="1:15" ht="12.75" customHeight="1">
      <c r="A403" s="33">
        <v>393</v>
      </c>
      <c r="B403" s="58" t="s">
        <v>502</v>
      </c>
      <c r="C403" s="31">
        <v>818.7</v>
      </c>
      <c r="D403" s="38">
        <v>814.21666666666658</v>
      </c>
      <c r="E403" s="38">
        <v>804.53333333333319</v>
      </c>
      <c r="F403" s="38">
        <v>790.36666666666656</v>
      </c>
      <c r="G403" s="38">
        <v>780.68333333333317</v>
      </c>
      <c r="H403" s="38">
        <v>828.38333333333321</v>
      </c>
      <c r="I403" s="38">
        <v>838.06666666666661</v>
      </c>
      <c r="J403" s="38">
        <v>852.23333333333323</v>
      </c>
      <c r="K403" s="31">
        <v>823.9</v>
      </c>
      <c r="L403" s="31">
        <v>800.05</v>
      </c>
      <c r="M403" s="31">
        <v>0.72884000000000004</v>
      </c>
      <c r="N403" s="1"/>
      <c r="O403" s="1"/>
    </row>
    <row r="404" spans="1:15" ht="12.75" customHeight="1">
      <c r="A404" s="33">
        <v>394</v>
      </c>
      <c r="B404" s="58" t="s">
        <v>503</v>
      </c>
      <c r="C404" s="31">
        <v>1529.7</v>
      </c>
      <c r="D404" s="38">
        <v>1536.9166666666667</v>
      </c>
      <c r="E404" s="38">
        <v>1514.7833333333335</v>
      </c>
      <c r="F404" s="38">
        <v>1499.8666666666668</v>
      </c>
      <c r="G404" s="38">
        <v>1477.7333333333336</v>
      </c>
      <c r="H404" s="38">
        <v>1551.8333333333335</v>
      </c>
      <c r="I404" s="38">
        <v>1573.9666666666667</v>
      </c>
      <c r="J404" s="38">
        <v>1588.8833333333334</v>
      </c>
      <c r="K404" s="31">
        <v>1559.05</v>
      </c>
      <c r="L404" s="31">
        <v>1522</v>
      </c>
      <c r="M404" s="31">
        <v>1.8750100000000001</v>
      </c>
      <c r="N404" s="1"/>
      <c r="O404" s="1"/>
    </row>
    <row r="405" spans="1:15" ht="12.75" customHeight="1">
      <c r="A405" s="33">
        <v>395</v>
      </c>
      <c r="B405" s="58" t="s">
        <v>181</v>
      </c>
      <c r="C405" s="31">
        <v>95.9</v>
      </c>
      <c r="D405" s="38">
        <v>95.800000000000011</v>
      </c>
      <c r="E405" s="38">
        <v>94.40000000000002</v>
      </c>
      <c r="F405" s="38">
        <v>92.9</v>
      </c>
      <c r="G405" s="38">
        <v>91.500000000000014</v>
      </c>
      <c r="H405" s="38">
        <v>97.300000000000026</v>
      </c>
      <c r="I405" s="38">
        <v>98.7</v>
      </c>
      <c r="J405" s="38">
        <v>100.20000000000003</v>
      </c>
      <c r="K405" s="31">
        <v>97.2</v>
      </c>
      <c r="L405" s="31">
        <v>94.3</v>
      </c>
      <c r="M405" s="31">
        <v>107.45841</v>
      </c>
      <c r="N405" s="1"/>
      <c r="O405" s="1"/>
    </row>
    <row r="406" spans="1:15" ht="12.75" customHeight="1">
      <c r="A406" s="33">
        <v>396</v>
      </c>
      <c r="B406" s="58" t="s">
        <v>506</v>
      </c>
      <c r="C406" s="31">
        <v>7117.7</v>
      </c>
      <c r="D406" s="38">
        <v>7132.4000000000005</v>
      </c>
      <c r="E406" s="38">
        <v>7091.3500000000013</v>
      </c>
      <c r="F406" s="38">
        <v>7065.0000000000009</v>
      </c>
      <c r="G406" s="38">
        <v>7023.9500000000016</v>
      </c>
      <c r="H406" s="38">
        <v>7158.7500000000009</v>
      </c>
      <c r="I406" s="38">
        <v>7199.8</v>
      </c>
      <c r="J406" s="38">
        <v>7226.1500000000005</v>
      </c>
      <c r="K406" s="31">
        <v>7173.45</v>
      </c>
      <c r="L406" s="31">
        <v>7106.05</v>
      </c>
      <c r="M406" s="31">
        <v>4.7350000000000003E-2</v>
      </c>
      <c r="N406" s="1"/>
      <c r="O406" s="1"/>
    </row>
    <row r="407" spans="1:15" ht="12.75" customHeight="1">
      <c r="A407" s="33">
        <v>397</v>
      </c>
      <c r="B407" s="58" t="s">
        <v>507</v>
      </c>
      <c r="C407" s="31">
        <v>1375.45</v>
      </c>
      <c r="D407" s="38">
        <v>1372.7666666666664</v>
      </c>
      <c r="E407" s="38">
        <v>1354.5333333333328</v>
      </c>
      <c r="F407" s="38">
        <v>1333.6166666666663</v>
      </c>
      <c r="G407" s="38">
        <v>1315.3833333333328</v>
      </c>
      <c r="H407" s="38">
        <v>1393.6833333333329</v>
      </c>
      <c r="I407" s="38">
        <v>1411.9166666666665</v>
      </c>
      <c r="J407" s="38">
        <v>1432.833333333333</v>
      </c>
      <c r="K407" s="31">
        <v>1391</v>
      </c>
      <c r="L407" s="31">
        <v>1351.85</v>
      </c>
      <c r="M407" s="31">
        <v>2.3529100000000001</v>
      </c>
      <c r="N407" s="1"/>
      <c r="O407" s="1"/>
    </row>
    <row r="408" spans="1:15" ht="12.75" customHeight="1">
      <c r="A408" s="33">
        <v>398</v>
      </c>
      <c r="B408" s="58" t="s">
        <v>213</v>
      </c>
      <c r="C408" s="31">
        <v>820.75</v>
      </c>
      <c r="D408" s="38">
        <v>824.19999999999993</v>
      </c>
      <c r="E408" s="38">
        <v>813.54999999999984</v>
      </c>
      <c r="F408" s="38">
        <v>806.34999999999991</v>
      </c>
      <c r="G408" s="38">
        <v>795.69999999999982</v>
      </c>
      <c r="H408" s="38">
        <v>831.39999999999986</v>
      </c>
      <c r="I408" s="38">
        <v>842.05</v>
      </c>
      <c r="J408" s="38">
        <v>849.24999999999989</v>
      </c>
      <c r="K408" s="31">
        <v>834.85</v>
      </c>
      <c r="L408" s="31">
        <v>817</v>
      </c>
      <c r="M408" s="31">
        <v>7.4961200000000003</v>
      </c>
      <c r="N408" s="1"/>
      <c r="O408" s="1"/>
    </row>
    <row r="409" spans="1:15" ht="12.75" customHeight="1">
      <c r="A409" s="33">
        <v>399</v>
      </c>
      <c r="B409" s="58" t="s">
        <v>214</v>
      </c>
      <c r="C409" s="31">
        <v>1296.4000000000001</v>
      </c>
      <c r="D409" s="38">
        <v>1292.4666666666665</v>
      </c>
      <c r="E409" s="38">
        <v>1286.383333333333</v>
      </c>
      <c r="F409" s="38">
        <v>1276.3666666666666</v>
      </c>
      <c r="G409" s="38">
        <v>1270.2833333333331</v>
      </c>
      <c r="H409" s="38">
        <v>1302.4833333333329</v>
      </c>
      <c r="I409" s="38">
        <v>1308.5666666666664</v>
      </c>
      <c r="J409" s="38">
        <v>1318.5833333333328</v>
      </c>
      <c r="K409" s="31">
        <v>1298.55</v>
      </c>
      <c r="L409" s="31">
        <v>1282.45</v>
      </c>
      <c r="M409" s="31">
        <v>4.87521</v>
      </c>
      <c r="N409" s="1"/>
      <c r="O409" s="1"/>
    </row>
    <row r="410" spans="1:15" ht="12.75" customHeight="1">
      <c r="A410" s="33">
        <v>400</v>
      </c>
      <c r="B410" s="58" t="s">
        <v>508</v>
      </c>
      <c r="C410" s="31">
        <v>3020.5</v>
      </c>
      <c r="D410" s="38">
        <v>3029.1166666666668</v>
      </c>
      <c r="E410" s="38">
        <v>2994.6333333333337</v>
      </c>
      <c r="F410" s="38">
        <v>2968.7666666666669</v>
      </c>
      <c r="G410" s="38">
        <v>2934.2833333333338</v>
      </c>
      <c r="H410" s="38">
        <v>3054.9833333333336</v>
      </c>
      <c r="I410" s="38">
        <v>3089.4666666666672</v>
      </c>
      <c r="J410" s="38">
        <v>3115.3333333333335</v>
      </c>
      <c r="K410" s="31">
        <v>3063.6</v>
      </c>
      <c r="L410" s="31">
        <v>3003.25</v>
      </c>
      <c r="M410" s="31">
        <v>0.29091</v>
      </c>
      <c r="N410" s="1"/>
      <c r="O410" s="1"/>
    </row>
    <row r="411" spans="1:15" ht="12.75" customHeight="1">
      <c r="A411" s="33">
        <v>401</v>
      </c>
      <c r="B411" s="58" t="s">
        <v>509</v>
      </c>
      <c r="C411" s="31">
        <v>423.85</v>
      </c>
      <c r="D411" s="38">
        <v>426.7</v>
      </c>
      <c r="E411" s="38">
        <v>419.95</v>
      </c>
      <c r="F411" s="38">
        <v>416.05</v>
      </c>
      <c r="G411" s="38">
        <v>409.3</v>
      </c>
      <c r="H411" s="38">
        <v>430.59999999999997</v>
      </c>
      <c r="I411" s="38">
        <v>437.34999999999997</v>
      </c>
      <c r="J411" s="38">
        <v>441.24999999999994</v>
      </c>
      <c r="K411" s="31">
        <v>433.45</v>
      </c>
      <c r="L411" s="31">
        <v>422.8</v>
      </c>
      <c r="M411" s="31">
        <v>0.66141000000000005</v>
      </c>
      <c r="N411" s="1"/>
      <c r="O411" s="1"/>
    </row>
    <row r="412" spans="1:15" ht="12.75" customHeight="1">
      <c r="A412" s="33">
        <v>402</v>
      </c>
      <c r="B412" s="58" t="s">
        <v>510</v>
      </c>
      <c r="C412" s="31">
        <v>709.05</v>
      </c>
      <c r="D412" s="38">
        <v>733.35</v>
      </c>
      <c r="E412" s="38">
        <v>676.75</v>
      </c>
      <c r="F412" s="38">
        <v>644.44999999999993</v>
      </c>
      <c r="G412" s="38">
        <v>587.84999999999991</v>
      </c>
      <c r="H412" s="38">
        <v>765.65000000000009</v>
      </c>
      <c r="I412" s="38">
        <v>822.25000000000023</v>
      </c>
      <c r="J412" s="38">
        <v>854.55000000000018</v>
      </c>
      <c r="K412" s="31">
        <v>789.95</v>
      </c>
      <c r="L412" s="31">
        <v>701.05</v>
      </c>
      <c r="M412" s="31">
        <v>25.129259999999999</v>
      </c>
      <c r="N412" s="1"/>
      <c r="O412" s="1"/>
    </row>
    <row r="413" spans="1:15" ht="12.75" customHeight="1">
      <c r="A413" s="33">
        <v>403</v>
      </c>
      <c r="B413" t="s">
        <v>216</v>
      </c>
      <c r="C413" s="31">
        <v>23852.3</v>
      </c>
      <c r="D413" s="38">
        <v>23787.399999999998</v>
      </c>
      <c r="E413" s="38">
        <v>23675.899999999994</v>
      </c>
      <c r="F413" s="38">
        <v>23499.499999999996</v>
      </c>
      <c r="G413" s="38">
        <v>23387.999999999993</v>
      </c>
      <c r="H413" s="38">
        <v>23963.799999999996</v>
      </c>
      <c r="I413" s="38">
        <v>24075.300000000003</v>
      </c>
      <c r="J413" s="38">
        <v>24251.699999999997</v>
      </c>
      <c r="K413" s="31">
        <v>23898.9</v>
      </c>
      <c r="L413" s="31">
        <v>23611</v>
      </c>
      <c r="M413" s="31">
        <v>0.21989</v>
      </c>
      <c r="N413" s="1"/>
      <c r="O413" s="1"/>
    </row>
    <row r="414" spans="1:15" ht="12.75" customHeight="1">
      <c r="A414" s="33">
        <v>404</v>
      </c>
      <c r="B414" s="58" t="s">
        <v>511</v>
      </c>
      <c r="C414" s="31">
        <v>45.6</v>
      </c>
      <c r="D414" s="38">
        <v>46.116666666666667</v>
      </c>
      <c r="E414" s="38">
        <v>44.983333333333334</v>
      </c>
      <c r="F414" s="38">
        <v>44.366666666666667</v>
      </c>
      <c r="G414" s="38">
        <v>43.233333333333334</v>
      </c>
      <c r="H414" s="38">
        <v>46.733333333333334</v>
      </c>
      <c r="I414" s="38">
        <v>47.866666666666674</v>
      </c>
      <c r="J414" s="38">
        <v>48.483333333333334</v>
      </c>
      <c r="K414" s="31">
        <v>47.25</v>
      </c>
      <c r="L414" s="31">
        <v>45.5</v>
      </c>
      <c r="M414" s="31">
        <v>114.15079</v>
      </c>
      <c r="N414" s="1"/>
      <c r="O414" s="1"/>
    </row>
    <row r="415" spans="1:15" ht="12.75" customHeight="1">
      <c r="A415" s="33">
        <v>405</v>
      </c>
      <c r="B415" s="58" t="s">
        <v>219</v>
      </c>
      <c r="C415" s="31">
        <v>1864.15</v>
      </c>
      <c r="D415" s="38">
        <v>1860.2833333333335</v>
      </c>
      <c r="E415" s="38">
        <v>1840.866666666667</v>
      </c>
      <c r="F415" s="38">
        <v>1817.5833333333335</v>
      </c>
      <c r="G415" s="38">
        <v>1798.166666666667</v>
      </c>
      <c r="H415" s="38">
        <v>1883.5666666666671</v>
      </c>
      <c r="I415" s="38">
        <v>1902.9833333333336</v>
      </c>
      <c r="J415" s="38">
        <v>1926.2666666666671</v>
      </c>
      <c r="K415" s="31">
        <v>1879.7</v>
      </c>
      <c r="L415" s="31">
        <v>1837</v>
      </c>
      <c r="M415" s="31">
        <v>9.6127699999999994</v>
      </c>
      <c r="N415" s="1"/>
      <c r="O415" s="1"/>
    </row>
    <row r="416" spans="1:15" ht="12.75" customHeight="1">
      <c r="A416" s="33">
        <v>406</v>
      </c>
      <c r="B416" s="58" t="s">
        <v>512</v>
      </c>
      <c r="C416" s="31">
        <v>476.25</v>
      </c>
      <c r="D416" s="38">
        <v>478.41666666666669</v>
      </c>
      <c r="E416" s="38">
        <v>468.83333333333337</v>
      </c>
      <c r="F416" s="38">
        <v>461.41666666666669</v>
      </c>
      <c r="G416" s="38">
        <v>451.83333333333337</v>
      </c>
      <c r="H416" s="38">
        <v>485.83333333333337</v>
      </c>
      <c r="I416" s="38">
        <v>495.41666666666674</v>
      </c>
      <c r="J416" s="38">
        <v>502.83333333333337</v>
      </c>
      <c r="K416" s="31">
        <v>488</v>
      </c>
      <c r="L416" s="31">
        <v>471</v>
      </c>
      <c r="M416" s="31">
        <v>6.73095</v>
      </c>
      <c r="N416" s="1"/>
      <c r="O416" s="1"/>
    </row>
    <row r="417" spans="1:15" ht="12.75" customHeight="1">
      <c r="A417" s="33">
        <v>407</v>
      </c>
      <c r="B417" s="58" t="s">
        <v>217</v>
      </c>
      <c r="C417" s="31">
        <v>3786.95</v>
      </c>
      <c r="D417" s="38">
        <v>3810.5166666666664</v>
      </c>
      <c r="E417" s="38">
        <v>3756.0333333333328</v>
      </c>
      <c r="F417" s="38">
        <v>3725.1166666666663</v>
      </c>
      <c r="G417" s="38">
        <v>3670.6333333333328</v>
      </c>
      <c r="H417" s="38">
        <v>3841.4333333333329</v>
      </c>
      <c r="I417" s="38">
        <v>3895.9166666666665</v>
      </c>
      <c r="J417" s="38">
        <v>3926.833333333333</v>
      </c>
      <c r="K417" s="31">
        <v>3865</v>
      </c>
      <c r="L417" s="31">
        <v>3779.6</v>
      </c>
      <c r="M417" s="31">
        <v>3.91052</v>
      </c>
      <c r="N417" s="1"/>
      <c r="O417" s="1"/>
    </row>
    <row r="418" spans="1:15" ht="12.75" customHeight="1">
      <c r="A418" s="33">
        <v>408</v>
      </c>
      <c r="B418" s="58" t="s">
        <v>504</v>
      </c>
      <c r="C418" s="31">
        <v>56.85</v>
      </c>
      <c r="D418" s="38">
        <v>57.233333333333327</v>
      </c>
      <c r="E418" s="38">
        <v>55.966666666666654</v>
      </c>
      <c r="F418" s="38">
        <v>55.083333333333329</v>
      </c>
      <c r="G418" s="38">
        <v>53.816666666666656</v>
      </c>
      <c r="H418" s="38">
        <v>58.116666666666653</v>
      </c>
      <c r="I418" s="38">
        <v>59.383333333333319</v>
      </c>
      <c r="J418" s="38">
        <v>60.266666666666652</v>
      </c>
      <c r="K418" s="31">
        <v>58.5</v>
      </c>
      <c r="L418" s="31">
        <v>56.35</v>
      </c>
      <c r="M418" s="31">
        <v>103.08279</v>
      </c>
      <c r="N418" s="1"/>
      <c r="O418" s="1"/>
    </row>
    <row r="419" spans="1:15" ht="12.75" customHeight="1">
      <c r="A419" s="33">
        <v>409</v>
      </c>
      <c r="B419" s="58" t="s">
        <v>505</v>
      </c>
      <c r="C419" s="31">
        <v>5045.3999999999996</v>
      </c>
      <c r="D419" s="38">
        <v>5073.1333333333332</v>
      </c>
      <c r="E419" s="38">
        <v>4971.2666666666664</v>
      </c>
      <c r="F419" s="38">
        <v>4897.1333333333332</v>
      </c>
      <c r="G419" s="38">
        <v>4795.2666666666664</v>
      </c>
      <c r="H419" s="38">
        <v>5147.2666666666664</v>
      </c>
      <c r="I419" s="38">
        <v>5249.1333333333332</v>
      </c>
      <c r="J419" s="38">
        <v>5323.2666666666664</v>
      </c>
      <c r="K419" s="31">
        <v>5175</v>
      </c>
      <c r="L419" s="31">
        <v>4999</v>
      </c>
      <c r="M419" s="31">
        <v>0.15681999999999999</v>
      </c>
      <c r="N419" s="1"/>
      <c r="O419" s="1"/>
    </row>
    <row r="420" spans="1:15" ht="12.75" customHeight="1">
      <c r="A420" s="33">
        <v>410</v>
      </c>
      <c r="B420" s="58" t="s">
        <v>513</v>
      </c>
      <c r="C420" s="31">
        <v>588.45000000000005</v>
      </c>
      <c r="D420" s="38">
        <v>588.69999999999993</v>
      </c>
      <c r="E420" s="38">
        <v>582.74999999999989</v>
      </c>
      <c r="F420" s="38">
        <v>577.04999999999995</v>
      </c>
      <c r="G420" s="38">
        <v>571.09999999999991</v>
      </c>
      <c r="H420" s="38">
        <v>594.39999999999986</v>
      </c>
      <c r="I420" s="38">
        <v>600.34999999999991</v>
      </c>
      <c r="J420" s="38">
        <v>606.04999999999984</v>
      </c>
      <c r="K420" s="31">
        <v>594.65</v>
      </c>
      <c r="L420" s="31">
        <v>583</v>
      </c>
      <c r="M420" s="31">
        <v>3.9923600000000001</v>
      </c>
      <c r="N420" s="1"/>
      <c r="O420" s="1"/>
    </row>
    <row r="421" spans="1:15" ht="12.75" customHeight="1">
      <c r="A421" s="33">
        <v>411</v>
      </c>
      <c r="B421" s="58" t="s">
        <v>514</v>
      </c>
      <c r="C421" s="31">
        <v>4597.3999999999996</v>
      </c>
      <c r="D421" s="38">
        <v>4561.9833333333336</v>
      </c>
      <c r="E421" s="38">
        <v>4508.4666666666672</v>
      </c>
      <c r="F421" s="38">
        <v>4419.5333333333338</v>
      </c>
      <c r="G421" s="38">
        <v>4366.0166666666673</v>
      </c>
      <c r="H421" s="38">
        <v>4650.916666666667</v>
      </c>
      <c r="I421" s="38">
        <v>4704.4333333333334</v>
      </c>
      <c r="J421" s="38">
        <v>4793.3666666666668</v>
      </c>
      <c r="K421" s="31">
        <v>4615.5</v>
      </c>
      <c r="L421" s="31">
        <v>4473.05</v>
      </c>
      <c r="M421" s="31">
        <v>0.58628999999999998</v>
      </c>
      <c r="N421" s="1"/>
      <c r="O421" s="1"/>
    </row>
    <row r="422" spans="1:15" ht="12.75" customHeight="1">
      <c r="A422" s="33">
        <v>412</v>
      </c>
      <c r="B422" s="58" t="s">
        <v>296</v>
      </c>
      <c r="C422" s="31">
        <v>585.95000000000005</v>
      </c>
      <c r="D422" s="38">
        <v>583.05000000000007</v>
      </c>
      <c r="E422" s="38">
        <v>576.10000000000014</v>
      </c>
      <c r="F422" s="38">
        <v>566.25000000000011</v>
      </c>
      <c r="G422" s="38">
        <v>559.30000000000018</v>
      </c>
      <c r="H422" s="38">
        <v>592.90000000000009</v>
      </c>
      <c r="I422" s="38">
        <v>599.85000000000014</v>
      </c>
      <c r="J422" s="38">
        <v>609.70000000000005</v>
      </c>
      <c r="K422" s="31">
        <v>590</v>
      </c>
      <c r="L422" s="31">
        <v>573.20000000000005</v>
      </c>
      <c r="M422" s="31">
        <v>11.51562</v>
      </c>
      <c r="N422" s="1"/>
      <c r="O422" s="1"/>
    </row>
    <row r="423" spans="1:15" ht="12.75" customHeight="1">
      <c r="A423" s="33">
        <v>413</v>
      </c>
      <c r="B423" s="58" t="s">
        <v>515</v>
      </c>
      <c r="C423" s="31">
        <v>1018.3</v>
      </c>
      <c r="D423" s="38">
        <v>1016.8333333333334</v>
      </c>
      <c r="E423" s="38">
        <v>1005.5166666666667</v>
      </c>
      <c r="F423" s="38">
        <v>992.73333333333323</v>
      </c>
      <c r="G423" s="38">
        <v>981.41666666666652</v>
      </c>
      <c r="H423" s="38">
        <v>1029.6166666666668</v>
      </c>
      <c r="I423" s="38">
        <v>1040.9333333333336</v>
      </c>
      <c r="J423" s="38">
        <v>1053.7166666666669</v>
      </c>
      <c r="K423" s="31">
        <v>1028.1500000000001</v>
      </c>
      <c r="L423" s="31">
        <v>1004.05</v>
      </c>
      <c r="M423" s="31">
        <v>2.1719499999999998</v>
      </c>
      <c r="N423" s="1"/>
      <c r="O423" s="1"/>
    </row>
    <row r="424" spans="1:15" ht="12.75" customHeight="1">
      <c r="A424" s="33">
        <v>414</v>
      </c>
      <c r="B424" s="58" t="s">
        <v>218</v>
      </c>
      <c r="C424" s="31">
        <v>2310.25</v>
      </c>
      <c r="D424" s="38">
        <v>2308.1666666666665</v>
      </c>
      <c r="E424" s="38">
        <v>2296.6333333333332</v>
      </c>
      <c r="F424" s="38">
        <v>2283.0166666666669</v>
      </c>
      <c r="G424" s="38">
        <v>2271.4833333333336</v>
      </c>
      <c r="H424" s="38">
        <v>2321.7833333333328</v>
      </c>
      <c r="I424" s="38">
        <v>2333.3166666666666</v>
      </c>
      <c r="J424" s="38">
        <v>2346.9333333333325</v>
      </c>
      <c r="K424" s="31">
        <v>2319.6999999999998</v>
      </c>
      <c r="L424" s="31">
        <v>2294.5500000000002</v>
      </c>
      <c r="M424" s="31">
        <v>2.7071100000000001</v>
      </c>
      <c r="N424" s="1"/>
      <c r="O424" s="1"/>
    </row>
    <row r="425" spans="1:15" ht="12.75" customHeight="1">
      <c r="A425" s="33">
        <v>415</v>
      </c>
      <c r="B425" s="58" t="s">
        <v>516</v>
      </c>
      <c r="C425" s="31">
        <v>610.20000000000005</v>
      </c>
      <c r="D425" s="38">
        <v>612.86666666666667</v>
      </c>
      <c r="E425" s="38">
        <v>602.13333333333333</v>
      </c>
      <c r="F425" s="38">
        <v>594.06666666666661</v>
      </c>
      <c r="G425" s="38">
        <v>583.33333333333326</v>
      </c>
      <c r="H425" s="38">
        <v>620.93333333333339</v>
      </c>
      <c r="I425" s="38">
        <v>631.66666666666674</v>
      </c>
      <c r="J425" s="38">
        <v>639.73333333333346</v>
      </c>
      <c r="K425" s="31">
        <v>623.6</v>
      </c>
      <c r="L425" s="31">
        <v>604.79999999999995</v>
      </c>
      <c r="M425" s="31">
        <v>2.5187200000000001</v>
      </c>
      <c r="N425" s="1"/>
      <c r="O425" s="1"/>
    </row>
    <row r="426" spans="1:15" ht="12.75" customHeight="1">
      <c r="A426" s="33">
        <v>416</v>
      </c>
      <c r="B426" s="58" t="s">
        <v>215</v>
      </c>
      <c r="C426" s="31">
        <v>569.95000000000005</v>
      </c>
      <c r="D426" s="38">
        <v>570.81666666666672</v>
      </c>
      <c r="E426" s="38">
        <v>566.33333333333348</v>
      </c>
      <c r="F426" s="38">
        <v>562.71666666666681</v>
      </c>
      <c r="G426" s="38">
        <v>558.23333333333358</v>
      </c>
      <c r="H426" s="38">
        <v>574.43333333333339</v>
      </c>
      <c r="I426" s="38">
        <v>578.91666666666674</v>
      </c>
      <c r="J426" s="38">
        <v>582.5333333333333</v>
      </c>
      <c r="K426" s="31">
        <v>575.29999999999995</v>
      </c>
      <c r="L426" s="31">
        <v>567.20000000000005</v>
      </c>
      <c r="M426" s="31">
        <v>122.71885</v>
      </c>
      <c r="N426" s="1"/>
      <c r="O426" s="1"/>
    </row>
    <row r="427" spans="1:15" ht="12.75" customHeight="1">
      <c r="A427" s="33">
        <v>417</v>
      </c>
      <c r="B427" s="58" t="s">
        <v>212</v>
      </c>
      <c r="C427" s="31">
        <v>85.65</v>
      </c>
      <c r="D427" s="38">
        <v>85.816666666666663</v>
      </c>
      <c r="E427" s="38">
        <v>85.133333333333326</v>
      </c>
      <c r="F427" s="38">
        <v>84.61666666666666</v>
      </c>
      <c r="G427" s="38">
        <v>83.933333333333323</v>
      </c>
      <c r="H427" s="38">
        <v>86.333333333333329</v>
      </c>
      <c r="I427" s="38">
        <v>87.016666666666666</v>
      </c>
      <c r="J427" s="38">
        <v>87.533333333333331</v>
      </c>
      <c r="K427" s="31">
        <v>86.5</v>
      </c>
      <c r="L427" s="31">
        <v>85.3</v>
      </c>
      <c r="M427" s="31">
        <v>75.144409999999993</v>
      </c>
      <c r="N427" s="1"/>
      <c r="O427" s="1"/>
    </row>
    <row r="428" spans="1:15" ht="12.75" customHeight="1">
      <c r="A428" s="33">
        <v>418</v>
      </c>
      <c r="B428" s="58" t="s">
        <v>517</v>
      </c>
      <c r="C428" s="31">
        <v>376.9</v>
      </c>
      <c r="D428" s="38">
        <v>379.48333333333335</v>
      </c>
      <c r="E428" s="38">
        <v>371.9666666666667</v>
      </c>
      <c r="F428" s="38">
        <v>367.03333333333336</v>
      </c>
      <c r="G428" s="38">
        <v>359.51666666666671</v>
      </c>
      <c r="H428" s="38">
        <v>384.41666666666669</v>
      </c>
      <c r="I428" s="38">
        <v>391.93333333333334</v>
      </c>
      <c r="J428" s="38">
        <v>396.86666666666667</v>
      </c>
      <c r="K428" s="31">
        <v>387</v>
      </c>
      <c r="L428" s="31">
        <v>374.55</v>
      </c>
      <c r="M428" s="31">
        <v>2.2990300000000001</v>
      </c>
      <c r="N428" s="1"/>
      <c r="O428" s="1"/>
    </row>
    <row r="429" spans="1:15" ht="12.75" customHeight="1">
      <c r="A429" s="33">
        <v>419</v>
      </c>
      <c r="B429" s="58" t="s">
        <v>518</v>
      </c>
      <c r="C429" s="31">
        <v>152.94999999999999</v>
      </c>
      <c r="D429" s="38">
        <v>154.73333333333332</v>
      </c>
      <c r="E429" s="38">
        <v>150.26666666666665</v>
      </c>
      <c r="F429" s="38">
        <v>147.58333333333334</v>
      </c>
      <c r="G429" s="38">
        <v>143.11666666666667</v>
      </c>
      <c r="H429" s="38">
        <v>157.41666666666663</v>
      </c>
      <c r="I429" s="38">
        <v>161.88333333333327</v>
      </c>
      <c r="J429" s="38">
        <v>164.56666666666661</v>
      </c>
      <c r="K429" s="31">
        <v>159.19999999999999</v>
      </c>
      <c r="L429" s="31">
        <v>152.05000000000001</v>
      </c>
      <c r="M429" s="31">
        <v>22.56354</v>
      </c>
      <c r="N429" s="1"/>
      <c r="O429" s="1"/>
    </row>
    <row r="430" spans="1:15" ht="12.75" customHeight="1">
      <c r="A430" s="33">
        <v>420</v>
      </c>
      <c r="B430" s="58" t="s">
        <v>519</v>
      </c>
      <c r="C430" s="31">
        <v>405.35</v>
      </c>
      <c r="D430" s="38">
        <v>404.8</v>
      </c>
      <c r="E430" s="38">
        <v>402.75</v>
      </c>
      <c r="F430" s="38">
        <v>400.15</v>
      </c>
      <c r="G430" s="38">
        <v>398.09999999999997</v>
      </c>
      <c r="H430" s="38">
        <v>407.40000000000003</v>
      </c>
      <c r="I430" s="38">
        <v>409.4500000000001</v>
      </c>
      <c r="J430" s="38">
        <v>412.05000000000007</v>
      </c>
      <c r="K430" s="31">
        <v>406.85</v>
      </c>
      <c r="L430" s="31">
        <v>402.2</v>
      </c>
      <c r="M430" s="31">
        <v>1.8472200000000001</v>
      </c>
      <c r="N430" s="1"/>
      <c r="O430" s="1"/>
    </row>
    <row r="431" spans="1:15" ht="12.75" customHeight="1">
      <c r="A431" s="33">
        <v>421</v>
      </c>
      <c r="B431" s="58" t="s">
        <v>520</v>
      </c>
      <c r="C431" s="31">
        <v>219.3</v>
      </c>
      <c r="D431" s="38">
        <v>219.61666666666667</v>
      </c>
      <c r="E431" s="38">
        <v>216.03333333333336</v>
      </c>
      <c r="F431" s="38">
        <v>212.76666666666668</v>
      </c>
      <c r="G431" s="38">
        <v>209.18333333333337</v>
      </c>
      <c r="H431" s="38">
        <v>222.88333333333335</v>
      </c>
      <c r="I431" s="38">
        <v>226.46666666666667</v>
      </c>
      <c r="J431" s="38">
        <v>229.73333333333335</v>
      </c>
      <c r="K431" s="31">
        <v>223.2</v>
      </c>
      <c r="L431" s="31">
        <v>216.35</v>
      </c>
      <c r="M431" s="31">
        <v>3.69339</v>
      </c>
      <c r="N431" s="1"/>
      <c r="O431" s="1"/>
    </row>
    <row r="432" spans="1:15" ht="12.75" customHeight="1">
      <c r="A432" s="33">
        <v>422</v>
      </c>
      <c r="B432" s="58" t="s">
        <v>220</v>
      </c>
      <c r="C432" s="31">
        <v>1106.3</v>
      </c>
      <c r="D432" s="38">
        <v>1109.95</v>
      </c>
      <c r="E432" s="38">
        <v>1096.6000000000001</v>
      </c>
      <c r="F432" s="38">
        <v>1086.9000000000001</v>
      </c>
      <c r="G432" s="38">
        <v>1073.5500000000002</v>
      </c>
      <c r="H432" s="38">
        <v>1119.6500000000001</v>
      </c>
      <c r="I432" s="38">
        <v>1133</v>
      </c>
      <c r="J432" s="38">
        <v>1142.7</v>
      </c>
      <c r="K432" s="31">
        <v>1123.3</v>
      </c>
      <c r="L432" s="31">
        <v>1100.25</v>
      </c>
      <c r="M432" s="31">
        <v>15.15282</v>
      </c>
      <c r="N432" s="1"/>
      <c r="O432" s="1"/>
    </row>
    <row r="433" spans="1:15" ht="12.75" customHeight="1">
      <c r="A433" s="33">
        <v>423</v>
      </c>
      <c r="B433" s="58" t="s">
        <v>221</v>
      </c>
      <c r="C433" s="31">
        <v>604.25</v>
      </c>
      <c r="D433" s="38">
        <v>599.46666666666658</v>
      </c>
      <c r="E433" s="38">
        <v>583.08333333333314</v>
      </c>
      <c r="F433" s="38">
        <v>561.91666666666652</v>
      </c>
      <c r="G433" s="38">
        <v>545.53333333333308</v>
      </c>
      <c r="H433" s="38">
        <v>620.63333333333321</v>
      </c>
      <c r="I433" s="38">
        <v>637.01666666666665</v>
      </c>
      <c r="J433" s="38">
        <v>658.18333333333328</v>
      </c>
      <c r="K433" s="31">
        <v>615.85</v>
      </c>
      <c r="L433" s="31">
        <v>578.29999999999995</v>
      </c>
      <c r="M433" s="31">
        <v>92.867750000000001</v>
      </c>
      <c r="N433" s="1"/>
      <c r="O433" s="1"/>
    </row>
    <row r="434" spans="1:15" ht="12.75" customHeight="1">
      <c r="A434" s="33">
        <v>424</v>
      </c>
      <c r="B434" s="58" t="s">
        <v>521</v>
      </c>
      <c r="C434" s="31">
        <v>2601.8000000000002</v>
      </c>
      <c r="D434" s="38">
        <v>2602.9666666666667</v>
      </c>
      <c r="E434" s="38">
        <v>2590.9333333333334</v>
      </c>
      <c r="F434" s="38">
        <v>2580.0666666666666</v>
      </c>
      <c r="G434" s="38">
        <v>2568.0333333333333</v>
      </c>
      <c r="H434" s="38">
        <v>2613.8333333333335</v>
      </c>
      <c r="I434" s="38">
        <v>2625.8666666666672</v>
      </c>
      <c r="J434" s="38">
        <v>2636.7333333333336</v>
      </c>
      <c r="K434" s="31">
        <v>2615</v>
      </c>
      <c r="L434" s="31">
        <v>2592.1</v>
      </c>
      <c r="M434" s="31">
        <v>0.11838</v>
      </c>
      <c r="N434" s="1"/>
      <c r="O434" s="1"/>
    </row>
    <row r="435" spans="1:15" ht="12.75" customHeight="1">
      <c r="A435" s="33">
        <v>425</v>
      </c>
      <c r="B435" s="58" t="s">
        <v>522</v>
      </c>
      <c r="C435" s="31">
        <v>1229.8499999999999</v>
      </c>
      <c r="D435" s="38">
        <v>1228.3333333333333</v>
      </c>
      <c r="E435" s="38">
        <v>1218.0666666666666</v>
      </c>
      <c r="F435" s="38">
        <v>1206.2833333333333</v>
      </c>
      <c r="G435" s="38">
        <v>1196.0166666666667</v>
      </c>
      <c r="H435" s="38">
        <v>1240.1166666666666</v>
      </c>
      <c r="I435" s="38">
        <v>1250.3833333333334</v>
      </c>
      <c r="J435" s="38">
        <v>1262.1666666666665</v>
      </c>
      <c r="K435" s="31">
        <v>1238.5999999999999</v>
      </c>
      <c r="L435" s="31">
        <v>1216.55</v>
      </c>
      <c r="M435" s="31">
        <v>0.34476000000000001</v>
      </c>
      <c r="N435" s="1"/>
      <c r="O435" s="1"/>
    </row>
    <row r="436" spans="1:15" ht="12.75" customHeight="1">
      <c r="A436" s="33">
        <v>426</v>
      </c>
      <c r="B436" s="58" t="s">
        <v>523</v>
      </c>
      <c r="C436" s="31">
        <v>356.1</v>
      </c>
      <c r="D436" s="38">
        <v>357.06666666666666</v>
      </c>
      <c r="E436" s="38">
        <v>350.2833333333333</v>
      </c>
      <c r="F436" s="38">
        <v>344.46666666666664</v>
      </c>
      <c r="G436" s="38">
        <v>337.68333333333328</v>
      </c>
      <c r="H436" s="38">
        <v>362.88333333333333</v>
      </c>
      <c r="I436" s="38">
        <v>369.66666666666674</v>
      </c>
      <c r="J436" s="38">
        <v>375.48333333333335</v>
      </c>
      <c r="K436" s="31">
        <v>363.85</v>
      </c>
      <c r="L436" s="31">
        <v>351.25</v>
      </c>
      <c r="M436" s="31">
        <v>1.24193</v>
      </c>
      <c r="N436" s="1"/>
      <c r="O436" s="1"/>
    </row>
    <row r="437" spans="1:15" ht="12.75" customHeight="1">
      <c r="A437" s="33">
        <v>427</v>
      </c>
      <c r="B437" s="58" t="s">
        <v>524</v>
      </c>
      <c r="C437" s="31">
        <v>382.7</v>
      </c>
      <c r="D437" s="38">
        <v>386.0333333333333</v>
      </c>
      <c r="E437" s="38">
        <v>377.16666666666663</v>
      </c>
      <c r="F437" s="38">
        <v>371.63333333333333</v>
      </c>
      <c r="G437" s="38">
        <v>362.76666666666665</v>
      </c>
      <c r="H437" s="38">
        <v>391.56666666666661</v>
      </c>
      <c r="I437" s="38">
        <v>400.43333333333328</v>
      </c>
      <c r="J437" s="38">
        <v>405.96666666666658</v>
      </c>
      <c r="K437" s="31">
        <v>394.9</v>
      </c>
      <c r="L437" s="31">
        <v>380.5</v>
      </c>
      <c r="M437" s="31">
        <v>3.6236999999999999</v>
      </c>
      <c r="N437" s="1"/>
      <c r="O437" s="1"/>
    </row>
    <row r="438" spans="1:15" ht="12.75" customHeight="1">
      <c r="A438" s="33">
        <v>428</v>
      </c>
      <c r="B438" s="58" t="s">
        <v>525</v>
      </c>
      <c r="C438" s="31">
        <v>4498.2</v>
      </c>
      <c r="D438" s="38">
        <v>4511.8833333333323</v>
      </c>
      <c r="E438" s="38">
        <v>4457.366666666665</v>
      </c>
      <c r="F438" s="38">
        <v>4416.5333333333328</v>
      </c>
      <c r="G438" s="38">
        <v>4362.0166666666655</v>
      </c>
      <c r="H438" s="38">
        <v>4552.7166666666644</v>
      </c>
      <c r="I438" s="38">
        <v>4607.2333333333327</v>
      </c>
      <c r="J438" s="38">
        <v>4648.0666666666639</v>
      </c>
      <c r="K438" s="31">
        <v>4566.3999999999996</v>
      </c>
      <c r="L438" s="31">
        <v>4471.05</v>
      </c>
      <c r="M438" s="31">
        <v>5.2039799999999996</v>
      </c>
      <c r="N438" s="1"/>
      <c r="O438" s="1"/>
    </row>
    <row r="439" spans="1:15" ht="12.75" customHeight="1">
      <c r="A439" s="33">
        <v>429</v>
      </c>
      <c r="B439" s="58" t="s">
        <v>526</v>
      </c>
      <c r="C439" s="31">
        <v>516.4</v>
      </c>
      <c r="D439" s="38">
        <v>513.0333333333333</v>
      </c>
      <c r="E439" s="38">
        <v>504.91666666666663</v>
      </c>
      <c r="F439" s="38">
        <v>493.43333333333334</v>
      </c>
      <c r="G439" s="38">
        <v>485.31666666666666</v>
      </c>
      <c r="H439" s="38">
        <v>524.51666666666665</v>
      </c>
      <c r="I439" s="38">
        <v>532.63333333333344</v>
      </c>
      <c r="J439" s="38">
        <v>544.11666666666656</v>
      </c>
      <c r="K439" s="31">
        <v>521.15</v>
      </c>
      <c r="L439" s="31">
        <v>501.55</v>
      </c>
      <c r="M439" s="31">
        <v>9.7441899999999997</v>
      </c>
      <c r="N439" s="1"/>
      <c r="O439" s="1"/>
    </row>
    <row r="440" spans="1:15" ht="12.75" customHeight="1">
      <c r="A440" s="33">
        <v>430</v>
      </c>
      <c r="B440" s="58" t="s">
        <v>527</v>
      </c>
      <c r="C440" s="31">
        <v>22.4</v>
      </c>
      <c r="D440" s="38">
        <v>22.166666666666668</v>
      </c>
      <c r="E440" s="38">
        <v>21.783333333333335</v>
      </c>
      <c r="F440" s="38">
        <v>21.166666666666668</v>
      </c>
      <c r="G440" s="38">
        <v>20.783333333333335</v>
      </c>
      <c r="H440" s="38">
        <v>22.783333333333335</v>
      </c>
      <c r="I440" s="38">
        <v>23.166666666666668</v>
      </c>
      <c r="J440" s="38">
        <v>23.783333333333335</v>
      </c>
      <c r="K440" s="31">
        <v>22.55</v>
      </c>
      <c r="L440" s="31">
        <v>21.55</v>
      </c>
      <c r="M440" s="31">
        <v>1664.4937</v>
      </c>
      <c r="N440" s="1"/>
      <c r="O440" s="1"/>
    </row>
    <row r="441" spans="1:15" ht="12.75" customHeight="1">
      <c r="A441" s="33">
        <v>431</v>
      </c>
      <c r="B441" s="58" t="s">
        <v>528</v>
      </c>
      <c r="C441" s="31">
        <v>301.5</v>
      </c>
      <c r="D441" s="38">
        <v>301.51666666666665</v>
      </c>
      <c r="E441" s="38">
        <v>296.0333333333333</v>
      </c>
      <c r="F441" s="38">
        <v>290.56666666666666</v>
      </c>
      <c r="G441" s="38">
        <v>285.08333333333331</v>
      </c>
      <c r="H441" s="38">
        <v>306.98333333333329</v>
      </c>
      <c r="I441" s="38">
        <v>312.46666666666664</v>
      </c>
      <c r="J441" s="38">
        <v>317.93333333333328</v>
      </c>
      <c r="K441" s="31">
        <v>307</v>
      </c>
      <c r="L441" s="31">
        <v>296.05</v>
      </c>
      <c r="M441" s="31">
        <v>18.065819999999999</v>
      </c>
      <c r="N441" s="1"/>
      <c r="O441" s="1"/>
    </row>
    <row r="442" spans="1:15" ht="12.75" customHeight="1">
      <c r="A442" s="33">
        <v>432</v>
      </c>
      <c r="B442" s="58" t="s">
        <v>222</v>
      </c>
      <c r="C442" s="31">
        <v>766.35</v>
      </c>
      <c r="D442" s="38">
        <v>773.51666666666677</v>
      </c>
      <c r="E442" s="38">
        <v>753.83333333333348</v>
      </c>
      <c r="F442" s="38">
        <v>741.31666666666672</v>
      </c>
      <c r="G442" s="38">
        <v>721.63333333333344</v>
      </c>
      <c r="H442" s="38">
        <v>786.03333333333353</v>
      </c>
      <c r="I442" s="38">
        <v>805.7166666666667</v>
      </c>
      <c r="J442" s="38">
        <v>818.23333333333358</v>
      </c>
      <c r="K442" s="31">
        <v>793.2</v>
      </c>
      <c r="L442" s="31">
        <v>761</v>
      </c>
      <c r="M442" s="31">
        <v>10.41696</v>
      </c>
      <c r="N442" s="1"/>
      <c r="O442" s="1"/>
    </row>
    <row r="443" spans="1:15" ht="12.75" customHeight="1">
      <c r="A443" s="33">
        <v>433</v>
      </c>
      <c r="B443" s="58" t="s">
        <v>870</v>
      </c>
      <c r="C443" s="31">
        <v>525.5</v>
      </c>
      <c r="D443" s="38">
        <v>524.30000000000007</v>
      </c>
      <c r="E443" s="38">
        <v>518.15000000000009</v>
      </c>
      <c r="F443" s="38">
        <v>510.80000000000007</v>
      </c>
      <c r="G443" s="38">
        <v>504.65000000000009</v>
      </c>
      <c r="H443" s="38">
        <v>531.65000000000009</v>
      </c>
      <c r="I443" s="38">
        <v>537.79999999999995</v>
      </c>
      <c r="J443" s="38">
        <v>545.15000000000009</v>
      </c>
      <c r="K443" s="31">
        <v>530.45000000000005</v>
      </c>
      <c r="L443" s="31">
        <v>516.95000000000005</v>
      </c>
      <c r="M443" s="31">
        <v>2.5396100000000001</v>
      </c>
      <c r="N443" s="1"/>
      <c r="O443" s="1"/>
    </row>
    <row r="444" spans="1:15" ht="12.75" customHeight="1">
      <c r="A444" s="33">
        <v>434</v>
      </c>
      <c r="B444" s="58" t="s">
        <v>533</v>
      </c>
      <c r="C444" s="31">
        <v>997.25</v>
      </c>
      <c r="D444" s="38">
        <v>995.13333333333333</v>
      </c>
      <c r="E444" s="38">
        <v>983.26666666666665</v>
      </c>
      <c r="F444" s="38">
        <v>969.2833333333333</v>
      </c>
      <c r="G444" s="38">
        <v>957.41666666666663</v>
      </c>
      <c r="H444" s="38">
        <v>1009.1166666666667</v>
      </c>
      <c r="I444" s="38">
        <v>1020.9833333333332</v>
      </c>
      <c r="J444" s="38">
        <v>1034.9666666666667</v>
      </c>
      <c r="K444" s="31">
        <v>1007</v>
      </c>
      <c r="L444" s="31">
        <v>981.15</v>
      </c>
      <c r="M444" s="31">
        <v>5.69686</v>
      </c>
      <c r="N444" s="1"/>
      <c r="O444" s="1"/>
    </row>
    <row r="445" spans="1:15" ht="12.75" customHeight="1">
      <c r="A445" s="33">
        <v>435</v>
      </c>
      <c r="B445" s="58" t="s">
        <v>223</v>
      </c>
      <c r="C445" s="31">
        <v>1011.25</v>
      </c>
      <c r="D445" s="38">
        <v>1010.75</v>
      </c>
      <c r="E445" s="38">
        <v>1000.5</v>
      </c>
      <c r="F445" s="38">
        <v>989.75</v>
      </c>
      <c r="G445" s="38">
        <v>979.5</v>
      </c>
      <c r="H445" s="38">
        <v>1021.5</v>
      </c>
      <c r="I445" s="38">
        <v>1031.75</v>
      </c>
      <c r="J445" s="38">
        <v>1042.5</v>
      </c>
      <c r="K445" s="31">
        <v>1021</v>
      </c>
      <c r="L445" s="31">
        <v>1000</v>
      </c>
      <c r="M445" s="31">
        <v>10.158950000000001</v>
      </c>
      <c r="N445" s="1"/>
      <c r="O445" s="1"/>
    </row>
    <row r="446" spans="1:15" ht="12.75" customHeight="1">
      <c r="A446" s="33">
        <v>436</v>
      </c>
      <c r="B446" s="58" t="s">
        <v>224</v>
      </c>
      <c r="C446" s="31">
        <v>1817.25</v>
      </c>
      <c r="D446" s="38">
        <v>1823.2166666666665</v>
      </c>
      <c r="E446" s="38">
        <v>1798.4333333333329</v>
      </c>
      <c r="F446" s="38">
        <v>1779.6166666666666</v>
      </c>
      <c r="G446" s="38">
        <v>1754.833333333333</v>
      </c>
      <c r="H446" s="38">
        <v>1842.0333333333328</v>
      </c>
      <c r="I446" s="38">
        <v>1866.8166666666662</v>
      </c>
      <c r="J446" s="38">
        <v>1885.6333333333328</v>
      </c>
      <c r="K446" s="31">
        <v>1848</v>
      </c>
      <c r="L446" s="31">
        <v>1804.4</v>
      </c>
      <c r="M446" s="31">
        <v>9.6351800000000001</v>
      </c>
      <c r="N446" s="1"/>
      <c r="O446" s="1"/>
    </row>
    <row r="447" spans="1:15" ht="12.75" customHeight="1">
      <c r="A447" s="33">
        <v>437</v>
      </c>
      <c r="B447" s="58" t="s">
        <v>229</v>
      </c>
      <c r="C447" s="31">
        <v>3381.3</v>
      </c>
      <c r="D447" s="38">
        <v>3372.4500000000003</v>
      </c>
      <c r="E447" s="38">
        <v>3359.1000000000004</v>
      </c>
      <c r="F447" s="38">
        <v>3336.9</v>
      </c>
      <c r="G447" s="38">
        <v>3323.55</v>
      </c>
      <c r="H447" s="38">
        <v>3394.6500000000005</v>
      </c>
      <c r="I447" s="38">
        <v>3408</v>
      </c>
      <c r="J447" s="38">
        <v>3430.2000000000007</v>
      </c>
      <c r="K447" s="31">
        <v>3385.8</v>
      </c>
      <c r="L447" s="31">
        <v>3350.25</v>
      </c>
      <c r="M447" s="31">
        <v>11.58046</v>
      </c>
      <c r="N447" s="1"/>
      <c r="O447" s="1"/>
    </row>
    <row r="448" spans="1:15" ht="12.75" customHeight="1">
      <c r="A448" s="33">
        <v>438</v>
      </c>
      <c r="B448" s="58" t="s">
        <v>225</v>
      </c>
      <c r="C448" s="31">
        <v>832.55</v>
      </c>
      <c r="D448" s="38">
        <v>836.2833333333333</v>
      </c>
      <c r="E448" s="38">
        <v>826.41666666666663</v>
      </c>
      <c r="F448" s="38">
        <v>820.2833333333333</v>
      </c>
      <c r="G448" s="38">
        <v>810.41666666666663</v>
      </c>
      <c r="H448" s="38">
        <v>842.41666666666663</v>
      </c>
      <c r="I448" s="38">
        <v>852.28333333333342</v>
      </c>
      <c r="J448" s="38">
        <v>858.41666666666663</v>
      </c>
      <c r="K448" s="31">
        <v>846.15</v>
      </c>
      <c r="L448" s="31">
        <v>830.15</v>
      </c>
      <c r="M448" s="31">
        <v>11.492610000000001</v>
      </c>
      <c r="N448" s="1"/>
      <c r="O448" s="1"/>
    </row>
    <row r="449" spans="1:15" ht="12.75" customHeight="1">
      <c r="A449" s="33">
        <v>439</v>
      </c>
      <c r="B449" s="58" t="s">
        <v>297</v>
      </c>
      <c r="C449" s="31">
        <v>7301.45</v>
      </c>
      <c r="D449" s="38">
        <v>7283.25</v>
      </c>
      <c r="E449" s="38">
        <v>7241.5</v>
      </c>
      <c r="F449" s="38">
        <v>7181.55</v>
      </c>
      <c r="G449" s="38">
        <v>7139.8</v>
      </c>
      <c r="H449" s="38">
        <v>7343.2</v>
      </c>
      <c r="I449" s="38">
        <v>7384.95</v>
      </c>
      <c r="J449" s="38">
        <v>7444.9</v>
      </c>
      <c r="K449" s="31">
        <v>7325</v>
      </c>
      <c r="L449" s="31">
        <v>7223.3</v>
      </c>
      <c r="M449" s="31">
        <v>1.3121700000000001</v>
      </c>
      <c r="N449" s="1"/>
      <c r="O449" s="1"/>
    </row>
    <row r="450" spans="1:15" ht="12.75" customHeight="1">
      <c r="A450" s="33">
        <v>440</v>
      </c>
      <c r="B450" s="58" t="s">
        <v>534</v>
      </c>
      <c r="C450" s="31">
        <v>2425.25</v>
      </c>
      <c r="D450" s="38">
        <v>2428.5</v>
      </c>
      <c r="E450" s="38">
        <v>2411.75</v>
      </c>
      <c r="F450" s="38">
        <v>2398.25</v>
      </c>
      <c r="G450" s="38">
        <v>2381.5</v>
      </c>
      <c r="H450" s="38">
        <v>2442</v>
      </c>
      <c r="I450" s="38">
        <v>2458.75</v>
      </c>
      <c r="J450" s="38">
        <v>2472.25</v>
      </c>
      <c r="K450" s="31">
        <v>2445.25</v>
      </c>
      <c r="L450" s="31">
        <v>2415</v>
      </c>
      <c r="M450" s="31">
        <v>0.23552999999999999</v>
      </c>
      <c r="N450" s="1"/>
      <c r="O450" s="1"/>
    </row>
    <row r="451" spans="1:15" ht="12.75" customHeight="1">
      <c r="A451" s="33">
        <v>441</v>
      </c>
      <c r="B451" s="58" t="s">
        <v>535</v>
      </c>
      <c r="C451" s="31">
        <v>397.2</v>
      </c>
      <c r="D451" s="38">
        <v>398.79999999999995</v>
      </c>
      <c r="E451" s="38">
        <v>391.44999999999993</v>
      </c>
      <c r="F451" s="38">
        <v>385.7</v>
      </c>
      <c r="G451" s="38">
        <v>378.34999999999997</v>
      </c>
      <c r="H451" s="38">
        <v>404.5499999999999</v>
      </c>
      <c r="I451" s="38">
        <v>411.89999999999992</v>
      </c>
      <c r="J451" s="38">
        <v>417.64999999999986</v>
      </c>
      <c r="K451" s="31">
        <v>406.15</v>
      </c>
      <c r="L451" s="31">
        <v>393.05</v>
      </c>
      <c r="M451" s="31">
        <v>36.717669999999998</v>
      </c>
      <c r="N451" s="1"/>
      <c r="O451" s="1"/>
    </row>
    <row r="452" spans="1:15" ht="12.75" customHeight="1">
      <c r="A452" s="33">
        <v>442</v>
      </c>
      <c r="B452" s="58" t="s">
        <v>226</v>
      </c>
      <c r="C452" s="31">
        <v>605.1</v>
      </c>
      <c r="D452" s="38">
        <v>605.03333333333342</v>
      </c>
      <c r="E452" s="38">
        <v>593.36666666666679</v>
      </c>
      <c r="F452" s="38">
        <v>581.63333333333333</v>
      </c>
      <c r="G452" s="38">
        <v>569.9666666666667</v>
      </c>
      <c r="H452" s="38">
        <v>616.76666666666688</v>
      </c>
      <c r="I452" s="38">
        <v>628.43333333333362</v>
      </c>
      <c r="J452" s="38">
        <v>640.16666666666697</v>
      </c>
      <c r="K452" s="31">
        <v>616.70000000000005</v>
      </c>
      <c r="L452" s="31">
        <v>593.29999999999995</v>
      </c>
      <c r="M452" s="31">
        <v>160.75509</v>
      </c>
      <c r="N452" s="1"/>
      <c r="O452" s="1"/>
    </row>
    <row r="453" spans="1:15" ht="12.75" customHeight="1">
      <c r="A453" s="33">
        <v>443</v>
      </c>
      <c r="B453" s="58" t="s">
        <v>227</v>
      </c>
      <c r="C453" s="31">
        <v>245.6</v>
      </c>
      <c r="D453" s="38">
        <v>246.89999999999998</v>
      </c>
      <c r="E453" s="38">
        <v>242.09999999999997</v>
      </c>
      <c r="F453" s="38">
        <v>238.6</v>
      </c>
      <c r="G453" s="38">
        <v>233.79999999999998</v>
      </c>
      <c r="H453" s="38">
        <v>250.39999999999995</v>
      </c>
      <c r="I453" s="38">
        <v>255.19999999999996</v>
      </c>
      <c r="J453" s="38">
        <v>258.69999999999993</v>
      </c>
      <c r="K453" s="31">
        <v>251.7</v>
      </c>
      <c r="L453" s="31">
        <v>243.4</v>
      </c>
      <c r="M453" s="31">
        <v>150.76489000000001</v>
      </c>
      <c r="N453" s="1"/>
      <c r="O453" s="1"/>
    </row>
    <row r="454" spans="1:15" ht="12.75" customHeight="1">
      <c r="A454" s="33">
        <v>444</v>
      </c>
      <c r="B454" s="58" t="s">
        <v>228</v>
      </c>
      <c r="C454" s="31">
        <v>116.9</v>
      </c>
      <c r="D454" s="38">
        <v>117.25</v>
      </c>
      <c r="E454" s="38">
        <v>116.35</v>
      </c>
      <c r="F454" s="38">
        <v>115.8</v>
      </c>
      <c r="G454" s="38">
        <v>114.89999999999999</v>
      </c>
      <c r="H454" s="38">
        <v>117.8</v>
      </c>
      <c r="I454" s="38">
        <v>118.7</v>
      </c>
      <c r="J454" s="38">
        <v>119.25</v>
      </c>
      <c r="K454" s="31">
        <v>118.15</v>
      </c>
      <c r="L454" s="31">
        <v>116.7</v>
      </c>
      <c r="M454" s="31">
        <v>236.92527000000001</v>
      </c>
      <c r="N454" s="1"/>
      <c r="O454" s="1"/>
    </row>
    <row r="455" spans="1:15" ht="12.75" customHeight="1">
      <c r="A455" s="33">
        <v>445</v>
      </c>
      <c r="B455" s="58" t="s">
        <v>298</v>
      </c>
      <c r="C455" s="31">
        <v>84.4</v>
      </c>
      <c r="D455" s="38">
        <v>84.316666666666677</v>
      </c>
      <c r="E455" s="38">
        <v>81.983333333333348</v>
      </c>
      <c r="F455" s="38">
        <v>79.566666666666677</v>
      </c>
      <c r="G455" s="38">
        <v>77.233333333333348</v>
      </c>
      <c r="H455" s="38">
        <v>86.733333333333348</v>
      </c>
      <c r="I455" s="38">
        <v>89.066666666666691</v>
      </c>
      <c r="J455" s="38">
        <v>91.483333333333348</v>
      </c>
      <c r="K455" s="31">
        <v>86.65</v>
      </c>
      <c r="L455" s="31">
        <v>81.900000000000006</v>
      </c>
      <c r="M455" s="31">
        <v>188.58445</v>
      </c>
      <c r="N455" s="1"/>
      <c r="O455" s="1"/>
    </row>
    <row r="456" spans="1:15" ht="12.75" customHeight="1">
      <c r="A456" s="33">
        <v>446</v>
      </c>
      <c r="B456" s="58" t="s">
        <v>529</v>
      </c>
      <c r="C456" s="31">
        <v>1397.45</v>
      </c>
      <c r="D456" s="38">
        <v>1399.45</v>
      </c>
      <c r="E456" s="38">
        <v>1389.9</v>
      </c>
      <c r="F456" s="38">
        <v>1382.3500000000001</v>
      </c>
      <c r="G456" s="38">
        <v>1372.8000000000002</v>
      </c>
      <c r="H456" s="38">
        <v>1407</v>
      </c>
      <c r="I456" s="38">
        <v>1416.5499999999997</v>
      </c>
      <c r="J456" s="38">
        <v>1424.1</v>
      </c>
      <c r="K456" s="31">
        <v>1409</v>
      </c>
      <c r="L456" s="31">
        <v>1391.9</v>
      </c>
      <c r="M456" s="31">
        <v>0.29427999999999999</v>
      </c>
      <c r="N456" s="1"/>
      <c r="O456" s="1"/>
    </row>
    <row r="457" spans="1:15" ht="12.75" customHeight="1">
      <c r="A457" s="33">
        <v>447</v>
      </c>
      <c r="B457" s="58" t="s">
        <v>530</v>
      </c>
      <c r="C457" s="31">
        <v>409.7</v>
      </c>
      <c r="D457" s="38">
        <v>411.95</v>
      </c>
      <c r="E457" s="38">
        <v>405.79999999999995</v>
      </c>
      <c r="F457" s="38">
        <v>401.9</v>
      </c>
      <c r="G457" s="38">
        <v>395.74999999999994</v>
      </c>
      <c r="H457" s="38">
        <v>415.84999999999997</v>
      </c>
      <c r="I457" s="38">
        <v>421.99999999999994</v>
      </c>
      <c r="J457" s="38">
        <v>425.9</v>
      </c>
      <c r="K457" s="31">
        <v>418.1</v>
      </c>
      <c r="L457" s="31">
        <v>408.05</v>
      </c>
      <c r="M457" s="31">
        <v>0.29804000000000003</v>
      </c>
      <c r="N457" s="1"/>
      <c r="O457" s="1"/>
    </row>
    <row r="458" spans="1:15" ht="12.75" customHeight="1">
      <c r="A458" s="33">
        <v>448</v>
      </c>
      <c r="B458" s="58" t="s">
        <v>536</v>
      </c>
      <c r="C458" s="31">
        <v>2327.9</v>
      </c>
      <c r="D458" s="38">
        <v>2317.35</v>
      </c>
      <c r="E458" s="38">
        <v>2290.6999999999998</v>
      </c>
      <c r="F458" s="38">
        <v>2253.5</v>
      </c>
      <c r="G458" s="38">
        <v>2226.85</v>
      </c>
      <c r="H458" s="38">
        <v>2354.5499999999997</v>
      </c>
      <c r="I458" s="38">
        <v>2381.2000000000003</v>
      </c>
      <c r="J458" s="38">
        <v>2418.3999999999996</v>
      </c>
      <c r="K458" s="31">
        <v>2344</v>
      </c>
      <c r="L458" s="31">
        <v>2280.15</v>
      </c>
      <c r="M458" s="31">
        <v>0.14949000000000001</v>
      </c>
      <c r="N458" s="1"/>
      <c r="O458" s="1"/>
    </row>
    <row r="459" spans="1:15" ht="12.75" customHeight="1">
      <c r="A459" s="33">
        <v>449</v>
      </c>
      <c r="B459" s="58" t="s">
        <v>230</v>
      </c>
      <c r="C459" s="31">
        <v>1189.5</v>
      </c>
      <c r="D459" s="38">
        <v>1188.3833333333332</v>
      </c>
      <c r="E459" s="38">
        <v>1179.5666666666664</v>
      </c>
      <c r="F459" s="38">
        <v>1169.6333333333332</v>
      </c>
      <c r="G459" s="38">
        <v>1160.8166666666664</v>
      </c>
      <c r="H459" s="38">
        <v>1198.3166666666664</v>
      </c>
      <c r="I459" s="38">
        <v>1207.133333333333</v>
      </c>
      <c r="J459" s="38">
        <v>1217.0666666666664</v>
      </c>
      <c r="K459" s="31">
        <v>1197.2</v>
      </c>
      <c r="L459" s="31">
        <v>1178.45</v>
      </c>
      <c r="M459" s="31">
        <v>12.1334</v>
      </c>
      <c r="N459" s="1"/>
      <c r="O459" s="1"/>
    </row>
    <row r="460" spans="1:15" ht="12.75" customHeight="1">
      <c r="A460" s="33">
        <v>450</v>
      </c>
      <c r="B460" s="58" t="s">
        <v>537</v>
      </c>
      <c r="C460" s="31">
        <v>846.85</v>
      </c>
      <c r="D460" s="38">
        <v>846.0333333333333</v>
      </c>
      <c r="E460" s="38">
        <v>832.06666666666661</v>
      </c>
      <c r="F460" s="38">
        <v>817.2833333333333</v>
      </c>
      <c r="G460" s="38">
        <v>803.31666666666661</v>
      </c>
      <c r="H460" s="38">
        <v>860.81666666666661</v>
      </c>
      <c r="I460" s="38">
        <v>874.7833333333333</v>
      </c>
      <c r="J460" s="38">
        <v>889.56666666666661</v>
      </c>
      <c r="K460" s="31">
        <v>860</v>
      </c>
      <c r="L460" s="31">
        <v>831.25</v>
      </c>
      <c r="M460" s="31">
        <v>9.0908300000000004</v>
      </c>
      <c r="N460" s="1"/>
      <c r="O460" s="1"/>
    </row>
    <row r="461" spans="1:15" ht="12.75" customHeight="1">
      <c r="A461" s="33">
        <v>451</v>
      </c>
      <c r="B461" s="58" t="s">
        <v>538</v>
      </c>
      <c r="C461" s="31">
        <v>128.5</v>
      </c>
      <c r="D461" s="38">
        <v>128.51666666666665</v>
      </c>
      <c r="E461" s="38">
        <v>126.58333333333331</v>
      </c>
      <c r="F461" s="38">
        <v>124.66666666666666</v>
      </c>
      <c r="G461" s="38">
        <v>122.73333333333332</v>
      </c>
      <c r="H461" s="38">
        <v>130.43333333333331</v>
      </c>
      <c r="I461" s="38">
        <v>132.36666666666665</v>
      </c>
      <c r="J461" s="38">
        <v>134.2833333333333</v>
      </c>
      <c r="K461" s="31">
        <v>130.44999999999999</v>
      </c>
      <c r="L461" s="31">
        <v>126.6</v>
      </c>
      <c r="M461" s="31">
        <v>7.1508599999999998</v>
      </c>
      <c r="N461" s="1"/>
      <c r="O461" s="1"/>
    </row>
    <row r="462" spans="1:15" ht="12.75" customHeight="1">
      <c r="A462" s="33">
        <v>452</v>
      </c>
      <c r="B462" s="58" t="s">
        <v>208</v>
      </c>
      <c r="C462" s="31">
        <v>854.85</v>
      </c>
      <c r="D462" s="38">
        <v>855.9666666666667</v>
      </c>
      <c r="E462" s="38">
        <v>848.98333333333335</v>
      </c>
      <c r="F462" s="38">
        <v>843.11666666666667</v>
      </c>
      <c r="G462" s="38">
        <v>836.13333333333333</v>
      </c>
      <c r="H462" s="38">
        <v>861.83333333333337</v>
      </c>
      <c r="I462" s="38">
        <v>868.81666666666672</v>
      </c>
      <c r="J462" s="38">
        <v>874.68333333333339</v>
      </c>
      <c r="K462" s="31">
        <v>862.95</v>
      </c>
      <c r="L462" s="31">
        <v>850.1</v>
      </c>
      <c r="M462" s="31">
        <v>1.99823</v>
      </c>
      <c r="N462" s="1"/>
      <c r="O462" s="1"/>
    </row>
    <row r="463" spans="1:15" ht="12.75" customHeight="1">
      <c r="A463" s="33">
        <v>453</v>
      </c>
      <c r="B463" s="58" t="s">
        <v>539</v>
      </c>
      <c r="C463" s="31">
        <v>2692.7</v>
      </c>
      <c r="D463" s="38">
        <v>2716.15</v>
      </c>
      <c r="E463" s="38">
        <v>2662.1000000000004</v>
      </c>
      <c r="F463" s="38">
        <v>2631.5000000000005</v>
      </c>
      <c r="G463" s="38">
        <v>2577.4500000000007</v>
      </c>
      <c r="H463" s="38">
        <v>2746.75</v>
      </c>
      <c r="I463" s="38">
        <v>2800.8</v>
      </c>
      <c r="J463" s="38">
        <v>2831.3999999999996</v>
      </c>
      <c r="K463" s="31">
        <v>2770.2</v>
      </c>
      <c r="L463" s="31">
        <v>2685.55</v>
      </c>
      <c r="M463" s="31">
        <v>0.50873999999999997</v>
      </c>
      <c r="N463" s="1"/>
      <c r="O463" s="1"/>
    </row>
    <row r="464" spans="1:15" ht="12.75" customHeight="1">
      <c r="A464" s="33">
        <v>454</v>
      </c>
      <c r="B464" s="58" t="s">
        <v>540</v>
      </c>
      <c r="C464" s="31">
        <v>3207.65</v>
      </c>
      <c r="D464" s="38">
        <v>3209.0666666666671</v>
      </c>
      <c r="E464" s="38">
        <v>3188.1333333333341</v>
      </c>
      <c r="F464" s="38">
        <v>3168.6166666666672</v>
      </c>
      <c r="G464" s="38">
        <v>3147.6833333333343</v>
      </c>
      <c r="H464" s="38">
        <v>3228.5833333333339</v>
      </c>
      <c r="I464" s="38">
        <v>3249.5166666666673</v>
      </c>
      <c r="J464" s="38">
        <v>3269.0333333333338</v>
      </c>
      <c r="K464" s="31">
        <v>3230</v>
      </c>
      <c r="L464" s="31">
        <v>3189.55</v>
      </c>
      <c r="M464" s="31">
        <v>0.27559</v>
      </c>
      <c r="N464" s="1"/>
      <c r="O464" s="1"/>
    </row>
    <row r="465" spans="1:15" ht="12.75" customHeight="1">
      <c r="A465" s="33">
        <v>455</v>
      </c>
      <c r="B465" s="58" t="s">
        <v>231</v>
      </c>
      <c r="C465" s="31">
        <v>3067.2</v>
      </c>
      <c r="D465" s="38">
        <v>3059.8333333333335</v>
      </c>
      <c r="E465" s="38">
        <v>3044.916666666667</v>
      </c>
      <c r="F465" s="38">
        <v>3022.6333333333337</v>
      </c>
      <c r="G465" s="38">
        <v>3007.7166666666672</v>
      </c>
      <c r="H465" s="38">
        <v>3082.1166666666668</v>
      </c>
      <c r="I465" s="38">
        <v>3097.0333333333338</v>
      </c>
      <c r="J465" s="38">
        <v>3119.3166666666666</v>
      </c>
      <c r="K465" s="31">
        <v>3074.75</v>
      </c>
      <c r="L465" s="31">
        <v>3037.55</v>
      </c>
      <c r="M465" s="31">
        <v>6.4800300000000002</v>
      </c>
      <c r="N465" s="1"/>
      <c r="O465" s="1"/>
    </row>
    <row r="466" spans="1:15" ht="12.75" customHeight="1">
      <c r="A466" s="33">
        <v>456</v>
      </c>
      <c r="B466" s="58" t="s">
        <v>232</v>
      </c>
      <c r="C466" s="31">
        <v>1937.8</v>
      </c>
      <c r="D466" s="38">
        <v>1942.3833333333332</v>
      </c>
      <c r="E466" s="38">
        <v>1920.4166666666665</v>
      </c>
      <c r="F466" s="38">
        <v>1903.0333333333333</v>
      </c>
      <c r="G466" s="38">
        <v>1881.0666666666666</v>
      </c>
      <c r="H466" s="38">
        <v>1959.7666666666664</v>
      </c>
      <c r="I466" s="38">
        <v>1981.7333333333331</v>
      </c>
      <c r="J466" s="38">
        <v>1999.1166666666663</v>
      </c>
      <c r="K466" s="31">
        <v>1964.35</v>
      </c>
      <c r="L466" s="31">
        <v>1925</v>
      </c>
      <c r="M466" s="31">
        <v>2.2884899999999999</v>
      </c>
      <c r="N466" s="1"/>
      <c r="O466" s="1"/>
    </row>
    <row r="467" spans="1:15" ht="12.75" customHeight="1">
      <c r="A467" s="33">
        <v>457</v>
      </c>
      <c r="B467" s="58" t="s">
        <v>299</v>
      </c>
      <c r="C467" s="31">
        <v>666.35</v>
      </c>
      <c r="D467" s="38">
        <v>663.18333333333328</v>
      </c>
      <c r="E467" s="38">
        <v>656.36666666666656</v>
      </c>
      <c r="F467" s="38">
        <v>646.38333333333333</v>
      </c>
      <c r="G467" s="38">
        <v>639.56666666666661</v>
      </c>
      <c r="H467" s="38">
        <v>673.16666666666652</v>
      </c>
      <c r="I467" s="38">
        <v>679.98333333333335</v>
      </c>
      <c r="J467" s="38">
        <v>689.96666666666647</v>
      </c>
      <c r="K467" s="31">
        <v>670</v>
      </c>
      <c r="L467" s="31">
        <v>653.20000000000005</v>
      </c>
      <c r="M467" s="31">
        <v>1.82047</v>
      </c>
      <c r="N467" s="1"/>
      <c r="O467" s="1"/>
    </row>
    <row r="468" spans="1:15" ht="12.75" customHeight="1">
      <c r="A468" s="33">
        <v>458</v>
      </c>
      <c r="B468" s="58" t="s">
        <v>541</v>
      </c>
      <c r="C468" s="31">
        <v>792.4</v>
      </c>
      <c r="D468" s="38">
        <v>793.76666666666677</v>
      </c>
      <c r="E468" s="38">
        <v>785.63333333333355</v>
      </c>
      <c r="F468" s="38">
        <v>778.86666666666679</v>
      </c>
      <c r="G468" s="38">
        <v>770.73333333333358</v>
      </c>
      <c r="H468" s="38">
        <v>800.53333333333353</v>
      </c>
      <c r="I468" s="38">
        <v>808.66666666666674</v>
      </c>
      <c r="J468" s="38">
        <v>815.43333333333351</v>
      </c>
      <c r="K468" s="31">
        <v>801.9</v>
      </c>
      <c r="L468" s="31">
        <v>787</v>
      </c>
      <c r="M468" s="31">
        <v>0.22051999999999999</v>
      </c>
      <c r="N468" s="1"/>
      <c r="O468" s="1"/>
    </row>
    <row r="469" spans="1:15" ht="12.75" customHeight="1">
      <c r="A469" s="33">
        <v>459</v>
      </c>
      <c r="B469" s="58" t="s">
        <v>233</v>
      </c>
      <c r="C469" s="31">
        <v>2014</v>
      </c>
      <c r="D469" s="38">
        <v>2025.3500000000001</v>
      </c>
      <c r="E469" s="38">
        <v>1988.65</v>
      </c>
      <c r="F469" s="38">
        <v>1963.3</v>
      </c>
      <c r="G469" s="38">
        <v>1926.6</v>
      </c>
      <c r="H469" s="38">
        <v>2050.7000000000003</v>
      </c>
      <c r="I469" s="38">
        <v>2087.4000000000005</v>
      </c>
      <c r="J469" s="38">
        <v>2112.7500000000005</v>
      </c>
      <c r="K469" s="31">
        <v>2062.0500000000002</v>
      </c>
      <c r="L469" s="31">
        <v>2000</v>
      </c>
      <c r="M469" s="31">
        <v>7.6629699999999996</v>
      </c>
      <c r="N469" s="1"/>
      <c r="O469" s="1"/>
    </row>
    <row r="470" spans="1:15" ht="12.75" customHeight="1">
      <c r="A470" s="33">
        <v>460</v>
      </c>
      <c r="B470" s="58" t="s">
        <v>300</v>
      </c>
      <c r="C470" s="31">
        <v>36.65</v>
      </c>
      <c r="D470" s="38">
        <v>36.883333333333333</v>
      </c>
      <c r="E470" s="38">
        <v>36.266666666666666</v>
      </c>
      <c r="F470" s="38">
        <v>35.883333333333333</v>
      </c>
      <c r="G470" s="38">
        <v>35.266666666666666</v>
      </c>
      <c r="H470" s="38">
        <v>37.266666666666666</v>
      </c>
      <c r="I470" s="38">
        <v>37.883333333333326</v>
      </c>
      <c r="J470" s="38">
        <v>38.266666666666666</v>
      </c>
      <c r="K470" s="31">
        <v>37.5</v>
      </c>
      <c r="L470" s="31">
        <v>36.5</v>
      </c>
      <c r="M470" s="31">
        <v>310.20269999999999</v>
      </c>
      <c r="N470" s="1"/>
      <c r="O470" s="1"/>
    </row>
    <row r="471" spans="1:15" ht="12.75" customHeight="1">
      <c r="A471" s="33">
        <v>461</v>
      </c>
      <c r="B471" s="58" t="s">
        <v>542</v>
      </c>
      <c r="C471" s="31">
        <v>305.75</v>
      </c>
      <c r="D471" s="38">
        <v>306.59999999999997</v>
      </c>
      <c r="E471" s="38">
        <v>303.89999999999992</v>
      </c>
      <c r="F471" s="38">
        <v>302.04999999999995</v>
      </c>
      <c r="G471" s="38">
        <v>299.34999999999991</v>
      </c>
      <c r="H471" s="38">
        <v>308.44999999999993</v>
      </c>
      <c r="I471" s="38">
        <v>311.14999999999998</v>
      </c>
      <c r="J471" s="38">
        <v>312.99999999999994</v>
      </c>
      <c r="K471" s="31">
        <v>309.3</v>
      </c>
      <c r="L471" s="31">
        <v>304.75</v>
      </c>
      <c r="M471" s="31">
        <v>4.5817399999999999</v>
      </c>
      <c r="N471" s="1"/>
      <c r="O471" s="1"/>
    </row>
    <row r="472" spans="1:15" ht="12.75" customHeight="1">
      <c r="A472" s="33">
        <v>462</v>
      </c>
      <c r="B472" s="58" t="s">
        <v>543</v>
      </c>
      <c r="C472" s="31">
        <v>388.3</v>
      </c>
      <c r="D472" s="38">
        <v>388.8</v>
      </c>
      <c r="E472" s="38">
        <v>384.8</v>
      </c>
      <c r="F472" s="38">
        <v>381.3</v>
      </c>
      <c r="G472" s="38">
        <v>377.3</v>
      </c>
      <c r="H472" s="38">
        <v>392.3</v>
      </c>
      <c r="I472" s="38">
        <v>396.3</v>
      </c>
      <c r="J472" s="38">
        <v>399.8</v>
      </c>
      <c r="K472" s="31">
        <v>392.8</v>
      </c>
      <c r="L472" s="31">
        <v>385.3</v>
      </c>
      <c r="M472" s="31">
        <v>20.252600000000001</v>
      </c>
      <c r="N472" s="1"/>
      <c r="O472" s="1"/>
    </row>
    <row r="473" spans="1:15" ht="12.75" customHeight="1">
      <c r="A473" s="33">
        <v>463</v>
      </c>
      <c r="B473" s="58" t="s">
        <v>531</v>
      </c>
      <c r="C473" s="31">
        <v>778.1</v>
      </c>
      <c r="D473" s="38">
        <v>775.04999999999984</v>
      </c>
      <c r="E473" s="38">
        <v>766.09999999999968</v>
      </c>
      <c r="F473" s="38">
        <v>754.0999999999998</v>
      </c>
      <c r="G473" s="38">
        <v>745.14999999999964</v>
      </c>
      <c r="H473" s="38">
        <v>787.04999999999973</v>
      </c>
      <c r="I473" s="38">
        <v>795.99999999999977</v>
      </c>
      <c r="J473" s="38">
        <v>807.99999999999977</v>
      </c>
      <c r="K473" s="31">
        <v>784</v>
      </c>
      <c r="L473" s="31">
        <v>763.05</v>
      </c>
      <c r="M473" s="31">
        <v>0.92510000000000003</v>
      </c>
      <c r="N473" s="1"/>
      <c r="O473" s="1"/>
    </row>
    <row r="474" spans="1:15" ht="12.75" customHeight="1">
      <c r="A474" s="33">
        <v>464</v>
      </c>
      <c r="B474" s="58" t="s">
        <v>301</v>
      </c>
      <c r="C474" s="31">
        <v>2882.75</v>
      </c>
      <c r="D474" s="38">
        <v>2851.5499999999997</v>
      </c>
      <c r="E474" s="38">
        <v>2805.0999999999995</v>
      </c>
      <c r="F474" s="38">
        <v>2727.45</v>
      </c>
      <c r="G474" s="38">
        <v>2680.9999999999995</v>
      </c>
      <c r="H474" s="38">
        <v>2929.1999999999994</v>
      </c>
      <c r="I474" s="38">
        <v>2975.6499999999992</v>
      </c>
      <c r="J474" s="38">
        <v>3053.2999999999993</v>
      </c>
      <c r="K474" s="31">
        <v>2898</v>
      </c>
      <c r="L474" s="31">
        <v>2773.9</v>
      </c>
      <c r="M474" s="31">
        <v>1.7662899999999999</v>
      </c>
      <c r="N474" s="1"/>
      <c r="O474" s="1"/>
    </row>
    <row r="475" spans="1:15" ht="12.75" customHeight="1">
      <c r="A475" s="33">
        <v>465</v>
      </c>
      <c r="B475" s="58" t="s">
        <v>532</v>
      </c>
      <c r="C475" s="31">
        <v>47.45</v>
      </c>
      <c r="D475" s="38">
        <v>47.133333333333333</v>
      </c>
      <c r="E475" s="38">
        <v>45.666666666666664</v>
      </c>
      <c r="F475" s="38">
        <v>43.883333333333333</v>
      </c>
      <c r="G475" s="38">
        <v>42.416666666666664</v>
      </c>
      <c r="H475" s="38">
        <v>48.916666666666664</v>
      </c>
      <c r="I475" s="38">
        <v>50.383333333333333</v>
      </c>
      <c r="J475" s="38">
        <v>52.166666666666664</v>
      </c>
      <c r="K475" s="31">
        <v>48.6</v>
      </c>
      <c r="L475" s="31">
        <v>45.35</v>
      </c>
      <c r="M475" s="31">
        <v>305.62711999999999</v>
      </c>
      <c r="N475" s="1"/>
      <c r="O475" s="1"/>
    </row>
    <row r="476" spans="1:15" ht="12.75" customHeight="1">
      <c r="A476" s="33">
        <v>466</v>
      </c>
      <c r="B476" s="58" t="s">
        <v>234</v>
      </c>
      <c r="C476" s="31">
        <v>1339.6</v>
      </c>
      <c r="D476" s="38">
        <v>1339.5666666666666</v>
      </c>
      <c r="E476" s="38">
        <v>1321.1333333333332</v>
      </c>
      <c r="F476" s="38">
        <v>1302.6666666666665</v>
      </c>
      <c r="G476" s="38">
        <v>1284.2333333333331</v>
      </c>
      <c r="H476" s="38">
        <v>1358.0333333333333</v>
      </c>
      <c r="I476" s="38">
        <v>1376.4666666666667</v>
      </c>
      <c r="J476" s="38">
        <v>1394.9333333333334</v>
      </c>
      <c r="K476" s="31">
        <v>1358</v>
      </c>
      <c r="L476" s="31">
        <v>1321.1</v>
      </c>
      <c r="M476" s="31">
        <v>14.37121</v>
      </c>
      <c r="N476" s="1"/>
      <c r="O476" s="1"/>
    </row>
    <row r="477" spans="1:15" ht="12.75" customHeight="1">
      <c r="A477" s="33">
        <v>467</v>
      </c>
      <c r="B477" s="58" t="s">
        <v>544</v>
      </c>
      <c r="C477" s="31">
        <v>32.299999999999997</v>
      </c>
      <c r="D477" s="38">
        <v>32.333333333333336</v>
      </c>
      <c r="E477" s="38">
        <v>31.616666666666674</v>
      </c>
      <c r="F477" s="38">
        <v>30.933333333333337</v>
      </c>
      <c r="G477" s="38">
        <v>30.216666666666676</v>
      </c>
      <c r="H477" s="38">
        <v>33.016666666666673</v>
      </c>
      <c r="I477" s="38">
        <v>33.733333333333327</v>
      </c>
      <c r="J477" s="38">
        <v>34.416666666666671</v>
      </c>
      <c r="K477" s="31">
        <v>33.049999999999997</v>
      </c>
      <c r="L477" s="31">
        <v>31.65</v>
      </c>
      <c r="M477" s="31">
        <v>171.08855</v>
      </c>
      <c r="N477" s="1"/>
      <c r="O477" s="1"/>
    </row>
    <row r="478" spans="1:15" ht="12.75" customHeight="1">
      <c r="A478" s="33">
        <v>468</v>
      </c>
      <c r="B478" s="58" t="s">
        <v>545</v>
      </c>
      <c r="C478" s="31">
        <v>374.8</v>
      </c>
      <c r="D478" s="38">
        <v>375.23333333333335</v>
      </c>
      <c r="E478" s="38">
        <v>372.56666666666672</v>
      </c>
      <c r="F478" s="38">
        <v>370.33333333333337</v>
      </c>
      <c r="G478" s="38">
        <v>367.66666666666674</v>
      </c>
      <c r="H478" s="38">
        <v>377.4666666666667</v>
      </c>
      <c r="I478" s="38">
        <v>380.13333333333333</v>
      </c>
      <c r="J478" s="38">
        <v>382.36666666666667</v>
      </c>
      <c r="K478" s="31">
        <v>377.9</v>
      </c>
      <c r="L478" s="31">
        <v>373</v>
      </c>
      <c r="M478" s="31">
        <v>0.80198999999999998</v>
      </c>
      <c r="N478" s="1"/>
      <c r="O478" s="1"/>
    </row>
    <row r="479" spans="1:15" ht="12.75" customHeight="1">
      <c r="A479" s="33">
        <v>469</v>
      </c>
      <c r="B479" s="58" t="s">
        <v>236</v>
      </c>
      <c r="C479" s="31">
        <v>8071.45</v>
      </c>
      <c r="D479" s="38">
        <v>8107.4833333333336</v>
      </c>
      <c r="E479" s="38">
        <v>8024.9666666666672</v>
      </c>
      <c r="F479" s="38">
        <v>7978.4833333333336</v>
      </c>
      <c r="G479" s="38">
        <v>7895.9666666666672</v>
      </c>
      <c r="H479" s="38">
        <v>8153.9666666666672</v>
      </c>
      <c r="I479" s="38">
        <v>8236.4833333333336</v>
      </c>
      <c r="J479" s="38">
        <v>8282.9666666666672</v>
      </c>
      <c r="K479" s="31">
        <v>8190</v>
      </c>
      <c r="L479" s="31">
        <v>8061</v>
      </c>
      <c r="M479" s="31">
        <v>1.91154</v>
      </c>
      <c r="N479" s="1"/>
      <c r="O479" s="1"/>
    </row>
    <row r="480" spans="1:15" ht="12.75" customHeight="1">
      <c r="A480" s="33">
        <v>470</v>
      </c>
      <c r="B480" s="58" t="s">
        <v>302</v>
      </c>
      <c r="C480" s="31">
        <v>89.5</v>
      </c>
      <c r="D480" s="38">
        <v>89.933333333333337</v>
      </c>
      <c r="E480" s="38">
        <v>88.566666666666677</v>
      </c>
      <c r="F480" s="38">
        <v>87.63333333333334</v>
      </c>
      <c r="G480" s="38">
        <v>86.26666666666668</v>
      </c>
      <c r="H480" s="38">
        <v>90.866666666666674</v>
      </c>
      <c r="I480" s="38">
        <v>92.233333333333348</v>
      </c>
      <c r="J480" s="38">
        <v>93.166666666666671</v>
      </c>
      <c r="K480" s="31">
        <v>91.3</v>
      </c>
      <c r="L480" s="31">
        <v>89</v>
      </c>
      <c r="M480" s="31">
        <v>98.440709999999996</v>
      </c>
      <c r="N480" s="1"/>
      <c r="O480" s="1"/>
    </row>
    <row r="481" spans="1:15" ht="12.75" customHeight="1">
      <c r="A481" s="33">
        <v>471</v>
      </c>
      <c r="B481" s="58" t="s">
        <v>235</v>
      </c>
      <c r="C481" s="31">
        <v>1514.9</v>
      </c>
      <c r="D481" s="38">
        <v>1518.6166666666668</v>
      </c>
      <c r="E481" s="38">
        <v>1504.2833333333335</v>
      </c>
      <c r="F481" s="38">
        <v>1493.6666666666667</v>
      </c>
      <c r="G481" s="38">
        <v>1479.3333333333335</v>
      </c>
      <c r="H481" s="38">
        <v>1529.2333333333336</v>
      </c>
      <c r="I481" s="38">
        <v>1543.5666666666666</v>
      </c>
      <c r="J481" s="38">
        <v>1554.1833333333336</v>
      </c>
      <c r="K481" s="31">
        <v>1532.95</v>
      </c>
      <c r="L481" s="31">
        <v>1508</v>
      </c>
      <c r="M481" s="31">
        <v>0.83104999999999996</v>
      </c>
      <c r="N481" s="1"/>
      <c r="O481" s="1"/>
    </row>
    <row r="482" spans="1:15" ht="12.75" customHeight="1">
      <c r="A482" s="33">
        <v>472</v>
      </c>
      <c r="B482" s="31" t="s">
        <v>176</v>
      </c>
      <c r="C482" s="38">
        <v>1008.15</v>
      </c>
      <c r="D482" s="38">
        <v>1009.5499999999998</v>
      </c>
      <c r="E482" s="38">
        <v>1000.6499999999996</v>
      </c>
      <c r="F482" s="38">
        <v>993.14999999999975</v>
      </c>
      <c r="G482" s="38">
        <v>984.24999999999955</v>
      </c>
      <c r="H482" s="38">
        <v>1017.0499999999997</v>
      </c>
      <c r="I482" s="38">
        <v>1025.95</v>
      </c>
      <c r="J482" s="31">
        <v>1033.4499999999998</v>
      </c>
      <c r="K482" s="31">
        <v>1018.45</v>
      </c>
      <c r="L482" s="31">
        <v>1002.05</v>
      </c>
      <c r="M482" s="58">
        <v>7.1139900000000003</v>
      </c>
      <c r="N482" s="1"/>
      <c r="O482" s="1"/>
    </row>
    <row r="483" spans="1:15" ht="12.75" customHeight="1">
      <c r="A483" s="33">
        <v>473</v>
      </c>
      <c r="B483" s="31" t="s">
        <v>546</v>
      </c>
      <c r="C483" s="38">
        <v>592.85</v>
      </c>
      <c r="D483" s="38">
        <v>600.35</v>
      </c>
      <c r="E483" s="38">
        <v>583</v>
      </c>
      <c r="F483" s="38">
        <v>573.15</v>
      </c>
      <c r="G483" s="38">
        <v>555.79999999999995</v>
      </c>
      <c r="H483" s="38">
        <v>610.20000000000005</v>
      </c>
      <c r="I483" s="38">
        <v>627.55000000000018</v>
      </c>
      <c r="J483" s="31">
        <v>637.40000000000009</v>
      </c>
      <c r="K483" s="31">
        <v>617.70000000000005</v>
      </c>
      <c r="L483" s="31">
        <v>590.5</v>
      </c>
      <c r="M483" s="58">
        <v>88.322879999999998</v>
      </c>
      <c r="N483" s="1"/>
      <c r="O483" s="1"/>
    </row>
    <row r="484" spans="1:15" ht="12.75" customHeight="1">
      <c r="A484" s="33">
        <v>474</v>
      </c>
      <c r="B484" s="31" t="s">
        <v>237</v>
      </c>
      <c r="C484" s="31">
        <v>583.20000000000005</v>
      </c>
      <c r="D484" s="38">
        <v>583.98333333333335</v>
      </c>
      <c r="E484" s="38">
        <v>579.2166666666667</v>
      </c>
      <c r="F484" s="38">
        <v>575.23333333333335</v>
      </c>
      <c r="G484" s="38">
        <v>570.4666666666667</v>
      </c>
      <c r="H484" s="38">
        <v>587.9666666666667</v>
      </c>
      <c r="I484" s="38">
        <v>592.73333333333335</v>
      </c>
      <c r="J484" s="38">
        <v>596.7166666666667</v>
      </c>
      <c r="K484" s="31">
        <v>588.75</v>
      </c>
      <c r="L484" s="31">
        <v>580</v>
      </c>
      <c r="M484" s="31">
        <v>11.32264</v>
      </c>
      <c r="N484" s="1"/>
      <c r="O484" s="1"/>
    </row>
    <row r="485" spans="1:15" ht="12.75" customHeight="1">
      <c r="A485" s="33">
        <v>475</v>
      </c>
      <c r="B485" s="31" t="s">
        <v>547</v>
      </c>
      <c r="C485" s="38">
        <v>749.45</v>
      </c>
      <c r="D485" s="38">
        <v>752.70000000000016</v>
      </c>
      <c r="E485" s="38">
        <v>744.70000000000027</v>
      </c>
      <c r="F485" s="38">
        <v>739.95000000000016</v>
      </c>
      <c r="G485" s="38">
        <v>731.95000000000027</v>
      </c>
      <c r="H485" s="38">
        <v>757.45000000000027</v>
      </c>
      <c r="I485" s="38">
        <v>765.45</v>
      </c>
      <c r="J485" s="31">
        <v>770.20000000000027</v>
      </c>
      <c r="K485" s="31">
        <v>760.7</v>
      </c>
      <c r="L485" s="31">
        <v>747.95</v>
      </c>
      <c r="M485" s="58">
        <v>0.63605</v>
      </c>
      <c r="N485" s="1"/>
      <c r="O485" s="1"/>
    </row>
    <row r="486" spans="1:15" ht="12.75" customHeight="1">
      <c r="A486" s="33">
        <v>476</v>
      </c>
      <c r="B486" s="31" t="s">
        <v>550</v>
      </c>
      <c r="C486" s="31">
        <v>681.95</v>
      </c>
      <c r="D486" s="38">
        <v>686.65</v>
      </c>
      <c r="E486" s="38">
        <v>671.3</v>
      </c>
      <c r="F486" s="38">
        <v>660.65</v>
      </c>
      <c r="G486" s="38">
        <v>645.29999999999995</v>
      </c>
      <c r="H486" s="38">
        <v>697.3</v>
      </c>
      <c r="I486" s="38">
        <v>712.65000000000009</v>
      </c>
      <c r="J486" s="38">
        <v>723.3</v>
      </c>
      <c r="K486" s="31">
        <v>702</v>
      </c>
      <c r="L486" s="31">
        <v>676</v>
      </c>
      <c r="M486" s="31">
        <v>4.8203899999999997</v>
      </c>
      <c r="N486" s="1"/>
      <c r="O486" s="1"/>
    </row>
    <row r="487" spans="1:15" ht="12.75" customHeight="1">
      <c r="A487" s="33">
        <v>477</v>
      </c>
      <c r="B487" s="31" t="s">
        <v>551</v>
      </c>
      <c r="C487" s="38">
        <v>393.3</v>
      </c>
      <c r="D487" s="38">
        <v>391.25</v>
      </c>
      <c r="E487" s="38">
        <v>379.3</v>
      </c>
      <c r="F487" s="38">
        <v>365.3</v>
      </c>
      <c r="G487" s="38">
        <v>353.35</v>
      </c>
      <c r="H487" s="38">
        <v>405.25</v>
      </c>
      <c r="I487" s="38">
        <v>417.20000000000005</v>
      </c>
      <c r="J487" s="38">
        <v>431.2</v>
      </c>
      <c r="K487" s="31">
        <v>403.2</v>
      </c>
      <c r="L487" s="31">
        <v>377.25</v>
      </c>
      <c r="M487" s="31">
        <v>7.5242199999999997</v>
      </c>
      <c r="N487" s="1"/>
      <c r="O487" s="1"/>
    </row>
    <row r="488" spans="1:15" ht="12.75" customHeight="1">
      <c r="A488" s="33">
        <v>478</v>
      </c>
      <c r="B488" s="31" t="s">
        <v>552</v>
      </c>
      <c r="C488" s="31">
        <v>374.5</v>
      </c>
      <c r="D488" s="38">
        <v>373.83333333333331</v>
      </c>
      <c r="E488" s="38">
        <v>370.71666666666664</v>
      </c>
      <c r="F488" s="38">
        <v>366.93333333333334</v>
      </c>
      <c r="G488" s="38">
        <v>363.81666666666666</v>
      </c>
      <c r="H488" s="38">
        <v>377.61666666666662</v>
      </c>
      <c r="I488" s="38">
        <v>380.73333333333329</v>
      </c>
      <c r="J488" s="38">
        <v>384.51666666666659</v>
      </c>
      <c r="K488" s="31">
        <v>376.95</v>
      </c>
      <c r="L488" s="31">
        <v>370.05</v>
      </c>
      <c r="M488" s="31">
        <v>2.3656299999999999</v>
      </c>
      <c r="N488" s="1"/>
      <c r="O488" s="1"/>
    </row>
    <row r="489" spans="1:15" ht="12.75" customHeight="1">
      <c r="A489" s="33">
        <v>479</v>
      </c>
      <c r="B489" s="31" t="s">
        <v>553</v>
      </c>
      <c r="C489" s="38">
        <v>415</v>
      </c>
      <c r="D489" s="38">
        <v>413.55</v>
      </c>
      <c r="E489" s="38">
        <v>407.1</v>
      </c>
      <c r="F489" s="38">
        <v>399.2</v>
      </c>
      <c r="G489" s="38">
        <v>392.75</v>
      </c>
      <c r="H489" s="38">
        <v>421.45000000000005</v>
      </c>
      <c r="I489" s="38">
        <v>427.9</v>
      </c>
      <c r="J489" s="38">
        <v>435.80000000000007</v>
      </c>
      <c r="K489" s="31">
        <v>420</v>
      </c>
      <c r="L489" s="31">
        <v>405.65</v>
      </c>
      <c r="M489" s="31">
        <v>3.6297000000000001</v>
      </c>
      <c r="N489" s="1"/>
      <c r="O489" s="1"/>
    </row>
    <row r="490" spans="1:15" ht="12.75" customHeight="1">
      <c r="A490" s="33">
        <v>480</v>
      </c>
      <c r="B490" s="58" t="s">
        <v>303</v>
      </c>
      <c r="C490" s="31">
        <v>873.85</v>
      </c>
      <c r="D490" s="38">
        <v>874.63333333333333</v>
      </c>
      <c r="E490" s="38">
        <v>864.4666666666667</v>
      </c>
      <c r="F490" s="38">
        <v>855.08333333333337</v>
      </c>
      <c r="G490" s="38">
        <v>844.91666666666674</v>
      </c>
      <c r="H490" s="38">
        <v>884.01666666666665</v>
      </c>
      <c r="I490" s="38">
        <v>894.18333333333339</v>
      </c>
      <c r="J490" s="38">
        <v>903.56666666666661</v>
      </c>
      <c r="K490" s="31">
        <v>884.8</v>
      </c>
      <c r="L490" s="31">
        <v>865.25</v>
      </c>
      <c r="M490" s="31">
        <v>13.01554</v>
      </c>
      <c r="N490" s="1"/>
      <c r="O490" s="1"/>
    </row>
    <row r="491" spans="1:15" ht="12.75" customHeight="1">
      <c r="A491" s="33">
        <v>481</v>
      </c>
      <c r="B491" s="58" t="s">
        <v>554</v>
      </c>
      <c r="C491" s="38">
        <v>1218.55</v>
      </c>
      <c r="D491" s="38">
        <v>1221.3666666666668</v>
      </c>
      <c r="E491" s="38">
        <v>1194.7333333333336</v>
      </c>
      <c r="F491" s="38">
        <v>1170.9166666666667</v>
      </c>
      <c r="G491" s="38">
        <v>1144.2833333333335</v>
      </c>
      <c r="H491" s="38">
        <v>1245.1833333333336</v>
      </c>
      <c r="I491" s="38">
        <v>1271.8166666666668</v>
      </c>
      <c r="J491" s="38">
        <v>1295.6333333333337</v>
      </c>
      <c r="K491" s="31">
        <v>1248</v>
      </c>
      <c r="L491" s="31">
        <v>1197.55</v>
      </c>
      <c r="M491" s="31">
        <v>2.4921099999999998</v>
      </c>
      <c r="N491" s="1"/>
      <c r="O491" s="1"/>
    </row>
    <row r="492" spans="1:15" ht="12.75" customHeight="1">
      <c r="A492" s="33">
        <v>482</v>
      </c>
      <c r="B492" s="58" t="s">
        <v>238</v>
      </c>
      <c r="C492" s="31">
        <v>233.3</v>
      </c>
      <c r="D492" s="38">
        <v>234.70000000000002</v>
      </c>
      <c r="E492" s="38">
        <v>230.60000000000002</v>
      </c>
      <c r="F492" s="38">
        <v>227.9</v>
      </c>
      <c r="G492" s="38">
        <v>223.8</v>
      </c>
      <c r="H492" s="38">
        <v>237.40000000000003</v>
      </c>
      <c r="I492" s="38">
        <v>241.5</v>
      </c>
      <c r="J492" s="38">
        <v>244.20000000000005</v>
      </c>
      <c r="K492" s="31">
        <v>238.8</v>
      </c>
      <c r="L492" s="31">
        <v>232</v>
      </c>
      <c r="M492" s="31">
        <v>60.990749999999998</v>
      </c>
      <c r="N492" s="1"/>
      <c r="O492" s="1"/>
    </row>
    <row r="493" spans="1:15" ht="12.75" customHeight="1">
      <c r="A493" s="33">
        <v>483</v>
      </c>
      <c r="B493" s="58" t="s">
        <v>548</v>
      </c>
      <c r="C493" s="38">
        <v>313.10000000000002</v>
      </c>
      <c r="D493" s="38">
        <v>312.48333333333335</v>
      </c>
      <c r="E493" s="38">
        <v>308.31666666666672</v>
      </c>
      <c r="F493" s="38">
        <v>303.53333333333336</v>
      </c>
      <c r="G493" s="38">
        <v>299.36666666666673</v>
      </c>
      <c r="H493" s="38">
        <v>317.26666666666671</v>
      </c>
      <c r="I493" s="38">
        <v>321.43333333333334</v>
      </c>
      <c r="J493" s="38">
        <v>326.2166666666667</v>
      </c>
      <c r="K493" s="31">
        <v>316.64999999999998</v>
      </c>
      <c r="L493" s="31">
        <v>307.7</v>
      </c>
      <c r="M493" s="31">
        <v>4.0216399999999997</v>
      </c>
      <c r="N493" s="1"/>
      <c r="O493" s="1"/>
    </row>
    <row r="494" spans="1:15" ht="12.75" customHeight="1">
      <c r="A494" s="33">
        <v>484</v>
      </c>
      <c r="B494" s="58" t="s">
        <v>555</v>
      </c>
      <c r="C494" s="38">
        <v>490.9</v>
      </c>
      <c r="D494" s="38">
        <v>491.3</v>
      </c>
      <c r="E494" s="38">
        <v>485.45000000000005</v>
      </c>
      <c r="F494" s="38">
        <v>480.00000000000006</v>
      </c>
      <c r="G494" s="38">
        <v>474.15000000000009</v>
      </c>
      <c r="H494" s="38">
        <v>496.75</v>
      </c>
      <c r="I494" s="38">
        <v>502.6</v>
      </c>
      <c r="J494" s="38">
        <v>508.04999999999995</v>
      </c>
      <c r="K494" s="31">
        <v>497.15</v>
      </c>
      <c r="L494" s="31">
        <v>485.85</v>
      </c>
      <c r="M494" s="31">
        <v>3.2256499999999999</v>
      </c>
      <c r="N494" s="1"/>
      <c r="O494" s="1"/>
    </row>
    <row r="495" spans="1:15" ht="12.75" customHeight="1">
      <c r="A495" s="33">
        <v>485</v>
      </c>
      <c r="B495" s="58" t="s">
        <v>556</v>
      </c>
      <c r="C495" s="38">
        <v>1796.6</v>
      </c>
      <c r="D495" s="38">
        <v>1801.7</v>
      </c>
      <c r="E495" s="38">
        <v>1789.15</v>
      </c>
      <c r="F495" s="38">
        <v>1781.7</v>
      </c>
      <c r="G495" s="38">
        <v>1769.15</v>
      </c>
      <c r="H495" s="38">
        <v>1809.15</v>
      </c>
      <c r="I495" s="38">
        <v>1821.6999999999998</v>
      </c>
      <c r="J495" s="38">
        <v>1829.15</v>
      </c>
      <c r="K495" s="31">
        <v>1814.25</v>
      </c>
      <c r="L495" s="31">
        <v>1794.25</v>
      </c>
      <c r="M495" s="31">
        <v>0.23444999999999999</v>
      </c>
      <c r="N495" s="1"/>
      <c r="O495" s="1"/>
    </row>
    <row r="496" spans="1:15" ht="12.75" customHeight="1">
      <c r="A496" s="33">
        <v>486</v>
      </c>
      <c r="B496" s="58" t="s">
        <v>549</v>
      </c>
      <c r="C496" s="38">
        <v>2176.75</v>
      </c>
      <c r="D496" s="38">
        <v>2178.0500000000002</v>
      </c>
      <c r="E496" s="38">
        <v>2158.7500000000005</v>
      </c>
      <c r="F496" s="38">
        <v>2140.7500000000005</v>
      </c>
      <c r="G496" s="38">
        <v>2121.4500000000007</v>
      </c>
      <c r="H496" s="38">
        <v>2196.0500000000002</v>
      </c>
      <c r="I496" s="38">
        <v>2215.3499999999995</v>
      </c>
      <c r="J496" s="38">
        <v>2233.35</v>
      </c>
      <c r="K496" s="31">
        <v>2197.35</v>
      </c>
      <c r="L496" s="31">
        <v>2160.0500000000002</v>
      </c>
      <c r="M496" s="31">
        <v>8.0189999999999997E-2</v>
      </c>
      <c r="N496" s="1"/>
      <c r="O496" s="1"/>
    </row>
    <row r="497" spans="1:15" ht="12.75" customHeight="1">
      <c r="A497" s="33">
        <v>487</v>
      </c>
      <c r="B497" s="58" t="s">
        <v>141</v>
      </c>
      <c r="C497" s="38">
        <v>8.6999999999999993</v>
      </c>
      <c r="D497" s="38">
        <v>8.5166666666666657</v>
      </c>
      <c r="E497" s="38">
        <v>8.1833333333333318</v>
      </c>
      <c r="F497" s="38">
        <v>7.6666666666666661</v>
      </c>
      <c r="G497" s="38">
        <v>7.3333333333333321</v>
      </c>
      <c r="H497" s="38">
        <v>9.0333333333333314</v>
      </c>
      <c r="I497" s="38">
        <v>9.3666666666666671</v>
      </c>
      <c r="J497" s="38">
        <v>9.8833333333333311</v>
      </c>
      <c r="K497" s="31">
        <v>8.85</v>
      </c>
      <c r="L497" s="31">
        <v>8</v>
      </c>
      <c r="M497" s="31">
        <v>4413.7459099999996</v>
      </c>
      <c r="N497" s="1"/>
      <c r="O497" s="1"/>
    </row>
    <row r="498" spans="1:15" ht="12.75" customHeight="1">
      <c r="A498" s="33">
        <v>488</v>
      </c>
      <c r="B498" s="58" t="s">
        <v>239</v>
      </c>
      <c r="C498" s="38">
        <v>824.9</v>
      </c>
      <c r="D498" s="38">
        <v>826.15</v>
      </c>
      <c r="E498" s="38">
        <v>817.75</v>
      </c>
      <c r="F498" s="38">
        <v>810.6</v>
      </c>
      <c r="G498" s="38">
        <v>802.2</v>
      </c>
      <c r="H498" s="38">
        <v>833.3</v>
      </c>
      <c r="I498" s="38">
        <v>841.69999999999982</v>
      </c>
      <c r="J498" s="38">
        <v>848.84999999999991</v>
      </c>
      <c r="K498" s="31">
        <v>834.55</v>
      </c>
      <c r="L498" s="31">
        <v>819</v>
      </c>
      <c r="M498" s="31">
        <v>6.1724800000000002</v>
      </c>
      <c r="N498" s="1"/>
      <c r="O498" s="1"/>
    </row>
    <row r="499" spans="1:15" ht="12.75" customHeight="1">
      <c r="A499" s="33">
        <v>489</v>
      </c>
      <c r="B499" s="58" t="s">
        <v>557</v>
      </c>
      <c r="C499" s="38">
        <v>317.8</v>
      </c>
      <c r="D499" s="38">
        <v>319.81666666666666</v>
      </c>
      <c r="E499" s="38">
        <v>314.98333333333335</v>
      </c>
      <c r="F499" s="38">
        <v>312.16666666666669</v>
      </c>
      <c r="G499" s="38">
        <v>307.33333333333337</v>
      </c>
      <c r="H499" s="38">
        <v>322.63333333333333</v>
      </c>
      <c r="I499" s="38">
        <v>327.4666666666667</v>
      </c>
      <c r="J499" s="38">
        <v>330.2833333333333</v>
      </c>
      <c r="K499" s="31">
        <v>324.64999999999998</v>
      </c>
      <c r="L499" s="31">
        <v>317</v>
      </c>
      <c r="M499" s="31">
        <v>4.6807999999999996</v>
      </c>
      <c r="N499" s="1"/>
      <c r="O499" s="1"/>
    </row>
    <row r="500" spans="1:15" ht="12.75" customHeight="1">
      <c r="A500" s="33">
        <v>490</v>
      </c>
      <c r="B500" s="58" t="s">
        <v>558</v>
      </c>
      <c r="C500" s="58">
        <v>121.4</v>
      </c>
      <c r="D500" s="38">
        <v>121.60000000000001</v>
      </c>
      <c r="E500" s="38">
        <v>119.80000000000001</v>
      </c>
      <c r="F500" s="38">
        <v>118.2</v>
      </c>
      <c r="G500" s="38">
        <v>116.4</v>
      </c>
      <c r="H500" s="38">
        <v>123.20000000000002</v>
      </c>
      <c r="I500" s="38">
        <v>125</v>
      </c>
      <c r="J500" s="38">
        <v>126.60000000000002</v>
      </c>
      <c r="K500" s="31">
        <v>123.4</v>
      </c>
      <c r="L500" s="31">
        <v>120</v>
      </c>
      <c r="M500" s="31">
        <v>15.08548</v>
      </c>
      <c r="N500" s="1"/>
      <c r="O500" s="1"/>
    </row>
    <row r="501" spans="1:15" ht="12.75" customHeight="1">
      <c r="A501" s="33">
        <v>491</v>
      </c>
      <c r="B501" s="58" t="s">
        <v>559</v>
      </c>
      <c r="C501" s="58">
        <v>898.2</v>
      </c>
      <c r="D501" s="38">
        <v>900.4</v>
      </c>
      <c r="E501" s="38">
        <v>891.75</v>
      </c>
      <c r="F501" s="38">
        <v>885.30000000000007</v>
      </c>
      <c r="G501" s="38">
        <v>876.65000000000009</v>
      </c>
      <c r="H501" s="38">
        <v>906.84999999999991</v>
      </c>
      <c r="I501" s="38">
        <v>915.49999999999977</v>
      </c>
      <c r="J501" s="38">
        <v>921.94999999999982</v>
      </c>
      <c r="K501" s="31">
        <v>909.05</v>
      </c>
      <c r="L501" s="31">
        <v>893.95</v>
      </c>
      <c r="M501" s="31">
        <v>1.0478099999999999</v>
      </c>
      <c r="N501" s="1"/>
      <c r="O501" s="1"/>
    </row>
    <row r="502" spans="1:15" ht="12.75" customHeight="1">
      <c r="A502" s="33">
        <v>492</v>
      </c>
      <c r="B502" s="58" t="s">
        <v>304</v>
      </c>
      <c r="C502" s="58">
        <v>1635.75</v>
      </c>
      <c r="D502" s="38">
        <v>1636.2166666666665</v>
      </c>
      <c r="E502" s="38">
        <v>1612.5333333333328</v>
      </c>
      <c r="F502" s="38">
        <v>1589.3166666666664</v>
      </c>
      <c r="G502" s="38">
        <v>1565.6333333333328</v>
      </c>
      <c r="H502" s="38">
        <v>1659.4333333333329</v>
      </c>
      <c r="I502" s="38">
        <v>1683.1166666666668</v>
      </c>
      <c r="J502" s="38">
        <v>1706.333333333333</v>
      </c>
      <c r="K502" s="31">
        <v>1659.9</v>
      </c>
      <c r="L502" s="31">
        <v>1613</v>
      </c>
      <c r="M502" s="31">
        <v>0.40512999999999999</v>
      </c>
      <c r="N502" s="1"/>
      <c r="O502" s="1"/>
    </row>
    <row r="503" spans="1:15" ht="12.75" customHeight="1">
      <c r="A503" s="33">
        <v>493</v>
      </c>
      <c r="B503" s="58" t="s">
        <v>240</v>
      </c>
      <c r="C503" s="58">
        <v>409.7</v>
      </c>
      <c r="D503" s="38">
        <v>409.36666666666662</v>
      </c>
      <c r="E503" s="38">
        <v>407.43333333333322</v>
      </c>
      <c r="F503" s="38">
        <v>405.16666666666663</v>
      </c>
      <c r="G503" s="38">
        <v>403.23333333333323</v>
      </c>
      <c r="H503" s="38">
        <v>411.63333333333321</v>
      </c>
      <c r="I503" s="38">
        <v>413.56666666666661</v>
      </c>
      <c r="J503" s="38">
        <v>415.8333333333332</v>
      </c>
      <c r="K503" s="31">
        <v>411.3</v>
      </c>
      <c r="L503" s="31">
        <v>407.1</v>
      </c>
      <c r="M503" s="31">
        <v>32.992550000000001</v>
      </c>
      <c r="N503" s="1"/>
      <c r="O503" s="1"/>
    </row>
    <row r="504" spans="1:15" ht="12.75" customHeight="1">
      <c r="A504" s="33">
        <v>494</v>
      </c>
      <c r="B504" s="58" t="s">
        <v>305</v>
      </c>
      <c r="C504" s="38">
        <v>16.850000000000001</v>
      </c>
      <c r="D504" s="38">
        <v>16.900000000000002</v>
      </c>
      <c r="E504" s="38">
        <v>16.750000000000004</v>
      </c>
      <c r="F504" s="38">
        <v>16.650000000000002</v>
      </c>
      <c r="G504" s="38">
        <v>16.500000000000004</v>
      </c>
      <c r="H504" s="38">
        <v>17.000000000000004</v>
      </c>
      <c r="I504" s="38">
        <v>17.150000000000002</v>
      </c>
      <c r="J504" s="31">
        <v>17.250000000000004</v>
      </c>
      <c r="K504" s="31">
        <v>17.05</v>
      </c>
      <c r="L504" s="31">
        <v>16.8</v>
      </c>
      <c r="M504" s="58">
        <v>571.71325000000002</v>
      </c>
      <c r="N504" s="1"/>
      <c r="O504" s="1"/>
    </row>
    <row r="505" spans="1:15" ht="12.75" customHeight="1">
      <c r="A505" s="33">
        <v>495</v>
      </c>
      <c r="B505" s="58" t="s">
        <v>241</v>
      </c>
      <c r="C505" s="38">
        <v>265.75</v>
      </c>
      <c r="D505" s="38">
        <v>266.51666666666665</v>
      </c>
      <c r="E505" s="38">
        <v>260.73333333333329</v>
      </c>
      <c r="F505" s="38">
        <v>255.71666666666664</v>
      </c>
      <c r="G505" s="38">
        <v>249.93333333333328</v>
      </c>
      <c r="H505" s="38">
        <v>271.5333333333333</v>
      </c>
      <c r="I505" s="38">
        <v>277.31666666666661</v>
      </c>
      <c r="J505" s="31">
        <v>282.33333333333331</v>
      </c>
      <c r="K505" s="31">
        <v>272.3</v>
      </c>
      <c r="L505" s="31">
        <v>261.5</v>
      </c>
      <c r="M505" s="58">
        <v>168.67932999999999</v>
      </c>
      <c r="N505" s="1"/>
      <c r="O505" s="1"/>
    </row>
    <row r="506" spans="1:15" ht="12.75" customHeight="1">
      <c r="A506" s="33">
        <v>496</v>
      </c>
      <c r="B506" s="58" t="s">
        <v>561</v>
      </c>
      <c r="C506" s="58">
        <v>513.70000000000005</v>
      </c>
      <c r="D506" s="38">
        <v>513.05000000000007</v>
      </c>
      <c r="E506" s="38">
        <v>505.65000000000009</v>
      </c>
      <c r="F506" s="38">
        <v>497.6</v>
      </c>
      <c r="G506" s="38">
        <v>490.20000000000005</v>
      </c>
      <c r="H506" s="38">
        <v>521.10000000000014</v>
      </c>
      <c r="I506" s="38">
        <v>528.5</v>
      </c>
      <c r="J506" s="38">
        <v>536.55000000000018</v>
      </c>
      <c r="K506" s="31">
        <v>520.45000000000005</v>
      </c>
      <c r="L506" s="31">
        <v>505</v>
      </c>
      <c r="M506" s="31">
        <v>5.7821100000000003</v>
      </c>
      <c r="N506" s="1"/>
      <c r="O506" s="1"/>
    </row>
    <row r="507" spans="1:15" ht="12.75" customHeight="1">
      <c r="A507" s="33">
        <v>497</v>
      </c>
      <c r="B507" s="58" t="s">
        <v>560</v>
      </c>
      <c r="C507" s="58">
        <v>13088.1</v>
      </c>
      <c r="D507" s="38">
        <v>13100.333333333334</v>
      </c>
      <c r="E507" s="38">
        <v>12987.766666666668</v>
      </c>
      <c r="F507" s="38">
        <v>12887.433333333334</v>
      </c>
      <c r="G507" s="38">
        <v>12774.866666666669</v>
      </c>
      <c r="H507" s="38">
        <v>13200.666666666668</v>
      </c>
      <c r="I507" s="38">
        <v>13313.233333333334</v>
      </c>
      <c r="J507" s="38">
        <v>13413.566666666668</v>
      </c>
      <c r="K507" s="31">
        <v>13212.9</v>
      </c>
      <c r="L507" s="31">
        <v>13000</v>
      </c>
      <c r="M507" s="31">
        <v>1.545E-2</v>
      </c>
      <c r="N507" s="1"/>
      <c r="O507" s="1"/>
    </row>
    <row r="508" spans="1:15" ht="12.75" customHeight="1">
      <c r="A508" s="33">
        <v>498</v>
      </c>
      <c r="B508" s="58" t="s">
        <v>306</v>
      </c>
      <c r="C508" s="38">
        <v>91</v>
      </c>
      <c r="D508" s="38">
        <v>91.466666666666654</v>
      </c>
      <c r="E508" s="38">
        <v>89.583333333333314</v>
      </c>
      <c r="F508" s="38">
        <v>88.166666666666657</v>
      </c>
      <c r="G508" s="38">
        <v>86.283333333333317</v>
      </c>
      <c r="H508" s="38">
        <v>92.883333333333312</v>
      </c>
      <c r="I508" s="38">
        <v>94.766666666666666</v>
      </c>
      <c r="J508" s="31">
        <v>96.183333333333309</v>
      </c>
      <c r="K508" s="31">
        <v>93.35</v>
      </c>
      <c r="L508" s="31">
        <v>90.05</v>
      </c>
      <c r="M508" s="58">
        <v>650.76320999999996</v>
      </c>
      <c r="N508" s="1"/>
      <c r="O508" s="1"/>
    </row>
    <row r="509" spans="1:15" ht="12.75" customHeight="1">
      <c r="A509" s="33">
        <v>499</v>
      </c>
      <c r="B509" s="58" t="s">
        <v>242</v>
      </c>
      <c r="C509" s="58">
        <v>629.29999999999995</v>
      </c>
      <c r="D509" s="38">
        <v>633.66666666666663</v>
      </c>
      <c r="E509" s="38">
        <v>623.13333333333321</v>
      </c>
      <c r="F509" s="38">
        <v>616.96666666666658</v>
      </c>
      <c r="G509" s="38">
        <v>606.43333333333317</v>
      </c>
      <c r="H509" s="38">
        <v>639.83333333333326</v>
      </c>
      <c r="I509" s="38">
        <v>650.36666666666679</v>
      </c>
      <c r="J509" s="38">
        <v>656.5333333333333</v>
      </c>
      <c r="K509" s="31">
        <v>644.20000000000005</v>
      </c>
      <c r="L509" s="31">
        <v>627.5</v>
      </c>
      <c r="M509" s="31">
        <v>8.0102399999999996</v>
      </c>
      <c r="N509" s="1"/>
      <c r="O509" s="1"/>
    </row>
    <row r="510" spans="1:15" ht="12.75" customHeight="1">
      <c r="A510" s="33">
        <v>500</v>
      </c>
      <c r="B510" s="58" t="s">
        <v>562</v>
      </c>
      <c r="C510" s="58">
        <v>1615</v>
      </c>
      <c r="D510" s="38">
        <v>1627.3333333333333</v>
      </c>
      <c r="E510" s="38">
        <v>1598.7166666666665</v>
      </c>
      <c r="F510" s="38">
        <v>1582.4333333333332</v>
      </c>
      <c r="G510" s="38">
        <v>1553.8166666666664</v>
      </c>
      <c r="H510" s="38">
        <v>1643.6166666666666</v>
      </c>
      <c r="I510" s="38">
        <v>1672.2333333333333</v>
      </c>
      <c r="J510" s="38">
        <v>1688.5166666666667</v>
      </c>
      <c r="K510" s="31">
        <v>1655.95</v>
      </c>
      <c r="L510" s="31">
        <v>1611.05</v>
      </c>
      <c r="M510" s="31">
        <v>0.51953000000000005</v>
      </c>
      <c r="N510" s="1"/>
      <c r="O510" s="1"/>
    </row>
    <row r="511" spans="1:15" ht="12.75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7" t="s">
        <v>564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9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9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9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71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1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71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1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1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1" t="s">
        <v>254</v>
      </c>
      <c r="N527" s="1"/>
      <c r="O527" s="1"/>
    </row>
    <row r="528" spans="1:15" ht="12.75" customHeight="1">
      <c r="A528" s="71" t="s">
        <v>255</v>
      </c>
      <c r="N528" s="1"/>
      <c r="O528" s="1"/>
    </row>
    <row r="529" spans="1:15" ht="12.75" customHeight="1">
      <c r="A529" s="71" t="s">
        <v>256</v>
      </c>
      <c r="N529" s="1"/>
      <c r="O529" s="1"/>
    </row>
    <row r="530" spans="1:15" ht="12.75" customHeight="1">
      <c r="A530" s="71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7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5" t="s">
        <v>311</v>
      </c>
      <c r="B1" s="76"/>
      <c r="C1" s="77"/>
      <c r="D1" s="78"/>
      <c r="E1" s="76"/>
      <c r="F1" s="76"/>
      <c r="G1" s="76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</row>
    <row r="2" spans="1:28" ht="12.75" customHeight="1">
      <c r="A2" s="80"/>
      <c r="B2" s="81"/>
      <c r="C2" s="82"/>
      <c r="D2" s="83"/>
      <c r="E2" s="81"/>
      <c r="F2" s="81"/>
      <c r="G2" s="81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</row>
    <row r="3" spans="1:28" ht="12.75" customHeight="1">
      <c r="A3" s="80"/>
      <c r="B3" s="81"/>
      <c r="C3" s="82"/>
      <c r="D3" s="83"/>
      <c r="E3" s="81"/>
      <c r="F3" s="81"/>
      <c r="G3" s="81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</row>
    <row r="4" spans="1:28" ht="12.75" customHeight="1">
      <c r="A4" s="80"/>
      <c r="B4" s="81"/>
      <c r="C4" s="82"/>
      <c r="D4" s="83"/>
      <c r="E4" s="81"/>
      <c r="F4" s="81"/>
      <c r="G4" s="81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</row>
    <row r="5" spans="1:28" ht="6" customHeight="1">
      <c r="A5" s="365"/>
      <c r="B5" s="366"/>
      <c r="C5" s="365"/>
      <c r="D5" s="366"/>
      <c r="E5" s="76"/>
      <c r="F5" s="76"/>
      <c r="G5" s="76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</row>
    <row r="6" spans="1:28" ht="26.25" customHeight="1">
      <c r="A6" s="79"/>
      <c r="B6" s="84"/>
      <c r="C6" s="72"/>
      <c r="D6" s="72"/>
      <c r="E6" s="23" t="s">
        <v>310</v>
      </c>
      <c r="F6" s="76"/>
      <c r="G6" s="76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</row>
    <row r="7" spans="1:28" ht="16.5" customHeight="1">
      <c r="A7" s="85" t="s">
        <v>565</v>
      </c>
      <c r="B7" s="367" t="s">
        <v>566</v>
      </c>
      <c r="C7" s="366"/>
      <c r="D7" s="7">
        <f>Main!B10</f>
        <v>45166</v>
      </c>
      <c r="E7" s="86"/>
      <c r="F7" s="76"/>
      <c r="G7" s="87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</row>
    <row r="8" spans="1:28" ht="12.75" customHeight="1">
      <c r="A8" s="75"/>
      <c r="B8" s="76"/>
      <c r="C8" s="77"/>
      <c r="D8" s="78"/>
      <c r="E8" s="86"/>
      <c r="F8" s="86"/>
      <c r="G8" s="86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</row>
    <row r="9" spans="1:28" ht="51">
      <c r="A9" s="88" t="s">
        <v>567</v>
      </c>
      <c r="B9" s="89" t="s">
        <v>568</v>
      </c>
      <c r="C9" s="89" t="s">
        <v>569</v>
      </c>
      <c r="D9" s="89" t="s">
        <v>570</v>
      </c>
      <c r="E9" s="89" t="s">
        <v>571</v>
      </c>
      <c r="F9" s="89" t="s">
        <v>572</v>
      </c>
      <c r="G9" s="89" t="s">
        <v>573</v>
      </c>
      <c r="H9" s="89" t="s">
        <v>574</v>
      </c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</row>
    <row r="10" spans="1:28" ht="12.75" customHeight="1">
      <c r="A10" s="90">
        <v>45163</v>
      </c>
      <c r="B10" s="32">
        <v>543319</v>
      </c>
      <c r="C10" s="31" t="s">
        <v>1165</v>
      </c>
      <c r="D10" s="31" t="s">
        <v>1166</v>
      </c>
      <c r="E10" s="31" t="s">
        <v>575</v>
      </c>
      <c r="F10" s="91">
        <v>120000</v>
      </c>
      <c r="G10" s="32">
        <v>10.38</v>
      </c>
      <c r="H10" s="32" t="s">
        <v>334</v>
      </c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</row>
    <row r="11" spans="1:28" ht="12.75" customHeight="1">
      <c r="A11" s="90">
        <v>45163</v>
      </c>
      <c r="B11" s="32">
        <v>543319</v>
      </c>
      <c r="C11" s="31" t="s">
        <v>1165</v>
      </c>
      <c r="D11" s="31" t="s">
        <v>1167</v>
      </c>
      <c r="E11" s="31" t="s">
        <v>576</v>
      </c>
      <c r="F11" s="91">
        <v>80000</v>
      </c>
      <c r="G11" s="32">
        <v>10.06</v>
      </c>
      <c r="H11" s="32" t="s">
        <v>334</v>
      </c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</row>
    <row r="12" spans="1:28" ht="12.75" customHeight="1">
      <c r="A12" s="90">
        <v>45163</v>
      </c>
      <c r="B12" s="32">
        <v>543319</v>
      </c>
      <c r="C12" s="31" t="s">
        <v>1165</v>
      </c>
      <c r="D12" s="31" t="s">
        <v>1168</v>
      </c>
      <c r="E12" s="31" t="s">
        <v>575</v>
      </c>
      <c r="F12" s="91">
        <v>56000</v>
      </c>
      <c r="G12" s="32">
        <v>10.06</v>
      </c>
      <c r="H12" s="32" t="s">
        <v>334</v>
      </c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</row>
    <row r="13" spans="1:28" ht="12.75" customHeight="1">
      <c r="A13" s="90">
        <v>45163</v>
      </c>
      <c r="B13" s="32">
        <v>543319</v>
      </c>
      <c r="C13" s="31" t="s">
        <v>1165</v>
      </c>
      <c r="D13" s="31" t="s">
        <v>927</v>
      </c>
      <c r="E13" s="31" t="s">
        <v>576</v>
      </c>
      <c r="F13" s="91">
        <v>72000</v>
      </c>
      <c r="G13" s="32">
        <v>10.6</v>
      </c>
      <c r="H13" s="32" t="s">
        <v>334</v>
      </c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</row>
    <row r="14" spans="1:28" ht="12.75" customHeight="1">
      <c r="A14" s="90">
        <v>45163</v>
      </c>
      <c r="B14" s="32">
        <v>543319</v>
      </c>
      <c r="C14" s="31" t="s">
        <v>1165</v>
      </c>
      <c r="D14" s="31" t="s">
        <v>1166</v>
      </c>
      <c r="E14" s="31" t="s">
        <v>576</v>
      </c>
      <c r="F14" s="91">
        <v>80000</v>
      </c>
      <c r="G14" s="32">
        <v>10.06</v>
      </c>
      <c r="H14" s="32" t="s">
        <v>334</v>
      </c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</row>
    <row r="15" spans="1:28" ht="12.75" customHeight="1">
      <c r="A15" s="90">
        <v>45163</v>
      </c>
      <c r="B15" s="32">
        <v>543319</v>
      </c>
      <c r="C15" s="31" t="s">
        <v>1165</v>
      </c>
      <c r="D15" s="31" t="s">
        <v>1169</v>
      </c>
      <c r="E15" s="31" t="s">
        <v>576</v>
      </c>
      <c r="F15" s="91">
        <v>48000</v>
      </c>
      <c r="G15" s="32">
        <v>10.23</v>
      </c>
      <c r="H15" s="32" t="s">
        <v>334</v>
      </c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</row>
    <row r="16" spans="1:28" ht="12.75" customHeight="1">
      <c r="A16" s="90">
        <v>45163</v>
      </c>
      <c r="B16" s="32">
        <v>543319</v>
      </c>
      <c r="C16" s="31" t="s">
        <v>1165</v>
      </c>
      <c r="D16" s="31" t="s">
        <v>1170</v>
      </c>
      <c r="E16" s="31" t="s">
        <v>576</v>
      </c>
      <c r="F16" s="91">
        <v>112000</v>
      </c>
      <c r="G16" s="32">
        <v>10.06</v>
      </c>
      <c r="H16" s="32" t="s">
        <v>334</v>
      </c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</row>
    <row r="17" spans="1:28" ht="12.75" customHeight="1">
      <c r="A17" s="90">
        <v>45163</v>
      </c>
      <c r="B17" s="32">
        <v>543319</v>
      </c>
      <c r="C17" s="31" t="s">
        <v>1165</v>
      </c>
      <c r="D17" s="31" t="s">
        <v>1169</v>
      </c>
      <c r="E17" s="31" t="s">
        <v>575</v>
      </c>
      <c r="F17" s="91">
        <v>48000</v>
      </c>
      <c r="G17" s="32">
        <v>10.06</v>
      </c>
      <c r="H17" s="32" t="s">
        <v>334</v>
      </c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</row>
    <row r="18" spans="1:28" ht="12.75" customHeight="1">
      <c r="A18" s="90">
        <v>45163</v>
      </c>
      <c r="B18" s="32">
        <v>543938</v>
      </c>
      <c r="C18" s="31" t="s">
        <v>1113</v>
      </c>
      <c r="D18" s="31" t="s">
        <v>1114</v>
      </c>
      <c r="E18" s="31" t="s">
        <v>576</v>
      </c>
      <c r="F18" s="91">
        <v>8000</v>
      </c>
      <c r="G18" s="32">
        <v>236.52</v>
      </c>
      <c r="H18" s="32" t="s">
        <v>334</v>
      </c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</row>
    <row r="19" spans="1:28" ht="12.75" customHeight="1">
      <c r="A19" s="90">
        <v>45163</v>
      </c>
      <c r="B19" s="32">
        <v>543938</v>
      </c>
      <c r="C19" s="31" t="s">
        <v>1113</v>
      </c>
      <c r="D19" s="31" t="s">
        <v>1114</v>
      </c>
      <c r="E19" s="31" t="s">
        <v>575</v>
      </c>
      <c r="F19" s="91">
        <v>16000</v>
      </c>
      <c r="G19" s="32">
        <v>234.47</v>
      </c>
      <c r="H19" s="32" t="s">
        <v>334</v>
      </c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</row>
    <row r="20" spans="1:28" ht="12.75" customHeight="1">
      <c r="A20" s="90">
        <v>45163</v>
      </c>
      <c r="B20" s="32">
        <v>543938</v>
      </c>
      <c r="C20" s="31" t="s">
        <v>1113</v>
      </c>
      <c r="D20" s="31" t="s">
        <v>1171</v>
      </c>
      <c r="E20" s="31" t="s">
        <v>576</v>
      </c>
      <c r="F20" s="91">
        <v>12800</v>
      </c>
      <c r="G20" s="32">
        <v>235.59</v>
      </c>
      <c r="H20" s="32" t="s">
        <v>334</v>
      </c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</row>
    <row r="21" spans="1:28" ht="12.75" customHeight="1">
      <c r="A21" s="90">
        <v>45163</v>
      </c>
      <c r="B21" s="32">
        <v>543309</v>
      </c>
      <c r="C21" s="31" t="s">
        <v>1172</v>
      </c>
      <c r="D21" s="31" t="s">
        <v>1173</v>
      </c>
      <c r="E21" s="31" t="s">
        <v>576</v>
      </c>
      <c r="F21" s="91">
        <v>48000</v>
      </c>
      <c r="G21" s="32">
        <v>22.68</v>
      </c>
      <c r="H21" s="32" t="s">
        <v>334</v>
      </c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</row>
    <row r="22" spans="1:28" ht="12.75" customHeight="1">
      <c r="A22" s="90">
        <v>45163</v>
      </c>
      <c r="B22" s="32">
        <v>543309</v>
      </c>
      <c r="C22" s="31" t="s">
        <v>1172</v>
      </c>
      <c r="D22" s="31" t="s">
        <v>1173</v>
      </c>
      <c r="E22" s="31" t="s">
        <v>575</v>
      </c>
      <c r="F22" s="91">
        <v>78000</v>
      </c>
      <c r="G22" s="32">
        <v>24.5</v>
      </c>
      <c r="H22" s="32" t="s">
        <v>334</v>
      </c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</row>
    <row r="23" spans="1:28" ht="12.75" customHeight="1">
      <c r="A23" s="90">
        <v>45163</v>
      </c>
      <c r="B23" s="32">
        <v>539115</v>
      </c>
      <c r="C23" s="31" t="s">
        <v>1174</v>
      </c>
      <c r="D23" s="31" t="s">
        <v>1175</v>
      </c>
      <c r="E23" s="31" t="s">
        <v>576</v>
      </c>
      <c r="F23" s="91">
        <v>16477</v>
      </c>
      <c r="G23" s="32">
        <v>46.46</v>
      </c>
      <c r="H23" s="32" t="s">
        <v>334</v>
      </c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</row>
    <row r="24" spans="1:28" ht="12.75" customHeight="1">
      <c r="A24" s="90">
        <v>45163</v>
      </c>
      <c r="B24" s="32">
        <v>539115</v>
      </c>
      <c r="C24" s="31" t="s">
        <v>1174</v>
      </c>
      <c r="D24" s="31" t="s">
        <v>1176</v>
      </c>
      <c r="E24" s="31" t="s">
        <v>576</v>
      </c>
      <c r="F24" s="91">
        <v>25000</v>
      </c>
      <c r="G24" s="32">
        <v>46.51</v>
      </c>
      <c r="H24" s="32" t="s">
        <v>334</v>
      </c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</row>
    <row r="25" spans="1:28" ht="12.75" customHeight="1">
      <c r="A25" s="90">
        <v>45163</v>
      </c>
      <c r="B25" s="32">
        <v>539115</v>
      </c>
      <c r="C25" s="31" t="s">
        <v>1174</v>
      </c>
      <c r="D25" s="31" t="s">
        <v>1177</v>
      </c>
      <c r="E25" s="31" t="s">
        <v>575</v>
      </c>
      <c r="F25" s="91">
        <v>18878</v>
      </c>
      <c r="G25" s="32">
        <v>46.48</v>
      </c>
      <c r="H25" s="32" t="s">
        <v>334</v>
      </c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</row>
    <row r="26" spans="1:28" ht="12.75" customHeight="1">
      <c r="A26" s="90">
        <v>45163</v>
      </c>
      <c r="B26" s="32">
        <v>539115</v>
      </c>
      <c r="C26" s="31" t="s">
        <v>1174</v>
      </c>
      <c r="D26" s="31" t="s">
        <v>1178</v>
      </c>
      <c r="E26" s="31" t="s">
        <v>575</v>
      </c>
      <c r="F26" s="91">
        <v>13000</v>
      </c>
      <c r="G26" s="32">
        <v>46.45</v>
      </c>
      <c r="H26" s="32" t="s">
        <v>334</v>
      </c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</row>
    <row r="27" spans="1:28" ht="12.75" customHeight="1">
      <c r="A27" s="90">
        <v>45163</v>
      </c>
      <c r="B27" s="32">
        <v>541702</v>
      </c>
      <c r="C27" s="31" t="s">
        <v>1179</v>
      </c>
      <c r="D27" s="31" t="s">
        <v>1180</v>
      </c>
      <c r="E27" s="31" t="s">
        <v>575</v>
      </c>
      <c r="F27" s="91">
        <v>1000000</v>
      </c>
      <c r="G27" s="32">
        <v>24.06</v>
      </c>
      <c r="H27" s="32" t="s">
        <v>334</v>
      </c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</row>
    <row r="28" spans="1:28" ht="12.75" customHeight="1">
      <c r="A28" s="90">
        <v>45163</v>
      </c>
      <c r="B28" s="32">
        <v>541702</v>
      </c>
      <c r="C28" s="31" t="s">
        <v>1179</v>
      </c>
      <c r="D28" s="31" t="s">
        <v>1181</v>
      </c>
      <c r="E28" s="31" t="s">
        <v>576</v>
      </c>
      <c r="F28" s="91">
        <v>1241901</v>
      </c>
      <c r="G28" s="32">
        <v>23.86</v>
      </c>
      <c r="H28" s="32" t="s">
        <v>334</v>
      </c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</row>
    <row r="29" spans="1:28" ht="12.75" customHeight="1">
      <c r="A29" s="90">
        <v>45163</v>
      </c>
      <c r="B29" s="32">
        <v>539546</v>
      </c>
      <c r="C29" s="31" t="s">
        <v>1115</v>
      </c>
      <c r="D29" s="31" t="s">
        <v>1182</v>
      </c>
      <c r="E29" s="31" t="s">
        <v>575</v>
      </c>
      <c r="F29" s="91">
        <v>45000</v>
      </c>
      <c r="G29" s="32">
        <v>61.23</v>
      </c>
      <c r="H29" s="32" t="s">
        <v>334</v>
      </c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</row>
    <row r="30" spans="1:28" ht="12.75" customHeight="1">
      <c r="A30" s="90">
        <v>45163</v>
      </c>
      <c r="B30" s="32">
        <v>539546</v>
      </c>
      <c r="C30" s="31" t="s">
        <v>1115</v>
      </c>
      <c r="D30" s="31" t="s">
        <v>1183</v>
      </c>
      <c r="E30" s="31" t="s">
        <v>576</v>
      </c>
      <c r="F30" s="91">
        <v>60000</v>
      </c>
      <c r="G30" s="32">
        <v>61.15</v>
      </c>
      <c r="H30" s="32" t="s">
        <v>334</v>
      </c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</row>
    <row r="31" spans="1:28" ht="12.75" customHeight="1">
      <c r="A31" s="90">
        <v>45163</v>
      </c>
      <c r="B31" s="32">
        <v>539598</v>
      </c>
      <c r="C31" s="31" t="s">
        <v>1184</v>
      </c>
      <c r="D31" s="31" t="s">
        <v>1185</v>
      </c>
      <c r="E31" s="31" t="s">
        <v>575</v>
      </c>
      <c r="F31" s="91">
        <v>74800</v>
      </c>
      <c r="G31" s="32">
        <v>135</v>
      </c>
      <c r="H31" s="32" t="s">
        <v>334</v>
      </c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</row>
    <row r="32" spans="1:28" ht="12.75" customHeight="1">
      <c r="A32" s="90">
        <v>45163</v>
      </c>
      <c r="B32" s="32">
        <v>512379</v>
      </c>
      <c r="C32" s="31" t="s">
        <v>1186</v>
      </c>
      <c r="D32" s="31" t="s">
        <v>1116</v>
      </c>
      <c r="E32" s="31" t="s">
        <v>575</v>
      </c>
      <c r="F32" s="91">
        <v>2897173</v>
      </c>
      <c r="G32" s="32">
        <v>24.64</v>
      </c>
      <c r="H32" s="32" t="s">
        <v>334</v>
      </c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</row>
    <row r="33" spans="1:28" ht="12.75" customHeight="1">
      <c r="A33" s="90">
        <v>45163</v>
      </c>
      <c r="B33" s="32">
        <v>512379</v>
      </c>
      <c r="C33" s="31" t="s">
        <v>1186</v>
      </c>
      <c r="D33" s="31" t="s">
        <v>1116</v>
      </c>
      <c r="E33" s="31" t="s">
        <v>576</v>
      </c>
      <c r="F33" s="91">
        <v>3183539</v>
      </c>
      <c r="G33" s="32">
        <v>24.46</v>
      </c>
      <c r="H33" s="32" t="s">
        <v>334</v>
      </c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</row>
    <row r="34" spans="1:28" ht="12.75" customHeight="1">
      <c r="A34" s="90">
        <v>45163</v>
      </c>
      <c r="B34" s="32">
        <v>512379</v>
      </c>
      <c r="C34" s="31" t="s">
        <v>1186</v>
      </c>
      <c r="D34" s="31" t="s">
        <v>1187</v>
      </c>
      <c r="E34" s="31" t="s">
        <v>575</v>
      </c>
      <c r="F34" s="91">
        <v>2500000</v>
      </c>
      <c r="G34" s="32">
        <v>24</v>
      </c>
      <c r="H34" s="32" t="s">
        <v>334</v>
      </c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</row>
    <row r="35" spans="1:28" ht="12.75" customHeight="1">
      <c r="A35" s="90">
        <v>45163</v>
      </c>
      <c r="B35" s="32">
        <v>543516</v>
      </c>
      <c r="C35" s="31" t="s">
        <v>1188</v>
      </c>
      <c r="D35" s="31" t="s">
        <v>1189</v>
      </c>
      <c r="E35" s="31" t="s">
        <v>576</v>
      </c>
      <c r="F35" s="91">
        <v>15000</v>
      </c>
      <c r="G35" s="32">
        <v>124.7</v>
      </c>
      <c r="H35" s="32" t="s">
        <v>334</v>
      </c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</row>
    <row r="36" spans="1:28" ht="12.75" customHeight="1">
      <c r="A36" s="90">
        <v>45163</v>
      </c>
      <c r="B36" s="32">
        <v>542724</v>
      </c>
      <c r="C36" s="31" t="s">
        <v>1126</v>
      </c>
      <c r="D36" s="31" t="s">
        <v>1127</v>
      </c>
      <c r="E36" s="31" t="s">
        <v>576</v>
      </c>
      <c r="F36" s="91">
        <v>1689470</v>
      </c>
      <c r="G36" s="32">
        <v>1.05</v>
      </c>
      <c r="H36" s="32" t="s">
        <v>334</v>
      </c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</row>
    <row r="37" spans="1:28" ht="12.75" customHeight="1">
      <c r="A37" s="90">
        <v>45163</v>
      </c>
      <c r="B37" s="32">
        <v>537707</v>
      </c>
      <c r="C37" s="31" t="s">
        <v>1190</v>
      </c>
      <c r="D37" s="31" t="s">
        <v>1191</v>
      </c>
      <c r="E37" s="31" t="s">
        <v>576</v>
      </c>
      <c r="F37" s="91">
        <v>77365</v>
      </c>
      <c r="G37" s="32">
        <v>23.53</v>
      </c>
      <c r="H37" s="32" t="s">
        <v>334</v>
      </c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</row>
    <row r="38" spans="1:28" ht="12.75" customHeight="1">
      <c r="A38" s="90">
        <v>45163</v>
      </c>
      <c r="B38" s="32">
        <v>543521</v>
      </c>
      <c r="C38" s="31" t="s">
        <v>1192</v>
      </c>
      <c r="D38" s="31" t="s">
        <v>1193</v>
      </c>
      <c r="E38" s="31" t="s">
        <v>575</v>
      </c>
      <c r="F38" s="91">
        <v>20000</v>
      </c>
      <c r="G38" s="32">
        <v>4.09</v>
      </c>
      <c r="H38" s="32" t="s">
        <v>334</v>
      </c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</row>
    <row r="39" spans="1:28" ht="12.75" customHeight="1">
      <c r="A39" s="90">
        <v>45163</v>
      </c>
      <c r="B39" s="32">
        <v>543521</v>
      </c>
      <c r="C39" s="31" t="s">
        <v>1192</v>
      </c>
      <c r="D39" s="31" t="s">
        <v>1193</v>
      </c>
      <c r="E39" s="31" t="s">
        <v>576</v>
      </c>
      <c r="F39" s="91">
        <v>110000</v>
      </c>
      <c r="G39" s="32">
        <v>3.93</v>
      </c>
      <c r="H39" s="32" t="s">
        <v>334</v>
      </c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</row>
    <row r="40" spans="1:28" ht="12.75" customHeight="1">
      <c r="A40" s="90">
        <v>45163</v>
      </c>
      <c r="B40" s="32">
        <v>532183</v>
      </c>
      <c r="C40" s="31" t="s">
        <v>1194</v>
      </c>
      <c r="D40" s="31" t="s">
        <v>1195</v>
      </c>
      <c r="E40" s="31" t="s">
        <v>576</v>
      </c>
      <c r="F40" s="91">
        <v>225000</v>
      </c>
      <c r="G40" s="32">
        <v>14.48</v>
      </c>
      <c r="H40" s="32" t="s">
        <v>334</v>
      </c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</row>
    <row r="41" spans="1:28" ht="12.75" customHeight="1">
      <c r="A41" s="90">
        <v>45163</v>
      </c>
      <c r="B41" s="32">
        <v>538319</v>
      </c>
      <c r="C41" s="31" t="s">
        <v>1196</v>
      </c>
      <c r="D41" s="31" t="s">
        <v>1197</v>
      </c>
      <c r="E41" s="31" t="s">
        <v>576</v>
      </c>
      <c r="F41" s="91">
        <v>97000</v>
      </c>
      <c r="G41" s="32">
        <v>4.79</v>
      </c>
      <c r="H41" s="32" t="s">
        <v>334</v>
      </c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</row>
    <row r="42" spans="1:28" ht="12.75" customHeight="1">
      <c r="A42" s="90">
        <v>45163</v>
      </c>
      <c r="B42" s="32">
        <v>538319</v>
      </c>
      <c r="C42" s="31" t="s">
        <v>1196</v>
      </c>
      <c r="D42" s="31" t="s">
        <v>1197</v>
      </c>
      <c r="E42" s="31" t="s">
        <v>575</v>
      </c>
      <c r="F42" s="91">
        <v>90000</v>
      </c>
      <c r="G42" s="32">
        <v>5.42</v>
      </c>
      <c r="H42" s="32" t="s">
        <v>334</v>
      </c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</row>
    <row r="43" spans="1:28" ht="12.75" customHeight="1">
      <c r="A43" s="90">
        <v>45163</v>
      </c>
      <c r="B43" s="32">
        <v>535431</v>
      </c>
      <c r="C43" s="31" t="s">
        <v>1198</v>
      </c>
      <c r="D43" s="31" t="s">
        <v>927</v>
      </c>
      <c r="E43" s="31" t="s">
        <v>576</v>
      </c>
      <c r="F43" s="91">
        <v>1000000</v>
      </c>
      <c r="G43" s="32">
        <v>1.52</v>
      </c>
      <c r="H43" s="32" t="s">
        <v>334</v>
      </c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</row>
    <row r="44" spans="1:28" ht="12.75" customHeight="1">
      <c r="A44" s="90">
        <v>45163</v>
      </c>
      <c r="B44" s="32">
        <v>540614</v>
      </c>
      <c r="C44" s="31" t="s">
        <v>1199</v>
      </c>
      <c r="D44" s="31" t="s">
        <v>927</v>
      </c>
      <c r="E44" s="31" t="s">
        <v>576</v>
      </c>
      <c r="F44" s="91">
        <v>4764836</v>
      </c>
      <c r="G44" s="32">
        <v>1.28</v>
      </c>
      <c r="H44" s="32" t="s">
        <v>334</v>
      </c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</row>
    <row r="45" spans="1:28" ht="12.75" customHeight="1">
      <c r="A45" s="90">
        <v>45163</v>
      </c>
      <c r="B45" s="32">
        <v>533048</v>
      </c>
      <c r="C45" s="31" t="s">
        <v>1063</v>
      </c>
      <c r="D45" s="31" t="s">
        <v>1065</v>
      </c>
      <c r="E45" s="31" t="s">
        <v>576</v>
      </c>
      <c r="F45" s="91">
        <v>459405</v>
      </c>
      <c r="G45" s="32">
        <v>11.95</v>
      </c>
      <c r="H45" s="32" t="s">
        <v>334</v>
      </c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</row>
    <row r="46" spans="1:28" ht="12.75" customHeight="1">
      <c r="A46" s="90">
        <v>45163</v>
      </c>
      <c r="B46" s="32">
        <v>526967</v>
      </c>
      <c r="C46" s="31" t="s">
        <v>1200</v>
      </c>
      <c r="D46" s="31" t="s">
        <v>1201</v>
      </c>
      <c r="E46" s="31" t="s">
        <v>576</v>
      </c>
      <c r="F46" s="91">
        <v>39657</v>
      </c>
      <c r="G46" s="32">
        <v>8.7200000000000006</v>
      </c>
      <c r="H46" s="32" t="s">
        <v>334</v>
      </c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</row>
    <row r="47" spans="1:28" ht="12.75" customHeight="1">
      <c r="A47" s="90">
        <v>45163</v>
      </c>
      <c r="B47" s="32">
        <v>540953</v>
      </c>
      <c r="C47" s="31" t="s">
        <v>1202</v>
      </c>
      <c r="D47" s="31" t="s">
        <v>1203</v>
      </c>
      <c r="E47" s="31" t="s">
        <v>575</v>
      </c>
      <c r="F47" s="91">
        <v>812325</v>
      </c>
      <c r="G47" s="32">
        <v>9.6999999999999993</v>
      </c>
      <c r="H47" s="32" t="s">
        <v>334</v>
      </c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</row>
    <row r="48" spans="1:28" ht="12.75" customHeight="1">
      <c r="A48" s="90">
        <v>45163</v>
      </c>
      <c r="B48" s="32">
        <v>540953</v>
      </c>
      <c r="C48" s="31" t="s">
        <v>1202</v>
      </c>
      <c r="D48" s="31" t="s">
        <v>1203</v>
      </c>
      <c r="E48" s="31" t="s">
        <v>576</v>
      </c>
      <c r="F48" s="91">
        <v>315000</v>
      </c>
      <c r="G48" s="32">
        <v>9.33</v>
      </c>
      <c r="H48" s="32" t="s">
        <v>334</v>
      </c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</row>
    <row r="49" spans="1:28" ht="12.75" customHeight="1">
      <c r="A49" s="90">
        <v>45163</v>
      </c>
      <c r="B49" s="32">
        <v>543396</v>
      </c>
      <c r="C49" s="31" t="s">
        <v>290</v>
      </c>
      <c r="D49" s="31" t="s">
        <v>1204</v>
      </c>
      <c r="E49" s="31" t="s">
        <v>576</v>
      </c>
      <c r="F49" s="91">
        <v>22754823</v>
      </c>
      <c r="G49" s="32">
        <v>895.2</v>
      </c>
      <c r="H49" s="32" t="s">
        <v>334</v>
      </c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</row>
    <row r="50" spans="1:28" ht="12.75" customHeight="1">
      <c r="A50" s="90">
        <v>45163</v>
      </c>
      <c r="B50" s="32">
        <v>543396</v>
      </c>
      <c r="C50" s="31" t="s">
        <v>290</v>
      </c>
      <c r="D50" s="31" t="s">
        <v>1205</v>
      </c>
      <c r="E50" s="31" t="s">
        <v>575</v>
      </c>
      <c r="F50" s="91">
        <v>5987329</v>
      </c>
      <c r="G50" s="32">
        <v>895.2</v>
      </c>
      <c r="H50" s="32" t="s">
        <v>334</v>
      </c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</row>
    <row r="51" spans="1:28" ht="12.75" customHeight="1">
      <c r="A51" s="90">
        <v>45163</v>
      </c>
      <c r="B51" s="32">
        <v>543396</v>
      </c>
      <c r="C51" s="31" t="s">
        <v>290</v>
      </c>
      <c r="D51" s="31" t="s">
        <v>1139</v>
      </c>
      <c r="E51" s="31" t="s">
        <v>575</v>
      </c>
      <c r="F51" s="91">
        <v>3996117</v>
      </c>
      <c r="G51" s="32">
        <v>895.2</v>
      </c>
      <c r="H51" s="32" t="s">
        <v>334</v>
      </c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</row>
    <row r="52" spans="1:28" ht="12.75" customHeight="1">
      <c r="A52" s="90">
        <v>45163</v>
      </c>
      <c r="B52" s="32">
        <v>538921</v>
      </c>
      <c r="C52" s="31" t="s">
        <v>1206</v>
      </c>
      <c r="D52" s="31" t="s">
        <v>1185</v>
      </c>
      <c r="E52" s="31" t="s">
        <v>576</v>
      </c>
      <c r="F52" s="91">
        <v>98750</v>
      </c>
      <c r="G52" s="32">
        <v>203.8</v>
      </c>
      <c r="H52" s="32" t="s">
        <v>334</v>
      </c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</row>
    <row r="53" spans="1:28" ht="12.75" customHeight="1">
      <c r="A53" s="90">
        <v>45163</v>
      </c>
      <c r="B53" s="32">
        <v>540175</v>
      </c>
      <c r="C53" s="31" t="s">
        <v>1207</v>
      </c>
      <c r="D53" s="31" t="s">
        <v>1208</v>
      </c>
      <c r="E53" s="31" t="s">
        <v>576</v>
      </c>
      <c r="F53" s="91">
        <v>75041</v>
      </c>
      <c r="G53" s="32">
        <v>10.02</v>
      </c>
      <c r="H53" s="32" t="s">
        <v>334</v>
      </c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</row>
    <row r="54" spans="1:28" ht="12.75" customHeight="1">
      <c r="A54" s="90">
        <v>45163</v>
      </c>
      <c r="B54" s="32">
        <v>519191</v>
      </c>
      <c r="C54" s="31" t="s">
        <v>1209</v>
      </c>
      <c r="D54" s="31" t="s">
        <v>1210</v>
      </c>
      <c r="E54" s="31" t="s">
        <v>576</v>
      </c>
      <c r="F54" s="91">
        <v>58370</v>
      </c>
      <c r="G54" s="32">
        <v>7.42</v>
      </c>
      <c r="H54" s="32" t="s">
        <v>334</v>
      </c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</row>
    <row r="55" spans="1:28" ht="12.75" customHeight="1">
      <c r="A55" s="90">
        <v>45163</v>
      </c>
      <c r="B55" s="32">
        <v>543366</v>
      </c>
      <c r="C55" s="31" t="s">
        <v>979</v>
      </c>
      <c r="D55" s="31" t="s">
        <v>1049</v>
      </c>
      <c r="E55" s="31" t="s">
        <v>576</v>
      </c>
      <c r="F55" s="91">
        <v>12000</v>
      </c>
      <c r="G55" s="32">
        <v>81.5</v>
      </c>
      <c r="H55" s="32" t="s">
        <v>334</v>
      </c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</row>
    <row r="56" spans="1:28" ht="12.75" customHeight="1">
      <c r="A56" s="90">
        <v>45163</v>
      </c>
      <c r="B56" s="32">
        <v>543366</v>
      </c>
      <c r="C56" s="31" t="s">
        <v>979</v>
      </c>
      <c r="D56" s="31" t="s">
        <v>1049</v>
      </c>
      <c r="E56" s="31" t="s">
        <v>575</v>
      </c>
      <c r="F56" s="91">
        <v>1200</v>
      </c>
      <c r="G56" s="32">
        <v>81.25</v>
      </c>
      <c r="H56" s="32" t="s">
        <v>334</v>
      </c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</row>
    <row r="57" spans="1:28" ht="12.75" customHeight="1">
      <c r="A57" s="90">
        <v>45163</v>
      </c>
      <c r="B57" s="32">
        <v>543366</v>
      </c>
      <c r="C57" s="31" t="s">
        <v>979</v>
      </c>
      <c r="D57" s="31" t="s">
        <v>1128</v>
      </c>
      <c r="E57" s="31" t="s">
        <v>575</v>
      </c>
      <c r="F57" s="91">
        <v>13200</v>
      </c>
      <c r="G57" s="32">
        <v>80.63</v>
      </c>
      <c r="H57" s="32" t="s">
        <v>334</v>
      </c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</row>
    <row r="58" spans="1:28" ht="12.75" customHeight="1">
      <c r="A58" s="90">
        <v>45163</v>
      </c>
      <c r="B58" s="32">
        <v>543366</v>
      </c>
      <c r="C58" s="31" t="s">
        <v>979</v>
      </c>
      <c r="D58" s="31" t="s">
        <v>1117</v>
      </c>
      <c r="E58" s="31" t="s">
        <v>576</v>
      </c>
      <c r="F58" s="91">
        <v>7200</v>
      </c>
      <c r="G58" s="32">
        <v>79.33</v>
      </c>
      <c r="H58" s="32" t="s">
        <v>334</v>
      </c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</row>
    <row r="59" spans="1:28" ht="12.75" customHeight="1">
      <c r="A59" s="90">
        <v>45163</v>
      </c>
      <c r="B59" s="32">
        <v>543366</v>
      </c>
      <c r="C59" s="31" t="s">
        <v>979</v>
      </c>
      <c r="D59" s="31" t="s">
        <v>1211</v>
      </c>
      <c r="E59" s="31" t="s">
        <v>576</v>
      </c>
      <c r="F59" s="91">
        <v>6000</v>
      </c>
      <c r="G59" s="32">
        <v>81.38</v>
      </c>
      <c r="H59" s="32" t="s">
        <v>334</v>
      </c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</row>
    <row r="60" spans="1:28" ht="12.75" customHeight="1">
      <c r="A60" s="90">
        <v>45163</v>
      </c>
      <c r="B60" s="32">
        <v>543366</v>
      </c>
      <c r="C60" s="31" t="s">
        <v>979</v>
      </c>
      <c r="D60" s="31" t="s">
        <v>1117</v>
      </c>
      <c r="E60" s="31" t="s">
        <v>575</v>
      </c>
      <c r="F60" s="91">
        <v>21600</v>
      </c>
      <c r="G60" s="32">
        <v>81.02</v>
      </c>
      <c r="H60" s="32" t="s">
        <v>334</v>
      </c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</row>
    <row r="61" spans="1:28" ht="12.75" customHeight="1">
      <c r="A61" s="90">
        <v>45163</v>
      </c>
      <c r="B61" s="32">
        <v>543366</v>
      </c>
      <c r="C61" s="31" t="s">
        <v>979</v>
      </c>
      <c r="D61" s="31" t="s">
        <v>1212</v>
      </c>
      <c r="E61" s="31" t="s">
        <v>576</v>
      </c>
      <c r="F61" s="91">
        <v>6000</v>
      </c>
      <c r="G61" s="32">
        <v>80.42</v>
      </c>
      <c r="H61" s="32" t="s">
        <v>334</v>
      </c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</row>
    <row r="62" spans="1:28" ht="12.75" customHeight="1">
      <c r="A62" s="90">
        <v>45163</v>
      </c>
      <c r="B62" s="32">
        <v>543366</v>
      </c>
      <c r="C62" s="31" t="s">
        <v>979</v>
      </c>
      <c r="D62" s="31" t="s">
        <v>1212</v>
      </c>
      <c r="E62" s="31" t="s">
        <v>576</v>
      </c>
      <c r="F62" s="91">
        <v>6000</v>
      </c>
      <c r="G62" s="32">
        <v>81.900000000000006</v>
      </c>
      <c r="H62" s="32" t="s">
        <v>334</v>
      </c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</row>
    <row r="63" spans="1:28" ht="12.75" customHeight="1">
      <c r="A63" s="90">
        <v>45163</v>
      </c>
      <c r="B63" s="32">
        <v>543366</v>
      </c>
      <c r="C63" s="31" t="s">
        <v>979</v>
      </c>
      <c r="D63" s="31" t="s">
        <v>1213</v>
      </c>
      <c r="E63" s="31" t="s">
        <v>576</v>
      </c>
      <c r="F63" s="91">
        <v>7200</v>
      </c>
      <c r="G63" s="32">
        <v>81.38</v>
      </c>
      <c r="H63" s="32" t="s">
        <v>334</v>
      </c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</row>
    <row r="64" spans="1:28" ht="12.75" customHeight="1">
      <c r="A64" s="90">
        <v>45163</v>
      </c>
      <c r="B64" s="32">
        <v>530525</v>
      </c>
      <c r="C64" s="31" t="s">
        <v>1214</v>
      </c>
      <c r="D64" s="31" t="s">
        <v>927</v>
      </c>
      <c r="E64" s="31" t="s">
        <v>576</v>
      </c>
      <c r="F64" s="91">
        <v>130488</v>
      </c>
      <c r="G64" s="32">
        <v>35.22</v>
      </c>
      <c r="H64" s="32" t="s">
        <v>334</v>
      </c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79"/>
      <c r="AB64" s="79"/>
    </row>
    <row r="65" spans="1:28" ht="12.75" customHeight="1">
      <c r="A65" s="90">
        <v>45163</v>
      </c>
      <c r="B65" s="32">
        <v>530525</v>
      </c>
      <c r="C65" s="31" t="s">
        <v>1214</v>
      </c>
      <c r="D65" s="31" t="s">
        <v>1215</v>
      </c>
      <c r="E65" s="31" t="s">
        <v>576</v>
      </c>
      <c r="F65" s="91">
        <v>100000</v>
      </c>
      <c r="G65" s="32">
        <v>35.270000000000003</v>
      </c>
      <c r="H65" s="32" t="s">
        <v>334</v>
      </c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</row>
    <row r="66" spans="1:28" ht="12.75" customHeight="1">
      <c r="A66" s="90">
        <v>45163</v>
      </c>
      <c r="B66" s="32">
        <v>533019</v>
      </c>
      <c r="C66" s="31" t="s">
        <v>1216</v>
      </c>
      <c r="D66" s="31" t="s">
        <v>1217</v>
      </c>
      <c r="E66" s="31" t="s">
        <v>576</v>
      </c>
      <c r="F66" s="91">
        <v>178</v>
      </c>
      <c r="G66" s="32">
        <v>1067.4000000000001</v>
      </c>
      <c r="H66" s="32" t="s">
        <v>334</v>
      </c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79"/>
      <c r="AB66" s="79"/>
    </row>
    <row r="67" spans="1:28" ht="12.75" customHeight="1">
      <c r="A67" s="90">
        <v>45163</v>
      </c>
      <c r="B67" s="32">
        <v>538923</v>
      </c>
      <c r="C67" s="31" t="s">
        <v>1218</v>
      </c>
      <c r="D67" s="31" t="s">
        <v>1219</v>
      </c>
      <c r="E67" s="31" t="s">
        <v>576</v>
      </c>
      <c r="F67" s="91">
        <v>25586</v>
      </c>
      <c r="G67" s="32">
        <v>64</v>
      </c>
      <c r="H67" s="32" t="s">
        <v>334</v>
      </c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A67" s="79"/>
      <c r="AB67" s="79"/>
    </row>
    <row r="68" spans="1:28" ht="12.75" customHeight="1">
      <c r="A68" s="90">
        <v>45163</v>
      </c>
      <c r="B68" s="32">
        <v>538923</v>
      </c>
      <c r="C68" s="31" t="s">
        <v>1218</v>
      </c>
      <c r="D68" s="31" t="s">
        <v>1220</v>
      </c>
      <c r="E68" s="31" t="s">
        <v>576</v>
      </c>
      <c r="F68" s="91">
        <v>21895</v>
      </c>
      <c r="G68" s="32">
        <v>64.400000000000006</v>
      </c>
      <c r="H68" s="32" t="s">
        <v>334</v>
      </c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</row>
    <row r="69" spans="1:28" ht="12.75" customHeight="1">
      <c r="A69" s="90">
        <v>45163</v>
      </c>
      <c r="B69" s="32">
        <v>532070</v>
      </c>
      <c r="C69" s="31" t="s">
        <v>1221</v>
      </c>
      <c r="D69" s="31" t="s">
        <v>1222</v>
      </c>
      <c r="E69" s="31" t="s">
        <v>576</v>
      </c>
      <c r="F69" s="91">
        <v>50000</v>
      </c>
      <c r="G69" s="32">
        <v>156.72999999999999</v>
      </c>
      <c r="H69" s="32" t="s">
        <v>334</v>
      </c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A69" s="79"/>
      <c r="AB69" s="79"/>
    </row>
    <row r="70" spans="1:28" ht="12.75" customHeight="1">
      <c r="A70" s="90">
        <v>45163</v>
      </c>
      <c r="B70" s="32">
        <v>532070</v>
      </c>
      <c r="C70" s="31" t="s">
        <v>1221</v>
      </c>
      <c r="D70" s="31" t="s">
        <v>1223</v>
      </c>
      <c r="E70" s="31" t="s">
        <v>576</v>
      </c>
      <c r="F70" s="91">
        <v>5000</v>
      </c>
      <c r="G70" s="32">
        <v>156.68</v>
      </c>
      <c r="H70" s="32" t="s">
        <v>334</v>
      </c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  <c r="AA70" s="79"/>
      <c r="AB70" s="79"/>
    </row>
    <row r="71" spans="1:28" ht="12.75" customHeight="1">
      <c r="A71" s="90">
        <v>45163</v>
      </c>
      <c r="B71" s="32">
        <v>532070</v>
      </c>
      <c r="C71" s="31" t="s">
        <v>1221</v>
      </c>
      <c r="D71" s="31" t="s">
        <v>1223</v>
      </c>
      <c r="E71" s="31" t="s">
        <v>576</v>
      </c>
      <c r="F71" s="91">
        <v>44918</v>
      </c>
      <c r="G71" s="32">
        <v>156.87</v>
      </c>
      <c r="H71" s="32" t="s">
        <v>334</v>
      </c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  <c r="AA71" s="79"/>
      <c r="AB71" s="79"/>
    </row>
    <row r="72" spans="1:28" ht="12.75" customHeight="1">
      <c r="A72" s="90">
        <v>45163</v>
      </c>
      <c r="B72" s="32">
        <v>511447</v>
      </c>
      <c r="C72" s="31" t="s">
        <v>1129</v>
      </c>
      <c r="D72" s="31" t="s">
        <v>1130</v>
      </c>
      <c r="E72" s="31" t="s">
        <v>576</v>
      </c>
      <c r="F72" s="91">
        <v>1009000</v>
      </c>
      <c r="G72" s="32">
        <v>3.2</v>
      </c>
      <c r="H72" s="32" t="s">
        <v>334</v>
      </c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A72" s="79"/>
      <c r="AB72" s="79"/>
    </row>
    <row r="73" spans="1:28" ht="12.75" customHeight="1">
      <c r="A73" s="90">
        <v>45163</v>
      </c>
      <c r="B73" s="32">
        <v>511447</v>
      </c>
      <c r="C73" s="31" t="s">
        <v>1129</v>
      </c>
      <c r="D73" s="31" t="s">
        <v>1224</v>
      </c>
      <c r="E73" s="31" t="s">
        <v>576</v>
      </c>
      <c r="F73" s="91">
        <v>1000000</v>
      </c>
      <c r="G73" s="32">
        <v>3.25</v>
      </c>
      <c r="H73" s="32" t="s">
        <v>334</v>
      </c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A73" s="79"/>
      <c r="AB73" s="79"/>
    </row>
    <row r="74" spans="1:28" ht="12.75" customHeight="1">
      <c r="A74" s="90">
        <v>45163</v>
      </c>
      <c r="B74" s="32">
        <v>539310</v>
      </c>
      <c r="C74" s="31" t="s">
        <v>1225</v>
      </c>
      <c r="D74" s="31" t="s">
        <v>1226</v>
      </c>
      <c r="E74" s="31" t="s">
        <v>576</v>
      </c>
      <c r="F74" s="91">
        <v>200000</v>
      </c>
      <c r="G74" s="32">
        <v>94.32</v>
      </c>
      <c r="H74" s="32" t="s">
        <v>334</v>
      </c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79"/>
      <c r="AB74" s="79"/>
    </row>
    <row r="75" spans="1:28" ht="12.75" customHeight="1">
      <c r="A75" s="90">
        <v>45163</v>
      </c>
      <c r="B75" s="32">
        <v>539310</v>
      </c>
      <c r="C75" s="31" t="s">
        <v>1225</v>
      </c>
      <c r="D75" s="31" t="s">
        <v>1227</v>
      </c>
      <c r="E75" s="31" t="s">
        <v>576</v>
      </c>
      <c r="F75" s="91">
        <v>200000</v>
      </c>
      <c r="G75" s="32">
        <v>94.19</v>
      </c>
      <c r="H75" s="32" t="s">
        <v>334</v>
      </c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A75" s="79"/>
      <c r="AB75" s="79"/>
    </row>
    <row r="76" spans="1:28" ht="12.75" customHeight="1">
      <c r="A76" s="90">
        <v>45163</v>
      </c>
      <c r="B76" s="32">
        <v>539310</v>
      </c>
      <c r="C76" s="31" t="s">
        <v>1225</v>
      </c>
      <c r="D76" s="31" t="s">
        <v>1228</v>
      </c>
      <c r="E76" s="31" t="s">
        <v>576</v>
      </c>
      <c r="F76" s="91">
        <v>195000</v>
      </c>
      <c r="G76" s="32">
        <v>94.25</v>
      </c>
      <c r="H76" s="32" t="s">
        <v>334</v>
      </c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  <c r="AA76" s="79"/>
      <c r="AB76" s="79"/>
    </row>
    <row r="77" spans="1:28" ht="12.75" customHeight="1">
      <c r="A77" s="90">
        <v>45163</v>
      </c>
      <c r="B77" s="32">
        <v>539310</v>
      </c>
      <c r="C77" s="31" t="s">
        <v>1225</v>
      </c>
      <c r="D77" s="31" t="s">
        <v>1228</v>
      </c>
      <c r="E77" s="31" t="s">
        <v>576</v>
      </c>
      <c r="F77" s="91">
        <v>195000</v>
      </c>
      <c r="G77" s="32">
        <v>94.22</v>
      </c>
      <c r="H77" s="32" t="s">
        <v>334</v>
      </c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A77" s="79"/>
      <c r="AB77" s="79"/>
    </row>
    <row r="78" spans="1:28" ht="12.75" customHeight="1">
      <c r="A78" s="90">
        <v>45163</v>
      </c>
      <c r="B78" s="32">
        <v>531025</v>
      </c>
      <c r="C78" s="31" t="s">
        <v>1050</v>
      </c>
      <c r="D78" s="31" t="s">
        <v>927</v>
      </c>
      <c r="E78" s="31" t="s">
        <v>576</v>
      </c>
      <c r="F78" s="91">
        <v>5000000</v>
      </c>
      <c r="G78" s="32">
        <v>0.93</v>
      </c>
      <c r="H78" s="32" t="s">
        <v>334</v>
      </c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A78" s="79"/>
      <c r="AB78" s="79"/>
    </row>
    <row r="79" spans="1:28" ht="12.75" customHeight="1">
      <c r="A79" s="90">
        <v>45163</v>
      </c>
      <c r="B79" s="32">
        <v>531025</v>
      </c>
      <c r="C79" s="31" t="s">
        <v>1050</v>
      </c>
      <c r="D79" s="31" t="s">
        <v>927</v>
      </c>
      <c r="E79" s="31" t="s">
        <v>576</v>
      </c>
      <c r="F79" s="91">
        <v>3470648</v>
      </c>
      <c r="G79" s="32">
        <v>0.93</v>
      </c>
      <c r="H79" s="32" t="s">
        <v>334</v>
      </c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A79" s="79"/>
      <c r="AB79" s="79"/>
    </row>
    <row r="80" spans="1:28" ht="12.75" customHeight="1">
      <c r="A80" s="90">
        <v>45163</v>
      </c>
      <c r="B80" s="32">
        <v>531025</v>
      </c>
      <c r="C80" s="31" t="s">
        <v>1050</v>
      </c>
      <c r="D80" s="31" t="s">
        <v>1229</v>
      </c>
      <c r="E80" s="31" t="s">
        <v>576</v>
      </c>
      <c r="F80" s="91">
        <v>9000000</v>
      </c>
      <c r="G80" s="32">
        <v>0.93</v>
      </c>
      <c r="H80" s="32" t="s">
        <v>334</v>
      </c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A80" s="79"/>
      <c r="AB80" s="79"/>
    </row>
    <row r="81" spans="1:28" ht="12.75" customHeight="1">
      <c r="A81" s="90">
        <v>45163</v>
      </c>
      <c r="B81" s="32" t="s">
        <v>1230</v>
      </c>
      <c r="C81" s="31" t="s">
        <v>1231</v>
      </c>
      <c r="D81" s="31" t="s">
        <v>577</v>
      </c>
      <c r="E81" s="31" t="s">
        <v>575</v>
      </c>
      <c r="F81" s="91">
        <v>133673</v>
      </c>
      <c r="G81" s="32">
        <v>81.39</v>
      </c>
      <c r="H81" s="32" t="s">
        <v>889</v>
      </c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A81" s="79"/>
      <c r="AB81" s="79"/>
    </row>
    <row r="82" spans="1:28" ht="12.75" customHeight="1">
      <c r="A82" s="90">
        <v>45163</v>
      </c>
      <c r="B82" s="32" t="s">
        <v>325</v>
      </c>
      <c r="C82" s="31" t="s">
        <v>1131</v>
      </c>
      <c r="D82" s="31" t="s">
        <v>1132</v>
      </c>
      <c r="E82" s="31" t="s">
        <v>575</v>
      </c>
      <c r="F82" s="91">
        <v>725239</v>
      </c>
      <c r="G82" s="32">
        <v>2800</v>
      </c>
      <c r="H82" s="32" t="s">
        <v>889</v>
      </c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  <c r="AA82" s="79"/>
      <c r="AB82" s="79"/>
    </row>
    <row r="83" spans="1:28" ht="12.75" customHeight="1">
      <c r="A83" s="90">
        <v>45163</v>
      </c>
      <c r="B83" s="32" t="s">
        <v>1133</v>
      </c>
      <c r="C83" s="31" t="s">
        <v>1134</v>
      </c>
      <c r="D83" s="31" t="s">
        <v>577</v>
      </c>
      <c r="E83" s="31" t="s">
        <v>575</v>
      </c>
      <c r="F83" s="91">
        <v>89917</v>
      </c>
      <c r="G83" s="32">
        <v>193.17</v>
      </c>
      <c r="H83" s="32" t="s">
        <v>889</v>
      </c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  <c r="AA83" s="79"/>
      <c r="AB83" s="79"/>
    </row>
    <row r="84" spans="1:28" ht="12.75" customHeight="1">
      <c r="A84" s="90">
        <v>45163</v>
      </c>
      <c r="B84" s="32" t="s">
        <v>1232</v>
      </c>
      <c r="C84" s="31" t="s">
        <v>1233</v>
      </c>
      <c r="D84" s="31" t="s">
        <v>577</v>
      </c>
      <c r="E84" s="31" t="s">
        <v>575</v>
      </c>
      <c r="F84" s="91">
        <v>487675</v>
      </c>
      <c r="G84" s="32">
        <v>386.36</v>
      </c>
      <c r="H84" s="32" t="s">
        <v>889</v>
      </c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  <c r="AA84" s="79"/>
      <c r="AB84" s="79"/>
    </row>
    <row r="85" spans="1:28" ht="12.75" customHeight="1">
      <c r="A85" s="90">
        <v>45163</v>
      </c>
      <c r="B85" s="32" t="s">
        <v>1118</v>
      </c>
      <c r="C85" s="31" t="s">
        <v>1119</v>
      </c>
      <c r="D85" s="31" t="s">
        <v>577</v>
      </c>
      <c r="E85" s="31" t="s">
        <v>575</v>
      </c>
      <c r="F85" s="91">
        <v>390565</v>
      </c>
      <c r="G85" s="32">
        <v>457.74</v>
      </c>
      <c r="H85" s="32" t="s">
        <v>889</v>
      </c>
      <c r="I85" s="79"/>
      <c r="J85" s="92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  <c r="AA85" s="79"/>
      <c r="AB85" s="79"/>
    </row>
    <row r="86" spans="1:28" ht="12.75" customHeight="1">
      <c r="A86" s="90">
        <v>45163</v>
      </c>
      <c r="B86" s="32" t="s">
        <v>1118</v>
      </c>
      <c r="C86" s="31" t="s">
        <v>1119</v>
      </c>
      <c r="D86" s="31" t="s">
        <v>1061</v>
      </c>
      <c r="E86" s="31" t="s">
        <v>575</v>
      </c>
      <c r="F86" s="91">
        <v>153874</v>
      </c>
      <c r="G86" s="32">
        <v>454.05</v>
      </c>
      <c r="H86" s="32" t="s">
        <v>889</v>
      </c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</row>
    <row r="87" spans="1:28" ht="12.75" customHeight="1">
      <c r="A87" s="90">
        <v>45163</v>
      </c>
      <c r="B87" s="32" t="s">
        <v>1118</v>
      </c>
      <c r="C87" s="31" t="s">
        <v>1119</v>
      </c>
      <c r="D87" s="31" t="s">
        <v>1103</v>
      </c>
      <c r="E87" s="31" t="s">
        <v>575</v>
      </c>
      <c r="F87" s="91">
        <v>167856</v>
      </c>
      <c r="G87" s="32">
        <v>457.74</v>
      </c>
      <c r="H87" s="32" t="s">
        <v>889</v>
      </c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  <c r="AB87" s="79"/>
    </row>
    <row r="88" spans="1:28" ht="12.75" customHeight="1">
      <c r="A88" s="90">
        <v>45163</v>
      </c>
      <c r="B88" s="32" t="s">
        <v>1118</v>
      </c>
      <c r="C88" s="31" t="s">
        <v>1119</v>
      </c>
      <c r="D88" s="31" t="s">
        <v>1234</v>
      </c>
      <c r="E88" s="31" t="s">
        <v>575</v>
      </c>
      <c r="F88" s="91">
        <v>430000</v>
      </c>
      <c r="G88" s="32">
        <v>450.14</v>
      </c>
      <c r="H88" s="32" t="s">
        <v>889</v>
      </c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  <c r="AA88" s="79"/>
      <c r="AB88" s="79"/>
    </row>
    <row r="89" spans="1:28" ht="12.75" customHeight="1">
      <c r="A89" s="90">
        <v>45163</v>
      </c>
      <c r="B89" s="32" t="s">
        <v>1118</v>
      </c>
      <c r="C89" s="31" t="s">
        <v>1119</v>
      </c>
      <c r="D89" s="31" t="s">
        <v>1104</v>
      </c>
      <c r="E89" s="31" t="s">
        <v>575</v>
      </c>
      <c r="F89" s="91">
        <v>133852</v>
      </c>
      <c r="G89" s="32">
        <v>455.42</v>
      </c>
      <c r="H89" s="32" t="s">
        <v>889</v>
      </c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  <c r="Y89" s="79"/>
      <c r="Z89" s="79"/>
      <c r="AA89" s="79"/>
      <c r="AB89" s="79"/>
    </row>
    <row r="90" spans="1:28" ht="12.75" customHeight="1">
      <c r="A90" s="90">
        <v>45163</v>
      </c>
      <c r="B90" s="32" t="s">
        <v>1137</v>
      </c>
      <c r="C90" s="31" t="s">
        <v>1138</v>
      </c>
      <c r="D90" s="31" t="s">
        <v>1104</v>
      </c>
      <c r="E90" s="31" t="s">
        <v>575</v>
      </c>
      <c r="F90" s="91">
        <v>6931671</v>
      </c>
      <c r="G90" s="32">
        <v>23.91</v>
      </c>
      <c r="H90" s="32" t="s">
        <v>889</v>
      </c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  <c r="Y90" s="79"/>
      <c r="Z90" s="79"/>
      <c r="AA90" s="79"/>
      <c r="AB90" s="79"/>
    </row>
    <row r="91" spans="1:28" ht="12.75" customHeight="1">
      <c r="A91" s="90">
        <v>45163</v>
      </c>
      <c r="B91" s="32" t="s">
        <v>1235</v>
      </c>
      <c r="C91" s="31" t="s">
        <v>1236</v>
      </c>
      <c r="D91" s="31" t="s">
        <v>1237</v>
      </c>
      <c r="E91" s="31" t="s">
        <v>575</v>
      </c>
      <c r="F91" s="91">
        <v>199280</v>
      </c>
      <c r="G91" s="32">
        <v>25.97</v>
      </c>
      <c r="H91" s="32" t="s">
        <v>889</v>
      </c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  <c r="AA91" s="79"/>
      <c r="AB91" s="79"/>
    </row>
    <row r="92" spans="1:28" ht="12.75" customHeight="1">
      <c r="A92" s="90">
        <v>45163</v>
      </c>
      <c r="B92" s="32" t="s">
        <v>1140</v>
      </c>
      <c r="C92" s="31" t="s">
        <v>1141</v>
      </c>
      <c r="D92" s="31" t="s">
        <v>1238</v>
      </c>
      <c r="E92" s="31" t="s">
        <v>575</v>
      </c>
      <c r="F92" s="91">
        <v>999130</v>
      </c>
      <c r="G92" s="32">
        <v>10.83</v>
      </c>
      <c r="H92" s="32" t="s">
        <v>889</v>
      </c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</row>
    <row r="93" spans="1:28" ht="12.75" customHeight="1">
      <c r="A93" s="90">
        <v>45163</v>
      </c>
      <c r="B93" s="32" t="s">
        <v>1239</v>
      </c>
      <c r="C93" s="31" t="s">
        <v>1240</v>
      </c>
      <c r="D93" s="31" t="s">
        <v>577</v>
      </c>
      <c r="E93" s="31" t="s">
        <v>575</v>
      </c>
      <c r="F93" s="91">
        <v>59555</v>
      </c>
      <c r="G93" s="32">
        <v>388.34</v>
      </c>
      <c r="H93" s="32" t="s">
        <v>889</v>
      </c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  <c r="Y93" s="79"/>
      <c r="Z93" s="79"/>
      <c r="AA93" s="79"/>
      <c r="AB93" s="79"/>
    </row>
    <row r="94" spans="1:28" ht="12.75" customHeight="1">
      <c r="A94" s="90">
        <v>45163</v>
      </c>
      <c r="B94" s="32" t="s">
        <v>780</v>
      </c>
      <c r="C94" s="31" t="s">
        <v>1241</v>
      </c>
      <c r="D94" s="31" t="s">
        <v>577</v>
      </c>
      <c r="E94" s="31" t="s">
        <v>575</v>
      </c>
      <c r="F94" s="91">
        <v>1139909</v>
      </c>
      <c r="G94" s="32">
        <v>304.35000000000002</v>
      </c>
      <c r="H94" s="32" t="s">
        <v>889</v>
      </c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  <c r="AA94" s="79"/>
      <c r="AB94" s="79"/>
    </row>
    <row r="95" spans="1:28" ht="12.75" customHeight="1">
      <c r="A95" s="90">
        <v>45163</v>
      </c>
      <c r="B95" s="32" t="s">
        <v>1143</v>
      </c>
      <c r="C95" s="31" t="s">
        <v>1144</v>
      </c>
      <c r="D95" s="31" t="s">
        <v>1155</v>
      </c>
      <c r="E95" s="31" t="s">
        <v>575</v>
      </c>
      <c r="F95" s="91">
        <v>54000</v>
      </c>
      <c r="G95" s="32">
        <v>89.96</v>
      </c>
      <c r="H95" s="32" t="s">
        <v>889</v>
      </c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79"/>
      <c r="U95" s="79"/>
      <c r="V95" s="79"/>
      <c r="W95" s="79"/>
      <c r="X95" s="79"/>
      <c r="Y95" s="79"/>
      <c r="Z95" s="79"/>
      <c r="AA95" s="79"/>
      <c r="AB95" s="79"/>
    </row>
    <row r="96" spans="1:28" ht="12.75" customHeight="1">
      <c r="A96" s="90">
        <v>45163</v>
      </c>
      <c r="B96" s="32" t="s">
        <v>1143</v>
      </c>
      <c r="C96" s="31" t="s">
        <v>1144</v>
      </c>
      <c r="D96" s="31" t="s">
        <v>1145</v>
      </c>
      <c r="E96" s="31" t="s">
        <v>575</v>
      </c>
      <c r="F96" s="91">
        <v>9000</v>
      </c>
      <c r="G96" s="32">
        <v>93.03</v>
      </c>
      <c r="H96" s="32" t="s">
        <v>889</v>
      </c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79"/>
      <c r="Y96" s="79"/>
      <c r="Z96" s="79"/>
      <c r="AA96" s="79"/>
      <c r="AB96" s="79"/>
    </row>
    <row r="97" spans="1:28" ht="12.75" customHeight="1">
      <c r="A97" s="90">
        <v>45163</v>
      </c>
      <c r="B97" s="32" t="s">
        <v>137</v>
      </c>
      <c r="C97" s="31" t="s">
        <v>1242</v>
      </c>
      <c r="D97" s="31" t="s">
        <v>1104</v>
      </c>
      <c r="E97" s="31" t="s">
        <v>575</v>
      </c>
      <c r="F97" s="91">
        <v>4081622</v>
      </c>
      <c r="G97" s="32">
        <v>166.57</v>
      </c>
      <c r="H97" s="32" t="s">
        <v>889</v>
      </c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  <c r="AA97" s="79"/>
      <c r="AB97" s="79"/>
    </row>
    <row r="98" spans="1:28" ht="12.75" customHeight="1">
      <c r="A98" s="90">
        <v>45163</v>
      </c>
      <c r="B98" s="32" t="s">
        <v>1243</v>
      </c>
      <c r="C98" s="31" t="s">
        <v>1244</v>
      </c>
      <c r="D98" s="31" t="s">
        <v>1245</v>
      </c>
      <c r="E98" s="31" t="s">
        <v>575</v>
      </c>
      <c r="F98" s="91">
        <v>37200000</v>
      </c>
      <c r="G98" s="32">
        <v>202.8</v>
      </c>
      <c r="H98" s="32" t="s">
        <v>889</v>
      </c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79"/>
      <c r="X98" s="79"/>
      <c r="Y98" s="79"/>
      <c r="Z98" s="79"/>
      <c r="AA98" s="79"/>
      <c r="AB98" s="79"/>
    </row>
    <row r="99" spans="1:28" ht="12.75" customHeight="1">
      <c r="A99" s="90">
        <v>45163</v>
      </c>
      <c r="B99" s="32" t="s">
        <v>1246</v>
      </c>
      <c r="C99" s="31" t="s">
        <v>1247</v>
      </c>
      <c r="D99" s="31" t="s">
        <v>1248</v>
      </c>
      <c r="E99" s="31" t="s">
        <v>575</v>
      </c>
      <c r="F99" s="91">
        <v>21188669</v>
      </c>
      <c r="G99" s="32">
        <v>9.06</v>
      </c>
      <c r="H99" s="32" t="s">
        <v>889</v>
      </c>
      <c r="I99" s="79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79"/>
      <c r="W99" s="79"/>
      <c r="X99" s="79"/>
      <c r="Y99" s="79"/>
      <c r="Z99" s="79"/>
      <c r="AA99" s="79"/>
      <c r="AB99" s="79"/>
    </row>
    <row r="100" spans="1:28" ht="12.75" customHeight="1">
      <c r="A100" s="90">
        <v>45163</v>
      </c>
      <c r="B100" s="32" t="s">
        <v>1249</v>
      </c>
      <c r="C100" s="31" t="s">
        <v>1250</v>
      </c>
      <c r="D100" s="31" t="s">
        <v>1251</v>
      </c>
      <c r="E100" s="31" t="s">
        <v>575</v>
      </c>
      <c r="F100" s="91">
        <v>19200</v>
      </c>
      <c r="G100" s="32">
        <v>288.02999999999997</v>
      </c>
      <c r="H100" s="32" t="s">
        <v>889</v>
      </c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  <c r="W100" s="79"/>
      <c r="X100" s="79"/>
      <c r="Y100" s="79"/>
      <c r="Z100" s="79"/>
      <c r="AA100" s="79"/>
      <c r="AB100" s="79"/>
    </row>
    <row r="101" spans="1:28" ht="12.75" customHeight="1">
      <c r="A101" s="90">
        <v>45163</v>
      </c>
      <c r="B101" s="32" t="s">
        <v>864</v>
      </c>
      <c r="C101" s="31" t="s">
        <v>1252</v>
      </c>
      <c r="D101" s="31" t="s">
        <v>577</v>
      </c>
      <c r="E101" s="31" t="s">
        <v>575</v>
      </c>
      <c r="F101" s="91">
        <v>975382</v>
      </c>
      <c r="G101" s="32">
        <v>426.85</v>
      </c>
      <c r="H101" s="32" t="s">
        <v>889</v>
      </c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  <c r="Y101" s="79"/>
      <c r="Z101" s="79"/>
      <c r="AA101" s="79"/>
      <c r="AB101" s="79"/>
    </row>
    <row r="102" spans="1:28" ht="12.75" customHeight="1">
      <c r="A102" s="90">
        <v>45163</v>
      </c>
      <c r="B102" s="32" t="s">
        <v>1147</v>
      </c>
      <c r="C102" s="31" t="s">
        <v>1148</v>
      </c>
      <c r="D102" s="31" t="s">
        <v>577</v>
      </c>
      <c r="E102" s="31" t="s">
        <v>575</v>
      </c>
      <c r="F102" s="91">
        <v>330950</v>
      </c>
      <c r="G102" s="32">
        <v>220.01</v>
      </c>
      <c r="H102" s="32" t="s">
        <v>889</v>
      </c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  <c r="W102" s="79"/>
      <c r="X102" s="79"/>
      <c r="Y102" s="79"/>
      <c r="Z102" s="79"/>
      <c r="AA102" s="79"/>
      <c r="AB102" s="79"/>
    </row>
    <row r="103" spans="1:28" ht="12.75" customHeight="1">
      <c r="A103" s="90">
        <v>45163</v>
      </c>
      <c r="B103" s="32" t="s">
        <v>1149</v>
      </c>
      <c r="C103" s="31" t="s">
        <v>1150</v>
      </c>
      <c r="D103" s="31" t="s">
        <v>1062</v>
      </c>
      <c r="E103" s="31" t="s">
        <v>575</v>
      </c>
      <c r="F103" s="91">
        <v>222434</v>
      </c>
      <c r="G103" s="32">
        <v>48.69</v>
      </c>
      <c r="H103" s="32" t="s">
        <v>889</v>
      </c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  <c r="W103" s="79"/>
      <c r="X103" s="79"/>
      <c r="Y103" s="79"/>
      <c r="Z103" s="79"/>
      <c r="AA103" s="79"/>
      <c r="AB103" s="79"/>
    </row>
    <row r="104" spans="1:28" ht="12.75" customHeight="1">
      <c r="A104" s="90">
        <v>45163</v>
      </c>
      <c r="B104" s="32" t="s">
        <v>1253</v>
      </c>
      <c r="C104" s="31" t="s">
        <v>1254</v>
      </c>
      <c r="D104" s="31" t="s">
        <v>1146</v>
      </c>
      <c r="E104" s="31" t="s">
        <v>575</v>
      </c>
      <c r="F104" s="91">
        <v>54484</v>
      </c>
      <c r="G104" s="32">
        <v>80.45</v>
      </c>
      <c r="H104" s="32" t="s">
        <v>889</v>
      </c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  <c r="W104" s="79"/>
      <c r="X104" s="79"/>
      <c r="Y104" s="79"/>
      <c r="Z104" s="79"/>
      <c r="AA104" s="79"/>
      <c r="AB104" s="79"/>
    </row>
    <row r="105" spans="1:28" ht="12.75" customHeight="1">
      <c r="A105" s="90">
        <v>45163</v>
      </c>
      <c r="B105" s="32" t="s">
        <v>1253</v>
      </c>
      <c r="C105" s="31" t="s">
        <v>1254</v>
      </c>
      <c r="D105" s="31" t="s">
        <v>1169</v>
      </c>
      <c r="E105" s="31" t="s">
        <v>575</v>
      </c>
      <c r="F105" s="91">
        <v>54712</v>
      </c>
      <c r="G105" s="32">
        <v>78.13</v>
      </c>
      <c r="H105" s="32" t="s">
        <v>889</v>
      </c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  <c r="Y105" s="79"/>
      <c r="Z105" s="79"/>
      <c r="AA105" s="79"/>
      <c r="AB105" s="79"/>
    </row>
    <row r="106" spans="1:28" ht="12.75" customHeight="1">
      <c r="A106" s="90">
        <v>45163</v>
      </c>
      <c r="B106" s="32" t="s">
        <v>1255</v>
      </c>
      <c r="C106" s="31" t="s">
        <v>1256</v>
      </c>
      <c r="D106" s="31" t="s">
        <v>1061</v>
      </c>
      <c r="E106" s="31" t="s">
        <v>575</v>
      </c>
      <c r="F106" s="91">
        <v>778093</v>
      </c>
      <c r="G106" s="32">
        <v>193.91</v>
      </c>
      <c r="H106" s="32" t="s">
        <v>889</v>
      </c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79"/>
      <c r="V106" s="79"/>
      <c r="W106" s="79"/>
      <c r="X106" s="79"/>
      <c r="Y106" s="79"/>
      <c r="Z106" s="79"/>
      <c r="AA106" s="79"/>
      <c r="AB106" s="79"/>
    </row>
    <row r="107" spans="1:28" ht="12.75" customHeight="1">
      <c r="A107" s="90">
        <v>45163</v>
      </c>
      <c r="B107" s="32" t="s">
        <v>1255</v>
      </c>
      <c r="C107" s="31" t="s">
        <v>1256</v>
      </c>
      <c r="D107" s="31" t="s">
        <v>577</v>
      </c>
      <c r="E107" s="31" t="s">
        <v>575</v>
      </c>
      <c r="F107" s="91">
        <v>1183540</v>
      </c>
      <c r="G107" s="32">
        <v>193.75</v>
      </c>
      <c r="H107" s="32" t="s">
        <v>889</v>
      </c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79"/>
      <c r="U107" s="79"/>
      <c r="V107" s="79"/>
      <c r="W107" s="79"/>
      <c r="X107" s="79"/>
      <c r="Y107" s="79"/>
      <c r="Z107" s="79"/>
      <c r="AA107" s="79"/>
      <c r="AB107" s="79"/>
    </row>
    <row r="108" spans="1:28" ht="12.75" customHeight="1">
      <c r="A108" s="90">
        <v>45163</v>
      </c>
      <c r="B108" s="32" t="s">
        <v>1255</v>
      </c>
      <c r="C108" s="31" t="s">
        <v>1256</v>
      </c>
      <c r="D108" s="31" t="s">
        <v>1103</v>
      </c>
      <c r="E108" s="31" t="s">
        <v>575</v>
      </c>
      <c r="F108" s="91">
        <v>650734</v>
      </c>
      <c r="G108" s="32">
        <v>195.72</v>
      </c>
      <c r="H108" s="32" t="s">
        <v>889</v>
      </c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  <c r="AA108" s="79"/>
      <c r="AB108" s="79"/>
    </row>
    <row r="109" spans="1:28" ht="12.75" customHeight="1">
      <c r="A109" s="90">
        <v>45163</v>
      </c>
      <c r="B109" s="32" t="s">
        <v>1120</v>
      </c>
      <c r="C109" s="31" t="s">
        <v>1121</v>
      </c>
      <c r="D109" s="31" t="s">
        <v>577</v>
      </c>
      <c r="E109" s="31" t="s">
        <v>575</v>
      </c>
      <c r="F109" s="91">
        <v>205203</v>
      </c>
      <c r="G109" s="32">
        <v>760.7</v>
      </c>
      <c r="H109" s="32" t="s">
        <v>889</v>
      </c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79"/>
      <c r="Y109" s="79"/>
      <c r="Z109" s="79"/>
      <c r="AA109" s="79"/>
      <c r="AB109" s="79"/>
    </row>
    <row r="110" spans="1:28" ht="12.75" customHeight="1">
      <c r="A110" s="90">
        <v>45163</v>
      </c>
      <c r="B110" s="32" t="s">
        <v>1257</v>
      </c>
      <c r="C110" s="31" t="s">
        <v>1258</v>
      </c>
      <c r="D110" s="31" t="s">
        <v>577</v>
      </c>
      <c r="E110" s="31" t="s">
        <v>575</v>
      </c>
      <c r="F110" s="91">
        <v>927377</v>
      </c>
      <c r="G110" s="32">
        <v>119.74</v>
      </c>
      <c r="H110" s="32" t="s">
        <v>889</v>
      </c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  <c r="AA110" s="79"/>
      <c r="AB110" s="79"/>
    </row>
    <row r="111" spans="1:28" ht="12.75" customHeight="1">
      <c r="A111" s="90">
        <v>45163</v>
      </c>
      <c r="B111" s="32" t="s">
        <v>1259</v>
      </c>
      <c r="C111" s="31" t="s">
        <v>1260</v>
      </c>
      <c r="D111" s="31" t="s">
        <v>1104</v>
      </c>
      <c r="E111" s="31" t="s">
        <v>575</v>
      </c>
      <c r="F111" s="91">
        <v>17736666</v>
      </c>
      <c r="G111" s="32">
        <v>17.579999999999998</v>
      </c>
      <c r="H111" s="32" t="s">
        <v>889</v>
      </c>
      <c r="I111" s="79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79"/>
      <c r="U111" s="79"/>
      <c r="V111" s="79"/>
      <c r="W111" s="79"/>
      <c r="X111" s="79"/>
      <c r="Y111" s="79"/>
      <c r="Z111" s="79"/>
      <c r="AA111" s="79"/>
      <c r="AB111" s="79"/>
    </row>
    <row r="112" spans="1:28" ht="12.75" customHeight="1">
      <c r="A112" s="90">
        <v>45163</v>
      </c>
      <c r="B112" s="32" t="s">
        <v>1151</v>
      </c>
      <c r="C112" s="31" t="s">
        <v>1152</v>
      </c>
      <c r="D112" s="31" t="s">
        <v>1261</v>
      </c>
      <c r="E112" s="31" t="s">
        <v>575</v>
      </c>
      <c r="F112" s="91">
        <v>65000</v>
      </c>
      <c r="G112" s="32">
        <v>189.02</v>
      </c>
      <c r="H112" s="32" t="s">
        <v>889</v>
      </c>
      <c r="I112" s="79"/>
      <c r="J112" s="79"/>
      <c r="K112" s="79"/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V112" s="79"/>
      <c r="W112" s="79"/>
      <c r="X112" s="79"/>
      <c r="Y112" s="79"/>
      <c r="Z112" s="79"/>
      <c r="AA112" s="79"/>
      <c r="AB112" s="79"/>
    </row>
    <row r="113" spans="1:28" ht="12.75" customHeight="1">
      <c r="A113" s="90">
        <v>45163</v>
      </c>
      <c r="B113" s="32" t="s">
        <v>1151</v>
      </c>
      <c r="C113" s="31" t="s">
        <v>1152</v>
      </c>
      <c r="D113" s="31" t="s">
        <v>1262</v>
      </c>
      <c r="E113" s="31" t="s">
        <v>575</v>
      </c>
      <c r="F113" s="91">
        <v>110000</v>
      </c>
      <c r="G113" s="32">
        <v>188.83</v>
      </c>
      <c r="H113" s="32" t="s">
        <v>889</v>
      </c>
      <c r="I113" s="79"/>
      <c r="J113" s="79"/>
      <c r="K113" s="79"/>
      <c r="L113" s="79"/>
      <c r="M113" s="79"/>
      <c r="N113" s="79"/>
      <c r="O113" s="79"/>
      <c r="P113" s="79"/>
      <c r="Q113" s="79"/>
      <c r="R113" s="79"/>
      <c r="S113" s="79"/>
      <c r="T113" s="79"/>
      <c r="U113" s="79"/>
      <c r="V113" s="79"/>
      <c r="W113" s="79"/>
      <c r="X113" s="79"/>
      <c r="Y113" s="79"/>
      <c r="Z113" s="79"/>
      <c r="AA113" s="79"/>
      <c r="AB113" s="79"/>
    </row>
    <row r="114" spans="1:28" ht="12.75" customHeight="1">
      <c r="A114" s="90">
        <v>45163</v>
      </c>
      <c r="B114" s="32" t="s">
        <v>1151</v>
      </c>
      <c r="C114" s="31" t="s">
        <v>1152</v>
      </c>
      <c r="D114" s="31" t="s">
        <v>1170</v>
      </c>
      <c r="E114" s="31" t="s">
        <v>575</v>
      </c>
      <c r="F114" s="91">
        <v>72000</v>
      </c>
      <c r="G114" s="32">
        <v>188.88</v>
      </c>
      <c r="H114" s="32" t="s">
        <v>889</v>
      </c>
      <c r="I114" s="79"/>
      <c r="J114" s="79"/>
      <c r="K114" s="79"/>
      <c r="L114" s="79"/>
      <c r="M114" s="79"/>
      <c r="N114" s="79"/>
      <c r="O114" s="79"/>
      <c r="P114" s="79"/>
      <c r="Q114" s="79"/>
      <c r="R114" s="79"/>
      <c r="S114" s="79"/>
      <c r="T114" s="79"/>
      <c r="U114" s="79"/>
      <c r="V114" s="79"/>
      <c r="W114" s="79"/>
      <c r="X114" s="79"/>
      <c r="Y114" s="79"/>
      <c r="Z114" s="79"/>
      <c r="AA114" s="79"/>
      <c r="AB114" s="79"/>
    </row>
    <row r="115" spans="1:28" ht="12.75" customHeight="1">
      <c r="A115" s="90">
        <v>45163</v>
      </c>
      <c r="B115" s="32" t="s">
        <v>1151</v>
      </c>
      <c r="C115" s="31" t="s">
        <v>1152</v>
      </c>
      <c r="D115" s="31" t="s">
        <v>1263</v>
      </c>
      <c r="E115" s="31" t="s">
        <v>575</v>
      </c>
      <c r="F115" s="91">
        <v>130000</v>
      </c>
      <c r="G115" s="32">
        <v>192</v>
      </c>
      <c r="H115" s="32" t="s">
        <v>889</v>
      </c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79"/>
      <c r="Y115" s="79"/>
      <c r="Z115" s="79"/>
      <c r="AA115" s="79"/>
      <c r="AB115" s="79"/>
    </row>
    <row r="116" spans="1:28" ht="12.75" customHeight="1">
      <c r="A116" s="90">
        <v>45163</v>
      </c>
      <c r="B116" s="32" t="s">
        <v>1153</v>
      </c>
      <c r="C116" s="31" t="s">
        <v>1154</v>
      </c>
      <c r="D116" s="31" t="s">
        <v>577</v>
      </c>
      <c r="E116" s="31" t="s">
        <v>575</v>
      </c>
      <c r="F116" s="91">
        <v>198821</v>
      </c>
      <c r="G116" s="32">
        <v>240.8</v>
      </c>
      <c r="H116" s="32" t="s">
        <v>889</v>
      </c>
      <c r="I116" s="79"/>
      <c r="J116" s="79"/>
      <c r="K116" s="79"/>
      <c r="L116" s="79"/>
      <c r="M116" s="79"/>
      <c r="N116" s="79"/>
      <c r="O116" s="79"/>
      <c r="P116" s="79"/>
      <c r="Q116" s="79"/>
      <c r="R116" s="79"/>
      <c r="S116" s="79"/>
      <c r="T116" s="79"/>
      <c r="U116" s="79"/>
      <c r="V116" s="79"/>
      <c r="W116" s="79"/>
      <c r="X116" s="79"/>
      <c r="Y116" s="79"/>
      <c r="Z116" s="79"/>
      <c r="AA116" s="79"/>
      <c r="AB116" s="79"/>
    </row>
    <row r="117" spans="1:28" ht="12.75" customHeight="1">
      <c r="A117" s="90">
        <v>45163</v>
      </c>
      <c r="B117" s="32" t="s">
        <v>1264</v>
      </c>
      <c r="C117" s="31" t="s">
        <v>1265</v>
      </c>
      <c r="D117" s="31" t="s">
        <v>1266</v>
      </c>
      <c r="E117" s="31" t="s">
        <v>575</v>
      </c>
      <c r="F117" s="91">
        <v>95000</v>
      </c>
      <c r="G117" s="32">
        <v>51.8</v>
      </c>
      <c r="H117" s="32" t="s">
        <v>889</v>
      </c>
      <c r="I117" s="79"/>
      <c r="J117" s="79"/>
      <c r="K117" s="79"/>
      <c r="L117" s="79"/>
      <c r="M117" s="79"/>
      <c r="N117" s="79"/>
      <c r="O117" s="79"/>
      <c r="P117" s="79"/>
      <c r="Q117" s="79"/>
      <c r="R117" s="79"/>
      <c r="S117" s="79"/>
      <c r="T117" s="79"/>
      <c r="U117" s="79"/>
      <c r="V117" s="79"/>
      <c r="W117" s="79"/>
      <c r="X117" s="79"/>
      <c r="Y117" s="79"/>
      <c r="Z117" s="79"/>
      <c r="AA117" s="79"/>
      <c r="AB117" s="79"/>
    </row>
    <row r="118" spans="1:28" ht="12.75" customHeight="1">
      <c r="A118" s="90">
        <v>45163</v>
      </c>
      <c r="B118" s="32" t="s">
        <v>1267</v>
      </c>
      <c r="C118" s="31" t="s">
        <v>1268</v>
      </c>
      <c r="D118" s="31" t="s">
        <v>1269</v>
      </c>
      <c r="E118" s="31" t="s">
        <v>575</v>
      </c>
      <c r="F118" s="91">
        <v>45000</v>
      </c>
      <c r="G118" s="32">
        <v>44.5</v>
      </c>
      <c r="H118" s="32" t="s">
        <v>889</v>
      </c>
      <c r="I118" s="79"/>
      <c r="J118" s="79"/>
      <c r="K118" s="79"/>
      <c r="L118" s="79"/>
      <c r="M118" s="79"/>
      <c r="N118" s="79"/>
      <c r="O118" s="79"/>
      <c r="P118" s="79"/>
      <c r="Q118" s="79"/>
      <c r="R118" s="79"/>
      <c r="S118" s="79"/>
      <c r="T118" s="79"/>
      <c r="U118" s="79"/>
      <c r="V118" s="79"/>
      <c r="W118" s="79"/>
      <c r="X118" s="79"/>
      <c r="Y118" s="79"/>
      <c r="Z118" s="79"/>
      <c r="AA118" s="79"/>
      <c r="AB118" s="79"/>
    </row>
    <row r="119" spans="1:28" ht="12.75" customHeight="1">
      <c r="A119" s="90">
        <v>45163</v>
      </c>
      <c r="B119" s="32" t="s">
        <v>1270</v>
      </c>
      <c r="C119" s="31" t="s">
        <v>1271</v>
      </c>
      <c r="D119" s="31" t="s">
        <v>1272</v>
      </c>
      <c r="E119" s="31" t="s">
        <v>575</v>
      </c>
      <c r="F119" s="91">
        <v>66000</v>
      </c>
      <c r="G119" s="32">
        <v>302.12</v>
      </c>
      <c r="H119" s="32" t="s">
        <v>889</v>
      </c>
      <c r="I119" s="79"/>
      <c r="J119" s="79"/>
      <c r="K119" s="79"/>
      <c r="L119" s="79"/>
      <c r="M119" s="79"/>
      <c r="N119" s="79"/>
      <c r="O119" s="79"/>
      <c r="P119" s="79"/>
      <c r="Q119" s="79"/>
      <c r="R119" s="79"/>
      <c r="S119" s="79"/>
      <c r="T119" s="79"/>
      <c r="U119" s="79"/>
      <c r="V119" s="79"/>
      <c r="W119" s="79"/>
      <c r="X119" s="79"/>
      <c r="Y119" s="79"/>
      <c r="Z119" s="79"/>
      <c r="AA119" s="79"/>
      <c r="AB119" s="79"/>
    </row>
    <row r="120" spans="1:28" ht="12.75" customHeight="1">
      <c r="A120" s="90">
        <v>45163</v>
      </c>
      <c r="B120" s="32" t="s">
        <v>1105</v>
      </c>
      <c r="C120" s="31" t="s">
        <v>1106</v>
      </c>
      <c r="D120" s="31" t="s">
        <v>1273</v>
      </c>
      <c r="E120" s="31" t="s">
        <v>575</v>
      </c>
      <c r="F120" s="91">
        <v>37200</v>
      </c>
      <c r="G120" s="32">
        <v>141.21</v>
      </c>
      <c r="H120" s="32" t="s">
        <v>889</v>
      </c>
      <c r="I120" s="79"/>
      <c r="J120" s="79"/>
      <c r="K120" s="79"/>
      <c r="L120" s="79"/>
      <c r="M120" s="79"/>
      <c r="N120" s="79"/>
      <c r="O120" s="79"/>
      <c r="P120" s="79"/>
      <c r="Q120" s="79"/>
      <c r="R120" s="79"/>
      <c r="S120" s="79"/>
      <c r="T120" s="79"/>
      <c r="U120" s="79"/>
      <c r="V120" s="79"/>
      <c r="W120" s="79"/>
      <c r="X120" s="79"/>
      <c r="Y120" s="79"/>
      <c r="Z120" s="79"/>
      <c r="AA120" s="79"/>
      <c r="AB120" s="79"/>
    </row>
    <row r="121" spans="1:28" ht="12.75" customHeight="1">
      <c r="A121" s="90">
        <v>45163</v>
      </c>
      <c r="B121" s="32" t="s">
        <v>1156</v>
      </c>
      <c r="C121" s="31" t="s">
        <v>1157</v>
      </c>
      <c r="D121" s="31" t="s">
        <v>577</v>
      </c>
      <c r="E121" s="31" t="s">
        <v>575</v>
      </c>
      <c r="F121" s="91">
        <v>153754</v>
      </c>
      <c r="G121" s="32">
        <v>144.22</v>
      </c>
      <c r="H121" s="32" t="s">
        <v>889</v>
      </c>
      <c r="I121" s="79"/>
      <c r="J121" s="79"/>
      <c r="K121" s="79"/>
      <c r="L121" s="79"/>
      <c r="M121" s="79"/>
      <c r="N121" s="79"/>
      <c r="O121" s="79"/>
      <c r="P121" s="79"/>
      <c r="Q121" s="79"/>
      <c r="R121" s="79"/>
      <c r="S121" s="79"/>
      <c r="T121" s="79"/>
      <c r="U121" s="79"/>
      <c r="V121" s="79"/>
      <c r="W121" s="79"/>
      <c r="X121" s="79"/>
      <c r="Y121" s="79"/>
      <c r="Z121" s="79"/>
      <c r="AA121" s="79"/>
      <c r="AB121" s="79"/>
    </row>
    <row r="122" spans="1:28" ht="12.75" customHeight="1">
      <c r="A122" s="90">
        <v>45163</v>
      </c>
      <c r="B122" s="32" t="s">
        <v>1274</v>
      </c>
      <c r="C122" s="31" t="s">
        <v>1275</v>
      </c>
      <c r="D122" s="31" t="s">
        <v>1276</v>
      </c>
      <c r="E122" s="31" t="s">
        <v>575</v>
      </c>
      <c r="F122" s="91">
        <v>201000000</v>
      </c>
      <c r="G122" s="32">
        <v>114.4</v>
      </c>
      <c r="H122" s="32" t="s">
        <v>889</v>
      </c>
      <c r="I122" s="79"/>
      <c r="J122" s="79"/>
      <c r="K122" s="79"/>
      <c r="L122" s="79"/>
      <c r="M122" s="79"/>
      <c r="N122" s="79"/>
      <c r="O122" s="79"/>
      <c r="P122" s="79"/>
      <c r="Q122" s="79"/>
      <c r="R122" s="79"/>
      <c r="S122" s="79"/>
      <c r="T122" s="79"/>
      <c r="U122" s="79"/>
      <c r="V122" s="79"/>
      <c r="W122" s="79"/>
      <c r="X122" s="79"/>
      <c r="Y122" s="79"/>
      <c r="Z122" s="79"/>
      <c r="AA122" s="79"/>
      <c r="AB122" s="79"/>
    </row>
    <row r="123" spans="1:28" ht="12.75" customHeight="1">
      <c r="A123" s="90">
        <v>45163</v>
      </c>
      <c r="B123" s="32" t="s">
        <v>1158</v>
      </c>
      <c r="C123" s="31" t="s">
        <v>1159</v>
      </c>
      <c r="D123" s="31" t="s">
        <v>1277</v>
      </c>
      <c r="E123" s="31" t="s">
        <v>575</v>
      </c>
      <c r="F123" s="91">
        <v>2862669</v>
      </c>
      <c r="G123" s="32">
        <v>1.1299999999999999</v>
      </c>
      <c r="H123" s="32" t="s">
        <v>889</v>
      </c>
      <c r="I123" s="79"/>
      <c r="J123" s="79"/>
      <c r="K123" s="79"/>
      <c r="L123" s="79"/>
      <c r="M123" s="79"/>
      <c r="N123" s="79"/>
      <c r="O123" s="79"/>
      <c r="P123" s="79"/>
      <c r="Q123" s="79"/>
      <c r="R123" s="79"/>
      <c r="S123" s="79"/>
      <c r="T123" s="79"/>
      <c r="U123" s="79"/>
      <c r="V123" s="79"/>
      <c r="W123" s="79"/>
      <c r="X123" s="79"/>
      <c r="Y123" s="79"/>
      <c r="Z123" s="79"/>
      <c r="AA123" s="79"/>
      <c r="AB123" s="79"/>
    </row>
    <row r="124" spans="1:28" ht="12.75" customHeight="1">
      <c r="A124" s="90">
        <v>45163</v>
      </c>
      <c r="B124" s="32" t="s">
        <v>1158</v>
      </c>
      <c r="C124" s="31" t="s">
        <v>1159</v>
      </c>
      <c r="D124" s="31" t="s">
        <v>1160</v>
      </c>
      <c r="E124" s="31" t="s">
        <v>575</v>
      </c>
      <c r="F124" s="91">
        <v>4051166</v>
      </c>
      <c r="G124" s="32">
        <v>1.19</v>
      </c>
      <c r="H124" s="32" t="s">
        <v>889</v>
      </c>
      <c r="I124" s="79"/>
      <c r="J124" s="79"/>
      <c r="K124" s="79"/>
      <c r="L124" s="79"/>
      <c r="M124" s="79"/>
      <c r="N124" s="79"/>
      <c r="O124" s="79"/>
      <c r="P124" s="79"/>
      <c r="Q124" s="79"/>
      <c r="R124" s="79"/>
      <c r="S124" s="79"/>
      <c r="T124" s="79"/>
      <c r="U124" s="79"/>
      <c r="V124" s="79"/>
      <c r="W124" s="79"/>
      <c r="X124" s="79"/>
      <c r="Y124" s="79"/>
      <c r="Z124" s="79"/>
      <c r="AA124" s="79"/>
      <c r="AB124" s="79"/>
    </row>
    <row r="125" spans="1:28" ht="12.75" customHeight="1">
      <c r="A125" s="90">
        <v>45163</v>
      </c>
      <c r="B125" s="32" t="s">
        <v>1278</v>
      </c>
      <c r="C125" s="31" t="s">
        <v>1279</v>
      </c>
      <c r="D125" s="31" t="s">
        <v>577</v>
      </c>
      <c r="E125" s="31" t="s">
        <v>575</v>
      </c>
      <c r="F125" s="91">
        <v>46513</v>
      </c>
      <c r="G125" s="32">
        <v>3626.48</v>
      </c>
      <c r="H125" s="32" t="s">
        <v>889</v>
      </c>
      <c r="I125" s="79"/>
      <c r="J125" s="79"/>
      <c r="K125" s="79"/>
      <c r="L125" s="79"/>
      <c r="M125" s="79"/>
      <c r="N125" s="79"/>
      <c r="O125" s="79"/>
      <c r="P125" s="79"/>
      <c r="Q125" s="79"/>
      <c r="R125" s="79"/>
      <c r="S125" s="79"/>
      <c r="T125" s="79"/>
      <c r="U125" s="79"/>
      <c r="V125" s="79"/>
      <c r="W125" s="79"/>
      <c r="X125" s="79"/>
      <c r="Y125" s="79"/>
      <c r="Z125" s="79"/>
      <c r="AA125" s="79"/>
      <c r="AB125" s="79"/>
    </row>
    <row r="126" spans="1:28" ht="12.75" customHeight="1">
      <c r="A126" s="90">
        <v>45163</v>
      </c>
      <c r="B126" s="32" t="s">
        <v>1230</v>
      </c>
      <c r="C126" s="31" t="s">
        <v>1231</v>
      </c>
      <c r="D126" s="31" t="s">
        <v>577</v>
      </c>
      <c r="E126" s="31" t="s">
        <v>576</v>
      </c>
      <c r="F126" s="91">
        <v>133673</v>
      </c>
      <c r="G126" s="32">
        <v>81.58</v>
      </c>
      <c r="H126" s="32" t="s">
        <v>889</v>
      </c>
      <c r="I126" s="79"/>
      <c r="J126" s="79"/>
      <c r="K126" s="79"/>
      <c r="L126" s="79"/>
      <c r="M126" s="79"/>
      <c r="N126" s="79"/>
      <c r="O126" s="79"/>
      <c r="P126" s="79"/>
      <c r="Q126" s="79"/>
      <c r="R126" s="79"/>
      <c r="S126" s="79"/>
      <c r="T126" s="79"/>
      <c r="U126" s="79"/>
      <c r="V126" s="79"/>
      <c r="W126" s="79"/>
      <c r="X126" s="79"/>
      <c r="Y126" s="79"/>
      <c r="Z126" s="79"/>
      <c r="AA126" s="79"/>
      <c r="AB126" s="79"/>
    </row>
    <row r="127" spans="1:28" ht="12.75" customHeight="1">
      <c r="A127" s="90">
        <v>45163</v>
      </c>
      <c r="B127" s="32" t="s">
        <v>325</v>
      </c>
      <c r="C127" s="31" t="s">
        <v>1131</v>
      </c>
      <c r="D127" s="31" t="s">
        <v>1280</v>
      </c>
      <c r="E127" s="31" t="s">
        <v>576</v>
      </c>
      <c r="F127" s="91">
        <v>1260552</v>
      </c>
      <c r="G127" s="32">
        <v>2800</v>
      </c>
      <c r="H127" s="32" t="s">
        <v>889</v>
      </c>
      <c r="I127" s="79"/>
      <c r="J127" s="79"/>
      <c r="K127" s="79"/>
      <c r="L127" s="79"/>
      <c r="M127" s="79"/>
      <c r="N127" s="79"/>
      <c r="O127" s="79"/>
      <c r="P127" s="79"/>
      <c r="Q127" s="79"/>
      <c r="R127" s="79"/>
      <c r="S127" s="79"/>
      <c r="T127" s="79"/>
      <c r="U127" s="79"/>
      <c r="V127" s="79"/>
      <c r="W127" s="79"/>
      <c r="X127" s="79"/>
      <c r="Y127" s="79"/>
      <c r="Z127" s="79"/>
      <c r="AA127" s="79"/>
      <c r="AB127" s="79"/>
    </row>
    <row r="128" spans="1:28" ht="12.75" customHeight="1">
      <c r="A128" s="90">
        <v>45163</v>
      </c>
      <c r="B128" s="32" t="s">
        <v>1133</v>
      </c>
      <c r="C128" s="31" t="s">
        <v>1134</v>
      </c>
      <c r="D128" s="31" t="s">
        <v>577</v>
      </c>
      <c r="E128" s="31" t="s">
        <v>576</v>
      </c>
      <c r="F128" s="91">
        <v>89917</v>
      </c>
      <c r="G128" s="32">
        <v>193.25</v>
      </c>
      <c r="H128" s="32" t="s">
        <v>889</v>
      </c>
      <c r="I128" s="79"/>
      <c r="J128" s="79"/>
      <c r="K128" s="79"/>
      <c r="L128" s="79"/>
      <c r="M128" s="79"/>
      <c r="N128" s="79"/>
      <c r="O128" s="79"/>
      <c r="P128" s="79"/>
      <c r="Q128" s="79"/>
      <c r="R128" s="79"/>
      <c r="S128" s="79"/>
      <c r="T128" s="79"/>
      <c r="U128" s="79"/>
      <c r="V128" s="79"/>
      <c r="W128" s="79"/>
      <c r="X128" s="79"/>
      <c r="Y128" s="79"/>
      <c r="Z128" s="79"/>
      <c r="AA128" s="79"/>
      <c r="AB128" s="79"/>
    </row>
    <row r="129" spans="1:28" ht="12.75" customHeight="1">
      <c r="A129" s="90">
        <v>45163</v>
      </c>
      <c r="B129" s="32" t="s">
        <v>1232</v>
      </c>
      <c r="C129" s="31" t="s">
        <v>1233</v>
      </c>
      <c r="D129" s="31" t="s">
        <v>577</v>
      </c>
      <c r="E129" s="31" t="s">
        <v>576</v>
      </c>
      <c r="F129" s="91">
        <v>487675</v>
      </c>
      <c r="G129" s="32">
        <v>386.6</v>
      </c>
      <c r="H129" s="32" t="s">
        <v>889</v>
      </c>
      <c r="I129" s="79"/>
      <c r="J129" s="79"/>
      <c r="K129" s="79"/>
      <c r="L129" s="79"/>
      <c r="M129" s="79"/>
      <c r="N129" s="79"/>
      <c r="O129" s="79"/>
      <c r="P129" s="79"/>
      <c r="Q129" s="79"/>
      <c r="R129" s="79"/>
      <c r="S129" s="79"/>
      <c r="T129" s="79"/>
      <c r="U129" s="79"/>
      <c r="V129" s="79"/>
      <c r="W129" s="79"/>
      <c r="X129" s="79"/>
      <c r="Y129" s="79"/>
      <c r="Z129" s="79"/>
      <c r="AA129" s="79"/>
      <c r="AB129" s="79"/>
    </row>
    <row r="130" spans="1:28" ht="12.75" customHeight="1">
      <c r="A130" s="90">
        <v>45163</v>
      </c>
      <c r="B130" s="32" t="s">
        <v>1118</v>
      </c>
      <c r="C130" s="31" t="s">
        <v>1119</v>
      </c>
      <c r="D130" s="31" t="s">
        <v>1103</v>
      </c>
      <c r="E130" s="31" t="s">
        <v>576</v>
      </c>
      <c r="F130" s="91">
        <v>167856</v>
      </c>
      <c r="G130" s="32">
        <v>457.79</v>
      </c>
      <c r="H130" s="32" t="s">
        <v>889</v>
      </c>
      <c r="I130" s="79"/>
      <c r="J130" s="79"/>
      <c r="K130" s="79"/>
      <c r="L130" s="79"/>
      <c r="M130" s="79"/>
      <c r="N130" s="79"/>
      <c r="O130" s="79"/>
      <c r="P130" s="79"/>
      <c r="Q130" s="79"/>
      <c r="R130" s="79"/>
      <c r="S130" s="79"/>
      <c r="T130" s="79"/>
      <c r="U130" s="79"/>
      <c r="V130" s="79"/>
      <c r="W130" s="79"/>
      <c r="X130" s="79"/>
      <c r="Y130" s="79"/>
      <c r="Z130" s="79"/>
      <c r="AA130" s="79"/>
      <c r="AB130" s="79"/>
    </row>
    <row r="131" spans="1:28" ht="12.75" customHeight="1">
      <c r="A131" s="90">
        <v>45163</v>
      </c>
      <c r="B131" s="32" t="s">
        <v>1118</v>
      </c>
      <c r="C131" s="31" t="s">
        <v>1119</v>
      </c>
      <c r="D131" s="31" t="s">
        <v>1281</v>
      </c>
      <c r="E131" s="31" t="s">
        <v>576</v>
      </c>
      <c r="F131" s="91">
        <v>163886</v>
      </c>
      <c r="G131" s="32">
        <v>450.43</v>
      </c>
      <c r="H131" s="32" t="s">
        <v>889</v>
      </c>
      <c r="I131" s="79"/>
      <c r="J131" s="79"/>
      <c r="K131" s="79"/>
      <c r="L131" s="79"/>
      <c r="M131" s="79"/>
      <c r="N131" s="79"/>
      <c r="O131" s="79"/>
      <c r="P131" s="79"/>
      <c r="Q131" s="79"/>
      <c r="R131" s="79"/>
      <c r="S131" s="79"/>
      <c r="T131" s="79"/>
      <c r="U131" s="79"/>
      <c r="V131" s="79"/>
      <c r="W131" s="79"/>
      <c r="X131" s="79"/>
      <c r="Y131" s="79"/>
      <c r="Z131" s="79"/>
      <c r="AA131" s="79"/>
      <c r="AB131" s="79"/>
    </row>
    <row r="132" spans="1:28" ht="12.75" customHeight="1">
      <c r="A132" s="90">
        <v>45163</v>
      </c>
      <c r="B132" s="32" t="s">
        <v>1118</v>
      </c>
      <c r="C132" s="31" t="s">
        <v>1119</v>
      </c>
      <c r="D132" s="31" t="s">
        <v>1104</v>
      </c>
      <c r="E132" s="31" t="s">
        <v>576</v>
      </c>
      <c r="F132" s="91">
        <v>138947</v>
      </c>
      <c r="G132" s="32">
        <v>457.37</v>
      </c>
      <c r="H132" s="32" t="s">
        <v>889</v>
      </c>
      <c r="I132" s="79"/>
      <c r="J132" s="79"/>
      <c r="K132" s="79"/>
      <c r="L132" s="79"/>
      <c r="M132" s="79"/>
      <c r="N132" s="79"/>
      <c r="O132" s="79"/>
      <c r="P132" s="79"/>
      <c r="Q132" s="79"/>
      <c r="R132" s="79"/>
      <c r="S132" s="79"/>
      <c r="T132" s="79"/>
      <c r="U132" s="79"/>
      <c r="V132" s="79"/>
      <c r="W132" s="79"/>
      <c r="X132" s="79"/>
      <c r="Y132" s="79"/>
      <c r="Z132" s="79"/>
      <c r="AA132" s="79"/>
      <c r="AB132" s="79"/>
    </row>
    <row r="133" spans="1:28" ht="12.75" customHeight="1">
      <c r="A133" s="90">
        <v>45163</v>
      </c>
      <c r="B133" s="32" t="s">
        <v>1118</v>
      </c>
      <c r="C133" s="31" t="s">
        <v>1119</v>
      </c>
      <c r="D133" s="31" t="s">
        <v>1061</v>
      </c>
      <c r="E133" s="31" t="s">
        <v>576</v>
      </c>
      <c r="F133" s="91">
        <v>154363</v>
      </c>
      <c r="G133" s="32">
        <v>457.96</v>
      </c>
      <c r="H133" s="32" t="s">
        <v>889</v>
      </c>
      <c r="I133" s="79"/>
      <c r="J133" s="79"/>
      <c r="K133" s="79"/>
      <c r="L133" s="79"/>
      <c r="M133" s="79"/>
      <c r="N133" s="79"/>
      <c r="O133" s="79"/>
      <c r="P133" s="79"/>
      <c r="Q133" s="79"/>
      <c r="R133" s="79"/>
      <c r="S133" s="79"/>
      <c r="T133" s="79"/>
      <c r="U133" s="79"/>
      <c r="V133" s="79"/>
      <c r="W133" s="79"/>
      <c r="X133" s="79"/>
      <c r="Y133" s="79"/>
      <c r="Z133" s="79"/>
      <c r="AA133" s="79"/>
      <c r="AB133" s="79"/>
    </row>
    <row r="134" spans="1:28" ht="12.75" customHeight="1">
      <c r="A134" s="90">
        <v>45163</v>
      </c>
      <c r="B134" s="32" t="s">
        <v>1118</v>
      </c>
      <c r="C134" s="31" t="s">
        <v>1119</v>
      </c>
      <c r="D134" s="31" t="s">
        <v>577</v>
      </c>
      <c r="E134" s="31" t="s">
        <v>576</v>
      </c>
      <c r="F134" s="91">
        <v>390565</v>
      </c>
      <c r="G134" s="32">
        <v>457.77</v>
      </c>
      <c r="H134" s="32" t="s">
        <v>889</v>
      </c>
      <c r="I134" s="79"/>
      <c r="J134" s="79"/>
      <c r="K134" s="79"/>
      <c r="L134" s="79"/>
      <c r="M134" s="79"/>
      <c r="N134" s="79"/>
      <c r="O134" s="79"/>
      <c r="P134" s="79"/>
      <c r="Q134" s="79"/>
      <c r="R134" s="79"/>
      <c r="S134" s="79"/>
      <c r="T134" s="79"/>
      <c r="U134" s="79"/>
      <c r="V134" s="79"/>
      <c r="W134" s="79"/>
      <c r="X134" s="79"/>
      <c r="Y134" s="79"/>
      <c r="Z134" s="79"/>
      <c r="AA134" s="79"/>
      <c r="AB134" s="79"/>
    </row>
    <row r="135" spans="1:28" ht="12.75" customHeight="1">
      <c r="A135" s="90">
        <v>45163</v>
      </c>
      <c r="B135" s="32" t="s">
        <v>1135</v>
      </c>
      <c r="C135" s="31" t="s">
        <v>1136</v>
      </c>
      <c r="D135" s="31" t="s">
        <v>1161</v>
      </c>
      <c r="E135" s="31" t="s">
        <v>576</v>
      </c>
      <c r="F135" s="91">
        <v>61500</v>
      </c>
      <c r="G135" s="32">
        <v>143.12</v>
      </c>
      <c r="H135" s="32" t="s">
        <v>889</v>
      </c>
      <c r="I135" s="79"/>
      <c r="J135" s="79"/>
      <c r="K135" s="79"/>
      <c r="L135" s="79"/>
      <c r="M135" s="79"/>
      <c r="N135" s="79"/>
      <c r="O135" s="79"/>
      <c r="P135" s="79"/>
      <c r="Q135" s="79"/>
      <c r="R135" s="79"/>
      <c r="S135" s="79"/>
      <c r="T135" s="79"/>
      <c r="U135" s="79"/>
      <c r="V135" s="79"/>
      <c r="W135" s="79"/>
      <c r="X135" s="79"/>
      <c r="Y135" s="79"/>
      <c r="Z135" s="79"/>
      <c r="AA135" s="79"/>
      <c r="AB135" s="79"/>
    </row>
    <row r="136" spans="1:28" ht="12.75" customHeight="1">
      <c r="A136" s="90">
        <v>45163</v>
      </c>
      <c r="B136" s="32" t="s">
        <v>1137</v>
      </c>
      <c r="C136" s="31" t="s">
        <v>1138</v>
      </c>
      <c r="D136" s="31" t="s">
        <v>1104</v>
      </c>
      <c r="E136" s="31" t="s">
        <v>576</v>
      </c>
      <c r="F136" s="91">
        <v>7533417</v>
      </c>
      <c r="G136" s="32">
        <v>24.03</v>
      </c>
      <c r="H136" s="32" t="s">
        <v>889</v>
      </c>
      <c r="I136" s="79"/>
      <c r="J136" s="79"/>
      <c r="K136" s="79"/>
      <c r="L136" s="79"/>
      <c r="M136" s="79"/>
      <c r="N136" s="79"/>
      <c r="O136" s="79"/>
      <c r="P136" s="79"/>
      <c r="Q136" s="79"/>
      <c r="R136" s="79"/>
      <c r="S136" s="79"/>
      <c r="T136" s="79"/>
      <c r="U136" s="79"/>
      <c r="V136" s="79"/>
      <c r="W136" s="79"/>
      <c r="X136" s="79"/>
      <c r="Y136" s="79"/>
      <c r="Z136" s="79"/>
      <c r="AA136" s="79"/>
      <c r="AB136" s="79"/>
    </row>
    <row r="137" spans="1:28" ht="12.75" customHeight="1">
      <c r="A137" s="90">
        <v>45163</v>
      </c>
      <c r="B137" s="32" t="s">
        <v>1140</v>
      </c>
      <c r="C137" s="31" t="s">
        <v>1141</v>
      </c>
      <c r="D137" s="31" t="s">
        <v>1142</v>
      </c>
      <c r="E137" s="31" t="s">
        <v>576</v>
      </c>
      <c r="F137" s="91">
        <v>793254</v>
      </c>
      <c r="G137" s="32">
        <v>10.74</v>
      </c>
      <c r="H137" s="32" t="s">
        <v>889</v>
      </c>
      <c r="I137" s="79"/>
      <c r="J137" s="79"/>
      <c r="K137" s="79"/>
      <c r="L137" s="79"/>
      <c r="M137" s="79"/>
      <c r="N137" s="79"/>
      <c r="O137" s="79"/>
      <c r="P137" s="79"/>
      <c r="Q137" s="79"/>
      <c r="R137" s="79"/>
      <c r="S137" s="79"/>
      <c r="T137" s="79"/>
      <c r="U137" s="79"/>
      <c r="V137" s="79"/>
      <c r="W137" s="79"/>
      <c r="X137" s="79"/>
      <c r="Y137" s="79"/>
      <c r="Z137" s="79"/>
      <c r="AA137" s="79"/>
      <c r="AB137" s="79"/>
    </row>
    <row r="138" spans="1:28" ht="12.75" customHeight="1">
      <c r="A138" s="90">
        <v>45163</v>
      </c>
      <c r="B138" s="32" t="s">
        <v>1140</v>
      </c>
      <c r="C138" s="31" t="s">
        <v>1141</v>
      </c>
      <c r="D138" s="31" t="s">
        <v>1238</v>
      </c>
      <c r="E138" s="31" t="s">
        <v>576</v>
      </c>
      <c r="F138" s="91">
        <v>999130</v>
      </c>
      <c r="G138" s="32">
        <v>10.77</v>
      </c>
      <c r="H138" s="32" t="s">
        <v>889</v>
      </c>
      <c r="I138" s="79"/>
      <c r="J138" s="79"/>
      <c r="K138" s="79"/>
      <c r="L138" s="79"/>
      <c r="M138" s="79"/>
      <c r="N138" s="79"/>
      <c r="O138" s="79"/>
      <c r="P138" s="79"/>
      <c r="Q138" s="79"/>
      <c r="R138" s="79"/>
      <c r="S138" s="79"/>
      <c r="T138" s="79"/>
      <c r="U138" s="79"/>
      <c r="V138" s="79"/>
      <c r="W138" s="79"/>
      <c r="X138" s="79"/>
      <c r="Y138" s="79"/>
      <c r="Z138" s="79"/>
      <c r="AA138" s="79"/>
      <c r="AB138" s="79"/>
    </row>
    <row r="139" spans="1:28" ht="12.75" customHeight="1">
      <c r="A139" s="90">
        <v>45163</v>
      </c>
      <c r="B139" s="32" t="s">
        <v>1239</v>
      </c>
      <c r="C139" s="31" t="s">
        <v>1240</v>
      </c>
      <c r="D139" s="31" t="s">
        <v>577</v>
      </c>
      <c r="E139" s="31" t="s">
        <v>576</v>
      </c>
      <c r="F139" s="91">
        <v>59555</v>
      </c>
      <c r="G139" s="32">
        <v>389.05</v>
      </c>
      <c r="H139" s="32" t="s">
        <v>889</v>
      </c>
      <c r="I139" s="79"/>
      <c r="J139" s="79"/>
      <c r="K139" s="79"/>
      <c r="L139" s="79"/>
      <c r="M139" s="79"/>
      <c r="N139" s="79"/>
      <c r="O139" s="79"/>
      <c r="P139" s="79"/>
      <c r="Q139" s="79"/>
      <c r="R139" s="79"/>
      <c r="S139" s="79"/>
      <c r="T139" s="79"/>
      <c r="U139" s="79"/>
      <c r="V139" s="79"/>
      <c r="W139" s="79"/>
      <c r="X139" s="79"/>
      <c r="Y139" s="79"/>
      <c r="Z139" s="79"/>
      <c r="AA139" s="79"/>
      <c r="AB139" s="79"/>
    </row>
    <row r="140" spans="1:28" ht="12.75" customHeight="1">
      <c r="A140" s="90">
        <v>45163</v>
      </c>
      <c r="B140" s="32" t="s">
        <v>780</v>
      </c>
      <c r="C140" s="31" t="s">
        <v>1241</v>
      </c>
      <c r="D140" s="31" t="s">
        <v>577</v>
      </c>
      <c r="E140" s="31" t="s">
        <v>576</v>
      </c>
      <c r="F140" s="91">
        <v>1139909</v>
      </c>
      <c r="G140" s="32">
        <v>304.44</v>
      </c>
      <c r="H140" s="32" t="s">
        <v>889</v>
      </c>
      <c r="I140" s="79"/>
      <c r="J140" s="79"/>
      <c r="K140" s="79"/>
      <c r="L140" s="79"/>
      <c r="M140" s="79"/>
      <c r="N140" s="79"/>
      <c r="O140" s="79"/>
      <c r="P140" s="79"/>
      <c r="Q140" s="79"/>
      <c r="R140" s="79"/>
      <c r="S140" s="79"/>
      <c r="T140" s="79"/>
      <c r="U140" s="79"/>
      <c r="V140" s="79"/>
      <c r="W140" s="79"/>
      <c r="X140" s="79"/>
      <c r="Y140" s="79"/>
      <c r="Z140" s="79"/>
      <c r="AA140" s="79"/>
      <c r="AB140" s="79"/>
    </row>
    <row r="141" spans="1:28" ht="12.75" customHeight="1">
      <c r="A141" s="90">
        <v>45163</v>
      </c>
      <c r="B141" s="32" t="s">
        <v>1063</v>
      </c>
      <c r="C141" s="31" t="s">
        <v>1064</v>
      </c>
      <c r="D141" s="31" t="s">
        <v>1065</v>
      </c>
      <c r="E141" s="31" t="s">
        <v>576</v>
      </c>
      <c r="F141" s="91">
        <v>833802</v>
      </c>
      <c r="G141" s="32">
        <v>11.95</v>
      </c>
      <c r="H141" s="32" t="s">
        <v>889</v>
      </c>
      <c r="I141" s="79"/>
      <c r="J141" s="79"/>
      <c r="K141" s="79"/>
      <c r="L141" s="79"/>
      <c r="M141" s="79"/>
      <c r="N141" s="79"/>
      <c r="O141" s="79"/>
      <c r="P141" s="79"/>
      <c r="Q141" s="79"/>
      <c r="R141" s="79"/>
      <c r="S141" s="79"/>
      <c r="T141" s="79"/>
      <c r="U141" s="79"/>
      <c r="V141" s="79"/>
      <c r="W141" s="79"/>
      <c r="X141" s="79"/>
      <c r="Y141" s="79"/>
      <c r="Z141" s="79"/>
      <c r="AA141" s="79"/>
      <c r="AB141" s="79"/>
    </row>
    <row r="142" spans="1:28" ht="12.75" customHeight="1">
      <c r="A142" s="90">
        <v>45163</v>
      </c>
      <c r="B142" s="32" t="s">
        <v>1143</v>
      </c>
      <c r="C142" s="31" t="s">
        <v>1144</v>
      </c>
      <c r="D142" s="31" t="s">
        <v>1145</v>
      </c>
      <c r="E142" s="31" t="s">
        <v>576</v>
      </c>
      <c r="F142" s="91">
        <v>51000</v>
      </c>
      <c r="G142" s="32">
        <v>92.08</v>
      </c>
      <c r="H142" s="32" t="s">
        <v>889</v>
      </c>
      <c r="I142" s="79"/>
      <c r="J142" s="79"/>
      <c r="K142" s="79"/>
      <c r="L142" s="79"/>
      <c r="M142" s="79"/>
      <c r="N142" s="79"/>
      <c r="O142" s="79"/>
      <c r="P142" s="79"/>
      <c r="Q142" s="79"/>
      <c r="R142" s="79"/>
      <c r="S142" s="79"/>
      <c r="T142" s="79"/>
      <c r="U142" s="79"/>
      <c r="V142" s="79"/>
      <c r="W142" s="79"/>
      <c r="X142" s="79"/>
      <c r="Y142" s="79"/>
      <c r="Z142" s="79"/>
      <c r="AA142" s="79"/>
      <c r="AB142" s="79"/>
    </row>
    <row r="143" spans="1:28" ht="12.75" customHeight="1">
      <c r="A143" s="90">
        <v>45163</v>
      </c>
      <c r="B143" s="32" t="s">
        <v>1143</v>
      </c>
      <c r="C143" s="31" t="s">
        <v>1144</v>
      </c>
      <c r="D143" s="31" t="s">
        <v>1155</v>
      </c>
      <c r="E143" s="31" t="s">
        <v>576</v>
      </c>
      <c r="F143" s="91">
        <v>54000</v>
      </c>
      <c r="G143" s="32">
        <v>90.21</v>
      </c>
      <c r="H143" s="32" t="s">
        <v>889</v>
      </c>
      <c r="I143" s="79"/>
      <c r="J143" s="79"/>
      <c r="K143" s="79"/>
      <c r="L143" s="79"/>
      <c r="M143" s="79"/>
      <c r="N143" s="79"/>
      <c r="O143" s="79"/>
      <c r="P143" s="79"/>
      <c r="Q143" s="79"/>
      <c r="R143" s="79"/>
      <c r="S143" s="79"/>
      <c r="T143" s="79"/>
      <c r="U143" s="79"/>
      <c r="V143" s="79"/>
      <c r="W143" s="79"/>
      <c r="X143" s="79"/>
      <c r="Y143" s="79"/>
      <c r="Z143" s="79"/>
      <c r="AA143" s="79"/>
      <c r="AB143" s="79"/>
    </row>
    <row r="144" spans="1:28" ht="12.75" customHeight="1">
      <c r="A144" s="90">
        <v>45163</v>
      </c>
      <c r="B144" s="32" t="s">
        <v>1282</v>
      </c>
      <c r="C144" s="31" t="s">
        <v>1283</v>
      </c>
      <c r="D144" s="31" t="s">
        <v>1170</v>
      </c>
      <c r="E144" s="31" t="s">
        <v>576</v>
      </c>
      <c r="F144" s="91">
        <v>7122003</v>
      </c>
      <c r="G144" s="32">
        <v>1</v>
      </c>
      <c r="H144" s="32" t="s">
        <v>889</v>
      </c>
      <c r="I144" s="79"/>
      <c r="J144" s="79"/>
      <c r="K144" s="79"/>
      <c r="L144" s="79"/>
      <c r="M144" s="79"/>
      <c r="N144" s="79"/>
      <c r="O144" s="79"/>
      <c r="P144" s="79"/>
      <c r="Q144" s="79"/>
      <c r="R144" s="79"/>
      <c r="S144" s="79"/>
      <c r="T144" s="79"/>
      <c r="U144" s="79"/>
      <c r="V144" s="79"/>
      <c r="W144" s="79"/>
      <c r="X144" s="79"/>
      <c r="Y144" s="79"/>
      <c r="Z144" s="79"/>
      <c r="AA144" s="79"/>
      <c r="AB144" s="79"/>
    </row>
    <row r="145" spans="1:28" ht="12.75" customHeight="1">
      <c r="A145" s="90">
        <v>45163</v>
      </c>
      <c r="B145" s="32" t="s">
        <v>137</v>
      </c>
      <c r="C145" s="31" t="s">
        <v>1242</v>
      </c>
      <c r="D145" s="31" t="s">
        <v>1104</v>
      </c>
      <c r="E145" s="31" t="s">
        <v>576</v>
      </c>
      <c r="F145" s="91">
        <v>4064657</v>
      </c>
      <c r="G145" s="32">
        <v>166.54</v>
      </c>
      <c r="H145" s="32" t="s">
        <v>889</v>
      </c>
      <c r="I145" s="79"/>
      <c r="J145" s="79"/>
      <c r="K145" s="79"/>
      <c r="L145" s="79"/>
      <c r="M145" s="79"/>
      <c r="N145" s="79"/>
      <c r="O145" s="79"/>
      <c r="P145" s="79"/>
      <c r="Q145" s="79"/>
      <c r="R145" s="79"/>
      <c r="S145" s="79"/>
      <c r="T145" s="79"/>
      <c r="U145" s="79"/>
      <c r="V145" s="79"/>
      <c r="W145" s="79"/>
      <c r="X145" s="79"/>
      <c r="Y145" s="79"/>
      <c r="Z145" s="79"/>
      <c r="AA145" s="79"/>
      <c r="AB145" s="79"/>
    </row>
    <row r="146" spans="1:28" ht="12.75" customHeight="1">
      <c r="A146" s="90">
        <v>45163</v>
      </c>
      <c r="B146" s="32" t="s">
        <v>1246</v>
      </c>
      <c r="C146" s="31" t="s">
        <v>1247</v>
      </c>
      <c r="D146" s="31" t="s">
        <v>1248</v>
      </c>
      <c r="E146" s="31" t="s">
        <v>576</v>
      </c>
      <c r="F146" s="91">
        <v>21974669</v>
      </c>
      <c r="G146" s="32">
        <v>9.0500000000000007</v>
      </c>
      <c r="H146" s="32" t="s">
        <v>889</v>
      </c>
      <c r="I146" s="79"/>
      <c r="J146" s="7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79"/>
      <c r="W146" s="79"/>
      <c r="X146" s="79"/>
      <c r="Y146" s="79"/>
      <c r="Z146" s="79"/>
      <c r="AA146" s="79"/>
      <c r="AB146" s="79"/>
    </row>
    <row r="147" spans="1:28" ht="12.75" customHeight="1">
      <c r="A147" s="90">
        <v>45163</v>
      </c>
      <c r="B147" s="32" t="s">
        <v>864</v>
      </c>
      <c r="C147" s="31" t="s">
        <v>1252</v>
      </c>
      <c r="D147" s="31" t="s">
        <v>577</v>
      </c>
      <c r="E147" s="31" t="s">
        <v>576</v>
      </c>
      <c r="F147" s="91">
        <v>975382</v>
      </c>
      <c r="G147" s="32">
        <v>427.2</v>
      </c>
      <c r="H147" s="32" t="s">
        <v>889</v>
      </c>
      <c r="I147" s="79"/>
      <c r="J147" s="79"/>
      <c r="K147" s="79"/>
      <c r="L147" s="79"/>
      <c r="M147" s="79"/>
      <c r="N147" s="79"/>
      <c r="O147" s="79"/>
      <c r="P147" s="79"/>
      <c r="Q147" s="79"/>
      <c r="R147" s="79"/>
      <c r="S147" s="79"/>
      <c r="T147" s="79"/>
      <c r="U147" s="79"/>
      <c r="V147" s="79"/>
      <c r="W147" s="79"/>
      <c r="X147" s="79"/>
      <c r="Y147" s="79"/>
      <c r="Z147" s="79"/>
      <c r="AA147" s="79"/>
      <c r="AB147" s="79"/>
    </row>
    <row r="148" spans="1:28" ht="12.75" customHeight="1">
      <c r="A148" s="90">
        <v>45163</v>
      </c>
      <c r="B148" s="32" t="s">
        <v>1147</v>
      </c>
      <c r="C148" s="31" t="s">
        <v>1148</v>
      </c>
      <c r="D148" s="31" t="s">
        <v>577</v>
      </c>
      <c r="E148" s="31" t="s">
        <v>576</v>
      </c>
      <c r="F148" s="91">
        <v>330950</v>
      </c>
      <c r="G148" s="32">
        <v>220.12</v>
      </c>
      <c r="H148" s="32" t="s">
        <v>889</v>
      </c>
      <c r="I148" s="79"/>
      <c r="J148" s="79"/>
      <c r="K148" s="79"/>
      <c r="L148" s="79"/>
      <c r="M148" s="79"/>
      <c r="N148" s="79"/>
      <c r="O148" s="79"/>
      <c r="P148" s="79"/>
      <c r="Q148" s="79"/>
      <c r="R148" s="79"/>
      <c r="S148" s="79"/>
      <c r="T148" s="79"/>
      <c r="U148" s="79"/>
      <c r="V148" s="79"/>
      <c r="W148" s="79"/>
      <c r="X148" s="79"/>
      <c r="Y148" s="79"/>
      <c r="Z148" s="79"/>
      <c r="AA148" s="79"/>
      <c r="AB148" s="79"/>
    </row>
    <row r="149" spans="1:28" ht="12.75" customHeight="1">
      <c r="A149" s="90">
        <v>45163</v>
      </c>
      <c r="B149" s="32" t="s">
        <v>1149</v>
      </c>
      <c r="C149" s="31" t="s">
        <v>1150</v>
      </c>
      <c r="D149" s="31" t="s">
        <v>1062</v>
      </c>
      <c r="E149" s="31" t="s">
        <v>576</v>
      </c>
      <c r="F149" s="91">
        <v>224616</v>
      </c>
      <c r="G149" s="32">
        <v>49</v>
      </c>
      <c r="H149" s="32" t="s">
        <v>889</v>
      </c>
      <c r="I149" s="79"/>
      <c r="J149" s="79"/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79"/>
      <c r="W149" s="79"/>
      <c r="X149" s="79"/>
      <c r="Y149" s="79"/>
      <c r="Z149" s="79"/>
      <c r="AA149" s="79"/>
      <c r="AB149" s="79"/>
    </row>
    <row r="150" spans="1:28" ht="12.75" customHeight="1">
      <c r="A150" s="90">
        <v>45163</v>
      </c>
      <c r="B150" s="32" t="s">
        <v>1253</v>
      </c>
      <c r="C150" s="31" t="s">
        <v>1254</v>
      </c>
      <c r="D150" s="31" t="s">
        <v>1169</v>
      </c>
      <c r="E150" s="31" t="s">
        <v>576</v>
      </c>
      <c r="F150" s="91">
        <v>54712</v>
      </c>
      <c r="G150" s="32">
        <v>79.44</v>
      </c>
      <c r="H150" s="32" t="s">
        <v>889</v>
      </c>
      <c r="I150" s="79"/>
      <c r="J150" s="79"/>
      <c r="K150" s="79"/>
      <c r="L150" s="79"/>
      <c r="M150" s="79"/>
      <c r="N150" s="79"/>
      <c r="O150" s="79"/>
      <c r="P150" s="79"/>
      <c r="Q150" s="79"/>
      <c r="R150" s="79"/>
      <c r="S150" s="79"/>
      <c r="T150" s="79"/>
      <c r="U150" s="79"/>
      <c r="V150" s="79"/>
      <c r="W150" s="79"/>
      <c r="X150" s="79"/>
      <c r="Y150" s="79"/>
      <c r="Z150" s="79"/>
      <c r="AA150" s="79"/>
      <c r="AB150" s="79"/>
    </row>
    <row r="151" spans="1:28" ht="12.75" customHeight="1">
      <c r="A151" s="90">
        <v>45163</v>
      </c>
      <c r="B151" s="32" t="s">
        <v>1253</v>
      </c>
      <c r="C151" s="31" t="s">
        <v>1254</v>
      </c>
      <c r="D151" s="31" t="s">
        <v>1146</v>
      </c>
      <c r="E151" s="31" t="s">
        <v>576</v>
      </c>
      <c r="F151" s="91">
        <v>78866</v>
      </c>
      <c r="G151" s="32">
        <v>79.56</v>
      </c>
      <c r="H151" s="32" t="s">
        <v>889</v>
      </c>
      <c r="I151" s="79"/>
      <c r="J151" s="79"/>
      <c r="K151" s="79"/>
      <c r="L151" s="79"/>
      <c r="M151" s="79"/>
      <c r="N151" s="79"/>
      <c r="O151" s="79"/>
      <c r="P151" s="79"/>
      <c r="Q151" s="79"/>
      <c r="R151" s="79"/>
      <c r="S151" s="79"/>
      <c r="T151" s="79"/>
      <c r="U151" s="79"/>
      <c r="V151" s="79"/>
      <c r="W151" s="79"/>
      <c r="X151" s="79"/>
      <c r="Y151" s="79"/>
      <c r="Z151" s="79"/>
      <c r="AA151" s="79"/>
      <c r="AB151" s="79"/>
    </row>
    <row r="152" spans="1:28" ht="12.75" customHeight="1">
      <c r="A152" s="90">
        <v>45163</v>
      </c>
      <c r="B152" s="32" t="s">
        <v>1255</v>
      </c>
      <c r="C152" s="31" t="s">
        <v>1256</v>
      </c>
      <c r="D152" s="31" t="s">
        <v>1103</v>
      </c>
      <c r="E152" s="31" t="s">
        <v>576</v>
      </c>
      <c r="F152" s="91">
        <v>650734</v>
      </c>
      <c r="G152" s="32">
        <v>195.85</v>
      </c>
      <c r="H152" s="32" t="s">
        <v>889</v>
      </c>
      <c r="I152" s="79"/>
      <c r="J152" s="7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79"/>
      <c r="W152" s="79"/>
      <c r="X152" s="79"/>
      <c r="Y152" s="79"/>
      <c r="Z152" s="79"/>
      <c r="AA152" s="79"/>
      <c r="AB152" s="79"/>
    </row>
    <row r="153" spans="1:28" ht="12.75" customHeight="1">
      <c r="A153" s="90">
        <v>45163</v>
      </c>
      <c r="B153" s="32" t="s">
        <v>1255</v>
      </c>
      <c r="C153" s="31" t="s">
        <v>1256</v>
      </c>
      <c r="D153" s="31" t="s">
        <v>577</v>
      </c>
      <c r="E153" s="31" t="s">
        <v>576</v>
      </c>
      <c r="F153" s="91">
        <v>1183540</v>
      </c>
      <c r="G153" s="32">
        <v>193.67</v>
      </c>
      <c r="H153" s="32" t="s">
        <v>889</v>
      </c>
      <c r="I153" s="79"/>
      <c r="J153" s="79"/>
      <c r="K153" s="79"/>
      <c r="L153" s="79"/>
      <c r="M153" s="79"/>
      <c r="N153" s="79"/>
      <c r="O153" s="79"/>
      <c r="P153" s="79"/>
      <c r="Q153" s="79"/>
      <c r="R153" s="79"/>
      <c r="S153" s="79"/>
      <c r="T153" s="79"/>
      <c r="U153" s="79"/>
      <c r="V153" s="79"/>
      <c r="W153" s="79"/>
      <c r="X153" s="79"/>
      <c r="Y153" s="79"/>
      <c r="Z153" s="79"/>
      <c r="AA153" s="79"/>
      <c r="AB153" s="79"/>
    </row>
    <row r="154" spans="1:28" ht="12.75" customHeight="1">
      <c r="A154" s="90">
        <v>45163</v>
      </c>
      <c r="B154" s="32" t="s">
        <v>1255</v>
      </c>
      <c r="C154" s="31" t="s">
        <v>1256</v>
      </c>
      <c r="D154" s="31" t="s">
        <v>1061</v>
      </c>
      <c r="E154" s="31" t="s">
        <v>576</v>
      </c>
      <c r="F154" s="91">
        <v>769823</v>
      </c>
      <c r="G154" s="32">
        <v>194.63</v>
      </c>
      <c r="H154" s="32" t="s">
        <v>889</v>
      </c>
      <c r="I154" s="79"/>
      <c r="J154" s="79"/>
      <c r="K154" s="79"/>
      <c r="L154" s="79"/>
      <c r="M154" s="79"/>
      <c r="N154" s="79"/>
      <c r="O154" s="79"/>
      <c r="P154" s="79"/>
      <c r="Q154" s="79"/>
      <c r="R154" s="79"/>
      <c r="S154" s="79"/>
      <c r="T154" s="79"/>
      <c r="U154" s="79"/>
      <c r="V154" s="79"/>
      <c r="W154" s="79"/>
      <c r="X154" s="79"/>
      <c r="Y154" s="79"/>
      <c r="Z154" s="79"/>
      <c r="AA154" s="79"/>
      <c r="AB154" s="79"/>
    </row>
    <row r="155" spans="1:28" ht="12.75" customHeight="1">
      <c r="A155" s="90">
        <v>45163</v>
      </c>
      <c r="B155" s="32" t="s">
        <v>1120</v>
      </c>
      <c r="C155" s="31" t="s">
        <v>1121</v>
      </c>
      <c r="D155" s="31" t="s">
        <v>577</v>
      </c>
      <c r="E155" s="31" t="s">
        <v>576</v>
      </c>
      <c r="F155" s="91">
        <v>205203</v>
      </c>
      <c r="G155" s="32">
        <v>761.79</v>
      </c>
      <c r="H155" s="32" t="s">
        <v>889</v>
      </c>
      <c r="I155" s="79"/>
      <c r="J155" s="79"/>
      <c r="K155" s="79"/>
      <c r="L155" s="79"/>
      <c r="M155" s="79"/>
      <c r="N155" s="79"/>
      <c r="O155" s="79"/>
      <c r="P155" s="79"/>
      <c r="Q155" s="79"/>
      <c r="R155" s="79"/>
      <c r="S155" s="79"/>
      <c r="T155" s="79"/>
      <c r="U155" s="79"/>
      <c r="V155" s="79"/>
      <c r="W155" s="79"/>
      <c r="X155" s="79"/>
      <c r="Y155" s="79"/>
      <c r="Z155" s="79"/>
      <c r="AA155" s="79"/>
      <c r="AB155" s="79"/>
    </row>
    <row r="156" spans="1:28" ht="12.75" customHeight="1">
      <c r="A156" s="90">
        <v>45163</v>
      </c>
      <c r="B156" s="32" t="s">
        <v>1257</v>
      </c>
      <c r="C156" s="31" t="s">
        <v>1258</v>
      </c>
      <c r="D156" s="31" t="s">
        <v>577</v>
      </c>
      <c r="E156" s="31" t="s">
        <v>576</v>
      </c>
      <c r="F156" s="91">
        <v>927377</v>
      </c>
      <c r="G156" s="32">
        <v>120.01</v>
      </c>
      <c r="H156" s="32" t="s">
        <v>889</v>
      </c>
      <c r="I156" s="79"/>
      <c r="J156" s="79"/>
      <c r="K156" s="79"/>
      <c r="L156" s="79"/>
      <c r="M156" s="79"/>
      <c r="N156" s="79"/>
      <c r="O156" s="79"/>
      <c r="P156" s="79"/>
      <c r="Q156" s="79"/>
      <c r="R156" s="79"/>
      <c r="S156" s="79"/>
      <c r="T156" s="79"/>
      <c r="U156" s="79"/>
      <c r="V156" s="79"/>
      <c r="W156" s="79"/>
      <c r="X156" s="79"/>
      <c r="Y156" s="79"/>
      <c r="Z156" s="79"/>
      <c r="AA156" s="79"/>
      <c r="AB156" s="79"/>
    </row>
    <row r="157" spans="1:28" ht="15" customHeight="1">
      <c r="A157" s="90">
        <v>45163</v>
      </c>
      <c r="B157" s="32" t="s">
        <v>1259</v>
      </c>
      <c r="C157" s="31" t="s">
        <v>1260</v>
      </c>
      <c r="D157" s="31" t="s">
        <v>1104</v>
      </c>
      <c r="E157" s="31" t="s">
        <v>576</v>
      </c>
      <c r="F157" s="91">
        <v>18815958</v>
      </c>
      <c r="G157" s="32">
        <v>17.579999999999998</v>
      </c>
      <c r="H157" s="32" t="s">
        <v>889</v>
      </c>
    </row>
    <row r="158" spans="1:28" ht="15" customHeight="1">
      <c r="A158" s="90">
        <v>45163</v>
      </c>
      <c r="B158" s="32" t="s">
        <v>1151</v>
      </c>
      <c r="C158" s="31" t="s">
        <v>1152</v>
      </c>
      <c r="D158" s="31" t="s">
        <v>1262</v>
      </c>
      <c r="E158" s="31" t="s">
        <v>576</v>
      </c>
      <c r="F158" s="91">
        <v>55000</v>
      </c>
      <c r="G158" s="32">
        <v>192</v>
      </c>
      <c r="H158" s="32" t="s">
        <v>889</v>
      </c>
    </row>
    <row r="159" spans="1:28" ht="15" customHeight="1">
      <c r="A159" s="90">
        <v>45163</v>
      </c>
      <c r="B159" s="32" t="s">
        <v>1151</v>
      </c>
      <c r="C159" s="31" t="s">
        <v>1152</v>
      </c>
      <c r="D159" s="31" t="s">
        <v>1261</v>
      </c>
      <c r="E159" s="31" t="s">
        <v>576</v>
      </c>
      <c r="F159" s="91">
        <v>25000</v>
      </c>
      <c r="G159" s="32">
        <v>192</v>
      </c>
      <c r="H159" s="32" t="s">
        <v>889</v>
      </c>
    </row>
    <row r="160" spans="1:28" ht="15" customHeight="1">
      <c r="A160" s="90">
        <v>45163</v>
      </c>
      <c r="B160" s="32" t="s">
        <v>1151</v>
      </c>
      <c r="C160" s="31" t="s">
        <v>1152</v>
      </c>
      <c r="D160" s="31" t="s">
        <v>1170</v>
      </c>
      <c r="E160" s="31" t="s">
        <v>576</v>
      </c>
      <c r="F160" s="91">
        <v>42000</v>
      </c>
      <c r="G160" s="32">
        <v>192.01</v>
      </c>
      <c r="H160" s="32" t="s">
        <v>889</v>
      </c>
    </row>
    <row r="161" spans="1:8" ht="15" customHeight="1">
      <c r="A161" s="90">
        <v>45163</v>
      </c>
      <c r="B161" s="32" t="s">
        <v>1151</v>
      </c>
      <c r="C161" s="31" t="s">
        <v>1152</v>
      </c>
      <c r="D161" s="31" t="s">
        <v>1284</v>
      </c>
      <c r="E161" s="31" t="s">
        <v>576</v>
      </c>
      <c r="F161" s="91">
        <v>256000</v>
      </c>
      <c r="G161" s="32">
        <v>188.86</v>
      </c>
      <c r="H161" s="32" t="s">
        <v>889</v>
      </c>
    </row>
    <row r="162" spans="1:8" ht="15" customHeight="1">
      <c r="A162" s="90">
        <v>45163</v>
      </c>
      <c r="B162" s="32" t="s">
        <v>1153</v>
      </c>
      <c r="C162" s="31" t="s">
        <v>1154</v>
      </c>
      <c r="D162" s="31" t="s">
        <v>577</v>
      </c>
      <c r="E162" s="31" t="s">
        <v>576</v>
      </c>
      <c r="F162" s="91">
        <v>198821</v>
      </c>
      <c r="G162" s="32">
        <v>241.08</v>
      </c>
      <c r="H162" s="32" t="s">
        <v>889</v>
      </c>
    </row>
    <row r="163" spans="1:8" ht="15" customHeight="1">
      <c r="A163" s="90">
        <v>45163</v>
      </c>
      <c r="B163" s="32" t="s">
        <v>1264</v>
      </c>
      <c r="C163" s="31" t="s">
        <v>1265</v>
      </c>
      <c r="D163" s="31" t="s">
        <v>1285</v>
      </c>
      <c r="E163" s="31" t="s">
        <v>576</v>
      </c>
      <c r="F163" s="91">
        <v>95000</v>
      </c>
      <c r="G163" s="32">
        <v>51.8</v>
      </c>
      <c r="H163" s="32" t="s">
        <v>889</v>
      </c>
    </row>
    <row r="164" spans="1:8" ht="15" customHeight="1">
      <c r="A164" s="90">
        <v>45163</v>
      </c>
      <c r="B164" s="32" t="s">
        <v>1267</v>
      </c>
      <c r="C164" s="31" t="s">
        <v>1268</v>
      </c>
      <c r="D164" s="31" t="s">
        <v>1286</v>
      </c>
      <c r="E164" s="31" t="s">
        <v>576</v>
      </c>
      <c r="F164" s="91">
        <v>45000</v>
      </c>
      <c r="G164" s="32">
        <v>44.5</v>
      </c>
      <c r="H164" s="32" t="s">
        <v>889</v>
      </c>
    </row>
    <row r="165" spans="1:8" ht="15" customHeight="1">
      <c r="A165" s="90">
        <v>45163</v>
      </c>
      <c r="B165" s="32" t="s">
        <v>546</v>
      </c>
      <c r="C165" s="31" t="s">
        <v>1287</v>
      </c>
      <c r="D165" s="31" t="s">
        <v>1288</v>
      </c>
      <c r="E165" s="31" t="s">
        <v>576</v>
      </c>
      <c r="F165" s="91">
        <v>7446215</v>
      </c>
      <c r="G165" s="32">
        <v>602.02</v>
      </c>
      <c r="H165" s="32" t="s">
        <v>889</v>
      </c>
    </row>
    <row r="166" spans="1:8" ht="15" customHeight="1">
      <c r="A166" s="90">
        <v>45163</v>
      </c>
      <c r="B166" s="32" t="s">
        <v>1105</v>
      </c>
      <c r="C166" s="31" t="s">
        <v>1106</v>
      </c>
      <c r="D166" s="31" t="s">
        <v>1273</v>
      </c>
      <c r="E166" s="31" t="s">
        <v>576</v>
      </c>
      <c r="F166" s="91">
        <v>37200</v>
      </c>
      <c r="G166" s="32">
        <v>139.91999999999999</v>
      </c>
      <c r="H166" s="32" t="s">
        <v>889</v>
      </c>
    </row>
    <row r="167" spans="1:8" ht="15" customHeight="1">
      <c r="A167" s="90">
        <v>45163</v>
      </c>
      <c r="B167" s="32" t="s">
        <v>1156</v>
      </c>
      <c r="C167" s="31" t="s">
        <v>1157</v>
      </c>
      <c r="D167" s="31" t="s">
        <v>577</v>
      </c>
      <c r="E167" s="31" t="s">
        <v>576</v>
      </c>
      <c r="F167" s="91">
        <v>153754</v>
      </c>
      <c r="G167" s="32">
        <v>144.33000000000001</v>
      </c>
      <c r="H167" s="32" t="s">
        <v>889</v>
      </c>
    </row>
    <row r="168" spans="1:8" ht="15" customHeight="1">
      <c r="A168" s="90">
        <v>45163</v>
      </c>
      <c r="B168" s="32" t="s">
        <v>1274</v>
      </c>
      <c r="C168" s="31" t="s">
        <v>1275</v>
      </c>
      <c r="D168" s="31" t="s">
        <v>1289</v>
      </c>
      <c r="E168" s="31" t="s">
        <v>576</v>
      </c>
      <c r="F168" s="91">
        <v>3400000</v>
      </c>
      <c r="G168" s="32">
        <v>114.4</v>
      </c>
      <c r="H168" s="32" t="s">
        <v>889</v>
      </c>
    </row>
    <row r="169" spans="1:8" ht="15" customHeight="1">
      <c r="A169" s="90">
        <v>45163</v>
      </c>
      <c r="B169" s="32" t="s">
        <v>1274</v>
      </c>
      <c r="C169" s="31" t="s">
        <v>1275</v>
      </c>
      <c r="D169" s="31" t="s">
        <v>1290</v>
      </c>
      <c r="E169" s="31" t="s">
        <v>576</v>
      </c>
      <c r="F169" s="91">
        <v>1400000</v>
      </c>
      <c r="G169" s="32">
        <v>114.4</v>
      </c>
      <c r="H169" s="32" t="s">
        <v>889</v>
      </c>
    </row>
    <row r="170" spans="1:8" ht="15" customHeight="1">
      <c r="A170" s="90">
        <v>45163</v>
      </c>
      <c r="B170" s="32" t="s">
        <v>1274</v>
      </c>
      <c r="C170" s="31" t="s">
        <v>1275</v>
      </c>
      <c r="D170" s="31" t="s">
        <v>1291</v>
      </c>
      <c r="E170" s="31" t="s">
        <v>576</v>
      </c>
      <c r="F170" s="91">
        <v>1400000</v>
      </c>
      <c r="G170" s="32">
        <v>114.4</v>
      </c>
      <c r="H170" s="32" t="s">
        <v>889</v>
      </c>
    </row>
    <row r="171" spans="1:8" ht="15" customHeight="1">
      <c r="A171" s="90">
        <v>45163</v>
      </c>
      <c r="B171" s="32" t="s">
        <v>1274</v>
      </c>
      <c r="C171" s="31" t="s">
        <v>1275</v>
      </c>
      <c r="D171" s="31" t="s">
        <v>1292</v>
      </c>
      <c r="E171" s="31" t="s">
        <v>576</v>
      </c>
      <c r="F171" s="91">
        <v>155000000</v>
      </c>
      <c r="G171" s="32">
        <v>114.4</v>
      </c>
      <c r="H171" s="32" t="s">
        <v>889</v>
      </c>
    </row>
    <row r="172" spans="1:8" ht="15" customHeight="1">
      <c r="A172" s="90">
        <v>45163</v>
      </c>
      <c r="B172" s="32" t="s">
        <v>1274</v>
      </c>
      <c r="C172" s="31" t="s">
        <v>1275</v>
      </c>
      <c r="D172" s="31" t="s">
        <v>1293</v>
      </c>
      <c r="E172" s="31" t="s">
        <v>576</v>
      </c>
      <c r="F172" s="91">
        <v>27400000</v>
      </c>
      <c r="G172" s="32">
        <v>114.4</v>
      </c>
      <c r="H172" s="32" t="s">
        <v>889</v>
      </c>
    </row>
    <row r="173" spans="1:8" ht="15" customHeight="1">
      <c r="A173" s="90">
        <v>45163</v>
      </c>
      <c r="B173" s="32" t="s">
        <v>1274</v>
      </c>
      <c r="C173" s="31" t="s">
        <v>1275</v>
      </c>
      <c r="D173" s="31" t="s">
        <v>1294</v>
      </c>
      <c r="E173" s="31" t="s">
        <v>576</v>
      </c>
      <c r="F173" s="91">
        <v>2400000</v>
      </c>
      <c r="G173" s="32">
        <v>114.4</v>
      </c>
      <c r="H173" s="32" t="s">
        <v>889</v>
      </c>
    </row>
    <row r="174" spans="1:8" ht="15" customHeight="1">
      <c r="A174" s="90">
        <v>45163</v>
      </c>
      <c r="B174" s="32" t="s">
        <v>1274</v>
      </c>
      <c r="C174" s="31" t="s">
        <v>1275</v>
      </c>
      <c r="D174" s="31" t="s">
        <v>1295</v>
      </c>
      <c r="E174" s="31" t="s">
        <v>576</v>
      </c>
      <c r="F174" s="91">
        <v>3600000</v>
      </c>
      <c r="G174" s="32">
        <v>114.4</v>
      </c>
      <c r="H174" s="32" t="s">
        <v>889</v>
      </c>
    </row>
    <row r="175" spans="1:8" ht="15" customHeight="1">
      <c r="A175" s="90">
        <v>45163</v>
      </c>
      <c r="B175" s="32" t="s">
        <v>1274</v>
      </c>
      <c r="C175" s="31" t="s">
        <v>1275</v>
      </c>
      <c r="D175" s="31" t="s">
        <v>1296</v>
      </c>
      <c r="E175" s="31" t="s">
        <v>576</v>
      </c>
      <c r="F175" s="91">
        <v>3600000</v>
      </c>
      <c r="G175" s="32">
        <v>114.4</v>
      </c>
      <c r="H175" s="32" t="s">
        <v>889</v>
      </c>
    </row>
    <row r="176" spans="1:8" ht="15" customHeight="1">
      <c r="A176" s="90">
        <v>45163</v>
      </c>
      <c r="B176" s="32" t="s">
        <v>1158</v>
      </c>
      <c r="C176" s="31" t="s">
        <v>1159</v>
      </c>
      <c r="D176" s="31" t="s">
        <v>1160</v>
      </c>
      <c r="E176" s="31" t="s">
        <v>576</v>
      </c>
      <c r="F176" s="91">
        <v>4768342</v>
      </c>
      <c r="G176" s="32">
        <v>1.19</v>
      </c>
      <c r="H176" s="32" t="s">
        <v>889</v>
      </c>
    </row>
    <row r="177" spans="1:8" ht="15" customHeight="1">
      <c r="A177" s="90">
        <v>45163</v>
      </c>
      <c r="B177" s="32" t="s">
        <v>1158</v>
      </c>
      <c r="C177" s="31" t="s">
        <v>1159</v>
      </c>
      <c r="D177" s="31" t="s">
        <v>1297</v>
      </c>
      <c r="E177" s="31" t="s">
        <v>576</v>
      </c>
      <c r="F177" s="91">
        <v>2000000</v>
      </c>
      <c r="G177" s="32">
        <v>1.1000000000000001</v>
      </c>
      <c r="H177" s="32" t="s">
        <v>889</v>
      </c>
    </row>
    <row r="178" spans="1:8" ht="15" customHeight="1">
      <c r="A178" s="90">
        <v>45163</v>
      </c>
      <c r="B178" s="32" t="s">
        <v>1158</v>
      </c>
      <c r="C178" s="31" t="s">
        <v>1159</v>
      </c>
      <c r="D178" s="31" t="s">
        <v>1277</v>
      </c>
      <c r="E178" s="31" t="s">
        <v>576</v>
      </c>
      <c r="F178" s="91">
        <v>1787719</v>
      </c>
      <c r="G178" s="32">
        <v>1.1499999999999999</v>
      </c>
      <c r="H178" s="32" t="s">
        <v>889</v>
      </c>
    </row>
    <row r="179" spans="1:8" ht="15" customHeight="1">
      <c r="A179" s="90">
        <v>45163</v>
      </c>
      <c r="B179" s="32" t="s">
        <v>1298</v>
      </c>
      <c r="C179" s="31" t="s">
        <v>1299</v>
      </c>
      <c r="D179" s="31" t="s">
        <v>1300</v>
      </c>
      <c r="E179" s="31" t="s">
        <v>576</v>
      </c>
      <c r="F179" s="91">
        <v>198000</v>
      </c>
      <c r="G179" s="32">
        <v>121.8</v>
      </c>
      <c r="H179" s="32" t="s">
        <v>889</v>
      </c>
    </row>
    <row r="180" spans="1:8" ht="15" customHeight="1">
      <c r="A180" s="90">
        <v>45163</v>
      </c>
      <c r="B180" s="32" t="s">
        <v>1278</v>
      </c>
      <c r="C180" s="31" t="s">
        <v>1279</v>
      </c>
      <c r="D180" s="31" t="s">
        <v>577</v>
      </c>
      <c r="E180" s="31" t="s">
        <v>576</v>
      </c>
      <c r="F180" s="91">
        <v>46513</v>
      </c>
      <c r="G180" s="32">
        <v>3629.27</v>
      </c>
      <c r="H180" s="32" t="s">
        <v>889</v>
      </c>
    </row>
    <row r="181" spans="1:8" ht="15" customHeight="1">
      <c r="A181" s="90"/>
      <c r="B181" s="32"/>
      <c r="C181" s="31"/>
      <c r="D181" s="31"/>
      <c r="E181" s="31"/>
      <c r="F181" s="91"/>
      <c r="G181" s="32"/>
      <c r="H181" s="93"/>
    </row>
    <row r="182" spans="1:8" ht="15" customHeight="1">
      <c r="A182" s="90"/>
      <c r="B182" s="32"/>
      <c r="C182" s="31"/>
      <c r="D182" s="31"/>
      <c r="E182" s="31"/>
      <c r="F182" s="91"/>
      <c r="G182" s="32"/>
      <c r="H182" s="93"/>
    </row>
    <row r="183" spans="1:8" ht="15" customHeight="1">
      <c r="A183" s="90"/>
      <c r="B183" s="32"/>
      <c r="C183" s="31"/>
      <c r="D183" s="31"/>
      <c r="E183" s="31"/>
      <c r="F183" s="91"/>
      <c r="G183" s="32"/>
      <c r="H183" s="93"/>
    </row>
    <row r="184" spans="1:8" ht="15" customHeight="1">
      <c r="A184" s="90"/>
      <c r="B184" s="32"/>
      <c r="C184" s="31"/>
      <c r="D184" s="31"/>
      <c r="E184" s="31"/>
      <c r="F184" s="91"/>
      <c r="G184" s="32"/>
      <c r="H184" s="93"/>
    </row>
    <row r="185" spans="1:8" ht="15" customHeight="1">
      <c r="A185" s="90"/>
      <c r="B185" s="32"/>
      <c r="C185" s="31"/>
      <c r="D185" s="31"/>
      <c r="E185" s="31"/>
      <c r="F185" s="91"/>
      <c r="G185" s="32"/>
      <c r="H185" s="93"/>
    </row>
    <row r="186" spans="1:8" ht="15" customHeight="1">
      <c r="A186" s="90"/>
      <c r="B186" s="32"/>
      <c r="C186" s="31"/>
      <c r="D186" s="31"/>
      <c r="E186" s="31"/>
      <c r="F186" s="91"/>
      <c r="G186" s="32"/>
      <c r="H186" s="93"/>
    </row>
    <row r="187" spans="1:8" ht="15" customHeight="1">
      <c r="A187" s="90"/>
      <c r="B187" s="32"/>
      <c r="C187" s="31"/>
      <c r="D187" s="31"/>
      <c r="E187" s="31"/>
      <c r="F187" s="91"/>
      <c r="G187" s="32"/>
      <c r="H187" s="93"/>
    </row>
    <row r="188" spans="1:8" ht="15" customHeight="1">
      <c r="A188" s="90"/>
      <c r="B188" s="32"/>
      <c r="C188" s="31"/>
      <c r="D188" s="31"/>
      <c r="E188" s="31"/>
      <c r="F188" s="91"/>
      <c r="G188" s="32"/>
      <c r="H188" s="93"/>
    </row>
    <row r="189" spans="1:8" ht="15" customHeight="1">
      <c r="A189" s="90"/>
      <c r="B189" s="32"/>
      <c r="C189" s="31"/>
      <c r="D189" s="31"/>
      <c r="E189" s="31"/>
      <c r="F189" s="91"/>
      <c r="G189" s="32"/>
      <c r="H189" s="93"/>
    </row>
    <row r="190" spans="1:8" ht="15" customHeight="1">
      <c r="A190" s="90"/>
      <c r="B190" s="32"/>
      <c r="C190" s="31"/>
      <c r="D190" s="31"/>
      <c r="E190" s="31"/>
      <c r="F190" s="91"/>
      <c r="G190" s="32"/>
      <c r="H190" s="93"/>
    </row>
    <row r="191" spans="1:8" ht="15" customHeight="1">
      <c r="A191" s="90"/>
      <c r="B191" s="32"/>
      <c r="C191" s="31"/>
      <c r="D191" s="31"/>
      <c r="E191" s="31"/>
      <c r="F191" s="91"/>
      <c r="G191" s="32"/>
      <c r="H191" s="93"/>
    </row>
    <row r="192" spans="1:8" ht="15" customHeight="1">
      <c r="A192" s="90"/>
      <c r="B192" s="32"/>
      <c r="C192" s="31"/>
      <c r="D192" s="31"/>
      <c r="E192" s="31"/>
      <c r="F192" s="91"/>
      <c r="G192" s="32"/>
      <c r="H192" s="93"/>
    </row>
    <row r="193" spans="1:8" ht="15" customHeight="1">
      <c r="A193" s="90"/>
      <c r="B193" s="32"/>
      <c r="C193" s="31"/>
      <c r="D193" s="31"/>
      <c r="E193" s="31"/>
      <c r="F193" s="91"/>
      <c r="G193" s="32"/>
      <c r="H193" s="93"/>
    </row>
    <row r="194" spans="1:8" ht="15" customHeight="1">
      <c r="A194" s="90"/>
      <c r="B194" s="32"/>
      <c r="C194" s="31"/>
      <c r="D194" s="31"/>
      <c r="E194" s="31"/>
      <c r="F194" s="91"/>
      <c r="G194" s="32"/>
      <c r="H194" s="93"/>
    </row>
    <row r="195" spans="1:8" ht="15" customHeight="1">
      <c r="A195" s="90"/>
      <c r="B195" s="32"/>
      <c r="C195" s="31"/>
      <c r="D195" s="31"/>
      <c r="E195" s="31"/>
      <c r="F195" s="91"/>
      <c r="G195" s="32"/>
      <c r="H195" s="93"/>
    </row>
    <row r="196" spans="1:8" ht="15" customHeight="1">
      <c r="A196" s="90"/>
      <c r="B196" s="32"/>
      <c r="C196" s="31"/>
      <c r="D196" s="31"/>
      <c r="E196" s="31"/>
      <c r="F196" s="91"/>
      <c r="G196" s="32"/>
      <c r="H196" s="93"/>
    </row>
    <row r="197" spans="1:8" ht="15" customHeight="1">
      <c r="A197" s="90"/>
      <c r="B197" s="32"/>
      <c r="C197" s="31"/>
      <c r="D197" s="31"/>
      <c r="E197" s="31"/>
      <c r="F197" s="91"/>
      <c r="G197" s="32"/>
      <c r="H197" s="93"/>
    </row>
    <row r="198" spans="1:8" ht="15" customHeight="1">
      <c r="A198" s="90"/>
      <c r="B198" s="32"/>
      <c r="C198" s="31"/>
      <c r="D198" s="31"/>
      <c r="E198" s="31"/>
      <c r="F198" s="91"/>
      <c r="G198" s="32"/>
      <c r="H198" s="93"/>
    </row>
    <row r="199" spans="1:8" ht="15" customHeight="1">
      <c r="A199" s="90"/>
      <c r="B199" s="32"/>
      <c r="C199" s="31"/>
      <c r="D199" s="31"/>
      <c r="E199" s="31"/>
      <c r="F199" s="91"/>
      <c r="G199" s="32"/>
      <c r="H199" s="93"/>
    </row>
    <row r="200" spans="1:8" ht="15" customHeight="1">
      <c r="A200" s="90"/>
      <c r="B200" s="32"/>
      <c r="C200" s="31"/>
      <c r="D200" s="31"/>
      <c r="E200" s="31"/>
      <c r="F200" s="91"/>
      <c r="G200" s="32"/>
      <c r="H200" s="93"/>
    </row>
    <row r="201" spans="1:8" ht="15" customHeight="1">
      <c r="A201" s="90"/>
      <c r="B201" s="32"/>
      <c r="C201" s="31"/>
      <c r="D201" s="31"/>
      <c r="E201" s="31"/>
      <c r="F201" s="91"/>
      <c r="G201" s="32"/>
      <c r="H201" s="93"/>
    </row>
    <row r="202" spans="1:8" ht="15" customHeight="1">
      <c r="A202" s="90"/>
      <c r="B202" s="32"/>
      <c r="C202" s="31"/>
      <c r="D202" s="31"/>
      <c r="E202" s="31"/>
      <c r="F202" s="91"/>
      <c r="G202" s="32"/>
      <c r="H202" s="93"/>
    </row>
    <row r="203" spans="1:8" ht="15" customHeight="1">
      <c r="A203" s="90"/>
      <c r="B203" s="32"/>
      <c r="C203" s="31"/>
      <c r="D203" s="31"/>
      <c r="E203" s="31"/>
      <c r="F203" s="91"/>
      <c r="G203" s="32"/>
      <c r="H203" s="93"/>
    </row>
    <row r="204" spans="1:8" ht="15" customHeight="1">
      <c r="A204" s="90"/>
      <c r="B204" s="32"/>
      <c r="C204" s="31"/>
      <c r="D204" s="31"/>
      <c r="E204" s="31"/>
      <c r="F204" s="91"/>
      <c r="G204" s="32"/>
      <c r="H204" s="93"/>
    </row>
    <row r="205" spans="1:8" ht="15" customHeight="1">
      <c r="A205" s="90"/>
      <c r="B205" s="32"/>
      <c r="C205" s="31"/>
      <c r="D205" s="31"/>
      <c r="E205" s="31"/>
      <c r="F205" s="91"/>
      <c r="G205" s="32"/>
      <c r="H205" s="93"/>
    </row>
    <row r="206" spans="1:8" ht="15" customHeight="1">
      <c r="A206" s="90"/>
      <c r="B206" s="32"/>
      <c r="C206" s="31"/>
      <c r="D206" s="31"/>
      <c r="E206" s="31"/>
      <c r="F206" s="91"/>
      <c r="G206" s="32"/>
      <c r="H206" s="93"/>
    </row>
    <row r="207" spans="1:8" ht="15" customHeight="1">
      <c r="A207" s="90"/>
      <c r="B207" s="32"/>
      <c r="C207" s="31"/>
      <c r="D207" s="31"/>
      <c r="E207" s="31"/>
      <c r="F207" s="91"/>
      <c r="G207" s="32"/>
      <c r="H207" s="93"/>
    </row>
    <row r="208" spans="1:8" ht="15" customHeight="1">
      <c r="A208" s="90"/>
      <c r="B208" s="32"/>
      <c r="C208" s="31"/>
      <c r="D208" s="31"/>
      <c r="E208" s="31"/>
      <c r="F208" s="91"/>
      <c r="G208" s="32"/>
      <c r="H208" s="93"/>
    </row>
    <row r="209" spans="1:8" ht="15" customHeight="1">
      <c r="A209" s="90"/>
      <c r="B209" s="32"/>
      <c r="C209" s="31"/>
      <c r="D209" s="31"/>
      <c r="E209" s="31"/>
      <c r="F209" s="91"/>
      <c r="G209" s="32"/>
      <c r="H209" s="93"/>
    </row>
    <row r="210" spans="1:8" ht="15" customHeight="1">
      <c r="A210" s="90"/>
      <c r="B210" s="32"/>
      <c r="C210" s="31"/>
      <c r="D210" s="31"/>
      <c r="E210" s="31"/>
      <c r="F210" s="91"/>
      <c r="G210" s="32"/>
      <c r="H210" s="93"/>
    </row>
    <row r="211" spans="1:8" ht="15" customHeight="1">
      <c r="A211" s="90"/>
      <c r="B211" s="32"/>
      <c r="C211" s="31"/>
      <c r="D211" s="31"/>
      <c r="E211" s="31"/>
      <c r="F211" s="91"/>
      <c r="G211" s="32"/>
      <c r="H211" s="93"/>
    </row>
    <row r="212" spans="1:8" ht="15" customHeight="1">
      <c r="A212" s="90"/>
      <c r="B212" s="32"/>
      <c r="C212" s="31"/>
      <c r="D212" s="31"/>
      <c r="E212" s="31"/>
      <c r="F212" s="91"/>
      <c r="G212" s="32"/>
      <c r="H212" s="93"/>
    </row>
    <row r="213" spans="1:8" ht="15" customHeight="1">
      <c r="A213" s="90"/>
      <c r="B213" s="32"/>
      <c r="C213" s="31"/>
      <c r="D213" s="31"/>
      <c r="E213" s="31"/>
      <c r="F213" s="91"/>
      <c r="G213" s="32"/>
      <c r="H213" s="93"/>
    </row>
    <row r="214" spans="1:8" ht="15" customHeight="1">
      <c r="A214" s="90"/>
      <c r="B214" s="32"/>
      <c r="C214" s="31"/>
      <c r="D214" s="31"/>
      <c r="E214" s="31"/>
      <c r="F214" s="91"/>
      <c r="G214" s="32"/>
      <c r="H214" s="93"/>
    </row>
    <row r="215" spans="1:8" ht="15" customHeight="1">
      <c r="A215" s="90"/>
      <c r="B215" s="32"/>
      <c r="C215" s="31"/>
      <c r="D215" s="31"/>
      <c r="E215" s="31"/>
      <c r="F215" s="91"/>
      <c r="G215" s="32"/>
      <c r="H215" s="93"/>
    </row>
    <row r="216" spans="1:8" ht="15" customHeight="1">
      <c r="A216" s="90"/>
      <c r="B216" s="32"/>
      <c r="C216" s="31"/>
      <c r="D216" s="31"/>
      <c r="E216" s="31"/>
      <c r="F216" s="91"/>
      <c r="G216" s="32"/>
      <c r="H216" s="93"/>
    </row>
    <row r="217" spans="1:8" ht="15" customHeight="1">
      <c r="A217" s="90"/>
      <c r="B217" s="32"/>
      <c r="C217" s="31"/>
      <c r="D217" s="31"/>
      <c r="E217" s="31"/>
      <c r="F217" s="91"/>
      <c r="G217" s="32"/>
      <c r="H217" s="93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18"/>
  <sheetViews>
    <sheetView topLeftCell="A106" zoomScale="80" zoomScaleNormal="80" workbookViewId="0">
      <selection activeCell="A10" sqref="A10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4"/>
      <c r="G2" s="94"/>
      <c r="H2" s="94"/>
      <c r="I2" s="94"/>
      <c r="J2" s="22"/>
      <c r="K2" s="94"/>
      <c r="L2" s="94"/>
      <c r="M2" s="94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5"/>
      <c r="L3" s="94"/>
      <c r="M3" s="94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6"/>
      <c r="J4" s="3"/>
      <c r="K4" s="95"/>
      <c r="L4" s="94"/>
      <c r="M4" s="94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60"/>
      <c r="M5" s="97" t="s">
        <v>310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8" t="s">
        <v>928</v>
      </c>
      <c r="D6" s="1"/>
      <c r="E6" s="1"/>
      <c r="F6" s="6"/>
      <c r="G6" s="6"/>
      <c r="H6" s="6"/>
      <c r="I6" s="6"/>
      <c r="J6" s="1"/>
      <c r="K6" s="6"/>
      <c r="L6" s="6"/>
      <c r="M6" s="99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9">
        <f>Main!B10</f>
        <v>45166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100" t="s">
        <v>578</v>
      </c>
      <c r="C8" s="100"/>
      <c r="D8" s="100"/>
      <c r="E8" s="100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101" t="s">
        <v>16</v>
      </c>
      <c r="B9" s="102" t="s">
        <v>567</v>
      </c>
      <c r="C9" s="102"/>
      <c r="D9" s="103" t="s">
        <v>579</v>
      </c>
      <c r="E9" s="102" t="s">
        <v>580</v>
      </c>
      <c r="F9" s="102" t="s">
        <v>581</v>
      </c>
      <c r="G9" s="102" t="s">
        <v>582</v>
      </c>
      <c r="H9" s="102" t="s">
        <v>583</v>
      </c>
      <c r="I9" s="102" t="s">
        <v>584</v>
      </c>
      <c r="J9" s="101" t="s">
        <v>585</v>
      </c>
      <c r="K9" s="102" t="s">
        <v>586</v>
      </c>
      <c r="L9" s="104" t="s">
        <v>587</v>
      </c>
      <c r="M9" s="104" t="s">
        <v>588</v>
      </c>
      <c r="N9" s="102" t="s">
        <v>589</v>
      </c>
      <c r="O9" s="103" t="s">
        <v>590</v>
      </c>
      <c r="P9" s="102" t="s">
        <v>591</v>
      </c>
      <c r="Q9" s="1"/>
      <c r="R9" s="6"/>
      <c r="S9" s="1"/>
      <c r="T9" s="1"/>
      <c r="U9" s="1"/>
      <c r="V9" s="1"/>
      <c r="W9" s="1"/>
      <c r="X9" s="1"/>
    </row>
    <row r="10" spans="1:38" ht="14.25" customHeight="1">
      <c r="A10" s="279">
        <v>1</v>
      </c>
      <c r="B10" s="280">
        <v>45092</v>
      </c>
      <c r="C10" s="281"/>
      <c r="D10" s="282" t="s">
        <v>62</v>
      </c>
      <c r="E10" s="283" t="s">
        <v>592</v>
      </c>
      <c r="F10" s="240">
        <v>6800</v>
      </c>
      <c r="G10" s="243">
        <v>6400</v>
      </c>
      <c r="H10" s="243">
        <v>7150</v>
      </c>
      <c r="I10" s="284" t="s">
        <v>849</v>
      </c>
      <c r="J10" s="112" t="s">
        <v>916</v>
      </c>
      <c r="K10" s="112">
        <f>H10-F10</f>
        <v>350</v>
      </c>
      <c r="L10" s="113">
        <f>(F10*-0.3)/100</f>
        <v>-20.399999999999999</v>
      </c>
      <c r="M10" s="114">
        <f>(K10+L10)/F10</f>
        <v>4.8470588235294119E-2</v>
      </c>
      <c r="N10" s="259" t="s">
        <v>595</v>
      </c>
      <c r="O10" s="261">
        <v>45139</v>
      </c>
      <c r="P10" s="260" t="s">
        <v>311</v>
      </c>
      <c r="Q10" s="41"/>
      <c r="R10" s="41" t="s">
        <v>594</v>
      </c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</row>
    <row r="11" spans="1:38" ht="14.25" customHeight="1">
      <c r="A11" s="279">
        <v>2</v>
      </c>
      <c r="B11" s="280">
        <v>45111</v>
      </c>
      <c r="C11" s="281"/>
      <c r="D11" s="282" t="s">
        <v>82</v>
      </c>
      <c r="E11" s="338" t="s">
        <v>1033</v>
      </c>
      <c r="F11" s="240">
        <v>253.5</v>
      </c>
      <c r="G11" s="243">
        <v>234</v>
      </c>
      <c r="H11" s="243">
        <v>272</v>
      </c>
      <c r="I11" s="284" t="s">
        <v>872</v>
      </c>
      <c r="J11" s="112" t="s">
        <v>1024</v>
      </c>
      <c r="K11" s="112">
        <f>H11-F11</f>
        <v>18.5</v>
      </c>
      <c r="L11" s="113">
        <f>(F11*-0.3)/100</f>
        <v>-0.76049999999999995</v>
      </c>
      <c r="M11" s="114">
        <f>(K11+L11)/F11</f>
        <v>6.9978303747534512E-2</v>
      </c>
      <c r="N11" s="259" t="s">
        <v>595</v>
      </c>
      <c r="O11" s="261">
        <v>45146</v>
      </c>
      <c r="P11" s="260" t="s">
        <v>311</v>
      </c>
      <c r="Q11" s="41"/>
      <c r="R11" s="41" t="s">
        <v>594</v>
      </c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</row>
    <row r="12" spans="1:38" ht="14.25" customHeight="1">
      <c r="A12" s="279">
        <v>3</v>
      </c>
      <c r="B12" s="280">
        <v>45112</v>
      </c>
      <c r="C12" s="281"/>
      <c r="D12" s="282" t="s">
        <v>387</v>
      </c>
      <c r="E12" s="283" t="s">
        <v>592</v>
      </c>
      <c r="F12" s="240">
        <v>1465</v>
      </c>
      <c r="G12" s="243">
        <v>1395</v>
      </c>
      <c r="H12" s="243">
        <v>1545</v>
      </c>
      <c r="I12" s="284" t="s">
        <v>874</v>
      </c>
      <c r="J12" s="112" t="s">
        <v>1004</v>
      </c>
      <c r="K12" s="112">
        <f>H12-F12</f>
        <v>80</v>
      </c>
      <c r="L12" s="113">
        <f>(F12*-0.3)/100</f>
        <v>-4.3949999999999996</v>
      </c>
      <c r="M12" s="114">
        <f>(K12+L12)/F12</f>
        <v>5.1607508532423213E-2</v>
      </c>
      <c r="N12" s="259" t="s">
        <v>595</v>
      </c>
      <c r="O12" s="261">
        <v>45149</v>
      </c>
      <c r="P12" s="260" t="s">
        <v>311</v>
      </c>
      <c r="Q12" s="41"/>
      <c r="R12" s="41" t="s">
        <v>607</v>
      </c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</row>
    <row r="13" spans="1:38" ht="14.25" customHeight="1">
      <c r="A13" s="262">
        <v>4</v>
      </c>
      <c r="B13" s="246">
        <v>45119</v>
      </c>
      <c r="C13" s="263"/>
      <c r="D13" s="264" t="s">
        <v>129</v>
      </c>
      <c r="E13" s="265" t="s">
        <v>592</v>
      </c>
      <c r="F13" s="245" t="s">
        <v>878</v>
      </c>
      <c r="G13" s="247">
        <v>1540</v>
      </c>
      <c r="H13" s="245"/>
      <c r="I13" s="245" t="s">
        <v>877</v>
      </c>
      <c r="J13" s="247" t="s">
        <v>593</v>
      </c>
      <c r="K13" s="247"/>
      <c r="L13" s="258"/>
      <c r="M13" s="266"/>
      <c r="N13" s="247"/>
      <c r="O13" s="267"/>
      <c r="P13" s="115">
        <f>VLOOKUP(D13,'MidCap Intra'!$B$11:$C$568,2,0)</f>
        <v>1561.5</v>
      </c>
      <c r="Q13" s="41"/>
      <c r="R13" s="41" t="s">
        <v>594</v>
      </c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</row>
    <row r="14" spans="1:38" ht="14.25" customHeight="1">
      <c r="A14" s="279">
        <v>5</v>
      </c>
      <c r="B14" s="280">
        <v>45120</v>
      </c>
      <c r="C14" s="281"/>
      <c r="D14" s="282" t="s">
        <v>430</v>
      </c>
      <c r="E14" s="338" t="s">
        <v>1033</v>
      </c>
      <c r="F14" s="240">
        <v>106.4</v>
      </c>
      <c r="G14" s="243">
        <v>102</v>
      </c>
      <c r="H14" s="243">
        <v>113.5</v>
      </c>
      <c r="I14" s="284" t="s">
        <v>880</v>
      </c>
      <c r="J14" s="112" t="s">
        <v>1034</v>
      </c>
      <c r="K14" s="112">
        <f>H14-F14</f>
        <v>7.0999999999999943</v>
      </c>
      <c r="L14" s="113">
        <f>(F14*-0.3)/100</f>
        <v>-0.31920000000000004</v>
      </c>
      <c r="M14" s="114">
        <f>(K14+L14)/F14</f>
        <v>6.3729323308270622E-2</v>
      </c>
      <c r="N14" s="259" t="s">
        <v>595</v>
      </c>
      <c r="O14" s="261">
        <v>45152</v>
      </c>
      <c r="P14" s="260" t="s">
        <v>311</v>
      </c>
      <c r="Q14" s="41"/>
      <c r="R14" s="41" t="s">
        <v>594</v>
      </c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</row>
    <row r="15" spans="1:38" ht="14.25" customHeight="1">
      <c r="A15" s="341">
        <v>6</v>
      </c>
      <c r="B15" s="342">
        <v>45125</v>
      </c>
      <c r="C15" s="343"/>
      <c r="D15" s="344" t="s">
        <v>215</v>
      </c>
      <c r="E15" s="345" t="s">
        <v>592</v>
      </c>
      <c r="F15" s="346">
        <v>579</v>
      </c>
      <c r="G15" s="347">
        <v>548</v>
      </c>
      <c r="H15" s="346">
        <v>581</v>
      </c>
      <c r="I15" s="346" t="s">
        <v>885</v>
      </c>
      <c r="J15" s="330" t="s">
        <v>1162</v>
      </c>
      <c r="K15" s="330">
        <f>H15-F15</f>
        <v>2</v>
      </c>
      <c r="L15" s="331">
        <f>(F15*-0.3)/100</f>
        <v>-1.7369999999999999</v>
      </c>
      <c r="M15" s="332">
        <f>(K15+L15)/F15</f>
        <v>4.5423143350604512E-4</v>
      </c>
      <c r="N15" s="333" t="s">
        <v>615</v>
      </c>
      <c r="O15" s="334">
        <v>45162</v>
      </c>
      <c r="P15" s="348" t="s">
        <v>311</v>
      </c>
      <c r="Q15" s="41"/>
      <c r="R15" s="41" t="s">
        <v>594</v>
      </c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</row>
    <row r="16" spans="1:38" ht="14.25" customHeight="1">
      <c r="A16" s="307">
        <v>7</v>
      </c>
      <c r="B16" s="290">
        <v>45125</v>
      </c>
      <c r="C16" s="308"/>
      <c r="D16" s="309" t="s">
        <v>499</v>
      </c>
      <c r="E16" s="310" t="s">
        <v>592</v>
      </c>
      <c r="F16" s="289">
        <v>178</v>
      </c>
      <c r="G16" s="291">
        <v>168</v>
      </c>
      <c r="H16" s="289">
        <v>170</v>
      </c>
      <c r="I16" s="289" t="s">
        <v>886</v>
      </c>
      <c r="J16" s="311" t="s">
        <v>921</v>
      </c>
      <c r="K16" s="311">
        <f t="shared" ref="K16" si="0">H16-F16</f>
        <v>-8</v>
      </c>
      <c r="L16" s="312">
        <f>(F16*-0.3)/100</f>
        <v>-0.53400000000000003</v>
      </c>
      <c r="M16" s="313">
        <f t="shared" ref="M16" si="1">(K16+L16)/F16</f>
        <v>-4.7943820224719103E-2</v>
      </c>
      <c r="N16" s="314" t="s">
        <v>606</v>
      </c>
      <c r="O16" s="315">
        <v>45140</v>
      </c>
      <c r="P16" s="316"/>
      <c r="Q16" s="41"/>
      <c r="R16" s="41" t="s">
        <v>594</v>
      </c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</row>
    <row r="17" spans="1:38" ht="14.25" customHeight="1">
      <c r="A17" s="279">
        <v>8</v>
      </c>
      <c r="B17" s="280">
        <v>45133</v>
      </c>
      <c r="C17" s="281"/>
      <c r="D17" s="282" t="s">
        <v>428</v>
      </c>
      <c r="E17" s="283" t="s">
        <v>592</v>
      </c>
      <c r="F17" s="240">
        <v>326</v>
      </c>
      <c r="G17" s="243">
        <v>299</v>
      </c>
      <c r="H17" s="243">
        <v>345.5</v>
      </c>
      <c r="I17" s="284" t="s">
        <v>890</v>
      </c>
      <c r="J17" s="112" t="s">
        <v>918</v>
      </c>
      <c r="K17" s="112">
        <f t="shared" ref="K17" si="2">H17-F17</f>
        <v>19.5</v>
      </c>
      <c r="L17" s="113">
        <f>(F17*-0.3)/100</f>
        <v>-0.97799999999999998</v>
      </c>
      <c r="M17" s="114">
        <f t="shared" ref="M17" si="3">(K17+L17)/F17</f>
        <v>5.6815950920245391E-2</v>
      </c>
      <c r="N17" s="259" t="s">
        <v>595</v>
      </c>
      <c r="O17" s="261">
        <v>45140</v>
      </c>
      <c r="P17" s="260"/>
      <c r="Q17" s="41"/>
      <c r="R17" s="41" t="s">
        <v>594</v>
      </c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</row>
    <row r="18" spans="1:38" ht="14.25" customHeight="1">
      <c r="A18" s="262">
        <v>9</v>
      </c>
      <c r="B18" s="246">
        <v>45133</v>
      </c>
      <c r="C18" s="263"/>
      <c r="D18" s="269" t="s">
        <v>74</v>
      </c>
      <c r="E18" s="265" t="s">
        <v>592</v>
      </c>
      <c r="F18" s="245" t="s">
        <v>891</v>
      </c>
      <c r="G18" s="247">
        <v>185</v>
      </c>
      <c r="H18" s="245"/>
      <c r="I18" s="245" t="s">
        <v>892</v>
      </c>
      <c r="J18" s="247" t="s">
        <v>593</v>
      </c>
      <c r="K18" s="247"/>
      <c r="L18" s="258"/>
      <c r="M18" s="266"/>
      <c r="N18" s="247"/>
      <c r="O18" s="267"/>
      <c r="P18" s="115">
        <f>VLOOKUP(D18,'MidCap Intra'!$B$11:$C$568,2,0)</f>
        <v>189.75</v>
      </c>
      <c r="Q18" s="41"/>
      <c r="R18" s="41" t="s">
        <v>594</v>
      </c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</row>
    <row r="19" spans="1:38" ht="14.25" customHeight="1">
      <c r="A19" s="248">
        <v>10</v>
      </c>
      <c r="B19" s="106">
        <v>45133</v>
      </c>
      <c r="C19" s="249"/>
      <c r="D19" s="270" t="s">
        <v>491</v>
      </c>
      <c r="E19" s="265" t="s">
        <v>592</v>
      </c>
      <c r="F19" s="105" t="s">
        <v>893</v>
      </c>
      <c r="G19" s="107">
        <v>118</v>
      </c>
      <c r="H19" s="105"/>
      <c r="I19" s="105" t="s">
        <v>894</v>
      </c>
      <c r="J19" s="107" t="s">
        <v>593</v>
      </c>
      <c r="K19" s="247"/>
      <c r="L19" s="258"/>
      <c r="M19" s="266"/>
      <c r="N19" s="247"/>
      <c r="O19" s="267"/>
      <c r="P19" s="115">
        <f>VLOOKUP(D19,'MidCap Intra'!$B$11:$C$568,2,0)</f>
        <v>123.9</v>
      </c>
      <c r="Q19" s="41"/>
      <c r="R19" s="41" t="s">
        <v>594</v>
      </c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</row>
    <row r="20" spans="1:38" ht="14.25" customHeight="1">
      <c r="A20" s="307">
        <v>11</v>
      </c>
      <c r="B20" s="290">
        <v>45134</v>
      </c>
      <c r="C20" s="308"/>
      <c r="D20" s="309" t="s">
        <v>151</v>
      </c>
      <c r="E20" s="310" t="s">
        <v>592</v>
      </c>
      <c r="F20" s="289">
        <v>173.5</v>
      </c>
      <c r="G20" s="291">
        <v>164</v>
      </c>
      <c r="H20" s="289">
        <v>164</v>
      </c>
      <c r="I20" s="289" t="s">
        <v>895</v>
      </c>
      <c r="J20" s="311" t="s">
        <v>1042</v>
      </c>
      <c r="K20" s="311">
        <f t="shared" ref="K20" si="4">H20-F20</f>
        <v>-9.5</v>
      </c>
      <c r="L20" s="312">
        <f>(F20*-0.3)/100</f>
        <v>-0.52049999999999996</v>
      </c>
      <c r="M20" s="313">
        <f t="shared" ref="M20" si="5">(K20+L20)/F20</f>
        <v>-5.7755043227665705E-2</v>
      </c>
      <c r="N20" s="314" t="s">
        <v>606</v>
      </c>
      <c r="O20" s="315">
        <v>45154</v>
      </c>
      <c r="P20" s="316"/>
      <c r="Q20" s="41"/>
      <c r="R20" s="41" t="s">
        <v>594</v>
      </c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38" ht="15" customHeight="1">
      <c r="A21" s="279">
        <v>12</v>
      </c>
      <c r="B21" s="280">
        <v>45135</v>
      </c>
      <c r="C21" s="281"/>
      <c r="D21" s="282" t="s">
        <v>459</v>
      </c>
      <c r="E21" s="283" t="s">
        <v>592</v>
      </c>
      <c r="F21" s="240">
        <v>2045</v>
      </c>
      <c r="G21" s="243">
        <v>1840</v>
      </c>
      <c r="H21" s="243">
        <v>2154</v>
      </c>
      <c r="I21" s="284" t="s">
        <v>876</v>
      </c>
      <c r="J21" s="112" t="s">
        <v>1036</v>
      </c>
      <c r="K21" s="112">
        <f t="shared" ref="K21" si="6">H21-F21</f>
        <v>109</v>
      </c>
      <c r="L21" s="113">
        <f>(F21*-0.3)/100</f>
        <v>-6.1349999999999998</v>
      </c>
      <c r="M21" s="114">
        <f t="shared" ref="M21" si="7">(K21+L21)/F21</f>
        <v>5.0300733496332517E-2</v>
      </c>
      <c r="N21" s="259" t="s">
        <v>595</v>
      </c>
      <c r="O21" s="261">
        <v>45152</v>
      </c>
      <c r="P21" s="260"/>
      <c r="R21" s="41" t="s">
        <v>594</v>
      </c>
    </row>
    <row r="22" spans="1:38" ht="15" customHeight="1">
      <c r="A22" s="307">
        <v>13</v>
      </c>
      <c r="B22" s="290">
        <v>45139</v>
      </c>
      <c r="C22" s="308"/>
      <c r="D22" s="309" t="s">
        <v>301</v>
      </c>
      <c r="E22" s="310" t="s">
        <v>592</v>
      </c>
      <c r="F22" s="289">
        <v>3035</v>
      </c>
      <c r="G22" s="291">
        <v>2880</v>
      </c>
      <c r="H22" s="289">
        <v>2865</v>
      </c>
      <c r="I22" s="289" t="s">
        <v>910</v>
      </c>
      <c r="J22" s="311" t="s">
        <v>1015</v>
      </c>
      <c r="K22" s="311">
        <f t="shared" ref="K22" si="8">H22-F22</f>
        <v>-170</v>
      </c>
      <c r="L22" s="312">
        <f>(F22*-0.3)/100</f>
        <v>-9.1050000000000004</v>
      </c>
      <c r="M22" s="313">
        <f t="shared" ref="M22" si="9">(K22+L22)/F22</f>
        <v>-5.9013179571663917E-2</v>
      </c>
      <c r="N22" s="314" t="s">
        <v>606</v>
      </c>
      <c r="O22" s="315">
        <v>45149</v>
      </c>
      <c r="P22" s="316"/>
    </row>
    <row r="23" spans="1:38" ht="15" customHeight="1">
      <c r="A23" s="262">
        <v>14</v>
      </c>
      <c r="B23" s="246">
        <v>45142</v>
      </c>
      <c r="C23" s="263"/>
      <c r="D23" s="264" t="s">
        <v>556</v>
      </c>
      <c r="E23" s="265" t="s">
        <v>592</v>
      </c>
      <c r="F23" s="245" t="s">
        <v>956</v>
      </c>
      <c r="G23" s="247">
        <v>1745</v>
      </c>
      <c r="H23" s="245"/>
      <c r="I23" s="245" t="s">
        <v>957</v>
      </c>
      <c r="J23" s="247" t="s">
        <v>593</v>
      </c>
      <c r="K23" s="247"/>
      <c r="L23" s="258"/>
      <c r="M23" s="266"/>
      <c r="N23" s="247"/>
      <c r="O23" s="267"/>
      <c r="P23" s="115">
        <f>VLOOKUP(D23,'MidCap Intra'!$B$11:$C$568,2,0)</f>
        <v>1796.6</v>
      </c>
    </row>
    <row r="24" spans="1:38" ht="15" customHeight="1">
      <c r="A24" s="262">
        <v>15</v>
      </c>
      <c r="B24" s="246">
        <v>45145</v>
      </c>
      <c r="C24" s="263"/>
      <c r="D24" s="264" t="s">
        <v>535</v>
      </c>
      <c r="E24" s="265" t="s">
        <v>592</v>
      </c>
      <c r="F24" s="245" t="s">
        <v>960</v>
      </c>
      <c r="G24" s="247">
        <v>365</v>
      </c>
      <c r="H24" s="245"/>
      <c r="I24" s="245" t="s">
        <v>961</v>
      </c>
      <c r="J24" s="247" t="s">
        <v>593</v>
      </c>
      <c r="K24" s="247"/>
      <c r="L24" s="258"/>
      <c r="M24" s="266"/>
      <c r="N24" s="247"/>
      <c r="O24" s="267"/>
      <c r="P24" s="115">
        <f>VLOOKUP(D24,'MidCap Intra'!$B$11:$C$568,2,0)</f>
        <v>397.2</v>
      </c>
    </row>
    <row r="25" spans="1:38" ht="15" customHeight="1">
      <c r="A25" s="262">
        <v>16</v>
      </c>
      <c r="B25" s="246">
        <v>45146</v>
      </c>
      <c r="C25" s="263"/>
      <c r="D25" s="269" t="s">
        <v>223</v>
      </c>
      <c r="E25" s="265" t="s">
        <v>592</v>
      </c>
      <c r="F25" s="245" t="s">
        <v>967</v>
      </c>
      <c r="G25" s="247">
        <v>965</v>
      </c>
      <c r="H25" s="245"/>
      <c r="I25" s="245" t="s">
        <v>968</v>
      </c>
      <c r="J25" s="247" t="s">
        <v>593</v>
      </c>
      <c r="K25" s="247"/>
      <c r="L25" s="258"/>
      <c r="M25" s="266"/>
      <c r="N25" s="247"/>
      <c r="O25" s="267"/>
      <c r="P25" s="115">
        <f>VLOOKUP(D25,'MidCap Intra'!$B$11:$C$568,2,0)</f>
        <v>1011.25</v>
      </c>
    </row>
    <row r="26" spans="1:38" ht="15" customHeight="1">
      <c r="A26" s="279">
        <v>17</v>
      </c>
      <c r="B26" s="280">
        <v>45147</v>
      </c>
      <c r="C26" s="281"/>
      <c r="D26" s="282" t="s">
        <v>303</v>
      </c>
      <c r="E26" s="338" t="s">
        <v>1033</v>
      </c>
      <c r="F26" s="240">
        <v>816.25</v>
      </c>
      <c r="G26" s="243">
        <v>750</v>
      </c>
      <c r="H26" s="243">
        <v>865</v>
      </c>
      <c r="I26" s="284" t="s">
        <v>985</v>
      </c>
      <c r="J26" s="112" t="s">
        <v>1032</v>
      </c>
      <c r="K26" s="112">
        <f t="shared" ref="K26:K27" si="10">H26-F26</f>
        <v>48.75</v>
      </c>
      <c r="L26" s="113">
        <f>(F26*-0.3)/100</f>
        <v>-2.44875</v>
      </c>
      <c r="M26" s="114">
        <f t="shared" ref="M26:M27" si="11">(K26+L26)/F26</f>
        <v>5.6724349157733542E-2</v>
      </c>
      <c r="N26" s="259" t="s">
        <v>595</v>
      </c>
      <c r="O26" s="261">
        <v>45152</v>
      </c>
      <c r="P26" s="336"/>
    </row>
    <row r="27" spans="1:38" ht="15" customHeight="1">
      <c r="A27" s="307">
        <v>18</v>
      </c>
      <c r="B27" s="290">
        <v>45149</v>
      </c>
      <c r="C27" s="308"/>
      <c r="D27" s="309" t="s">
        <v>137</v>
      </c>
      <c r="E27" s="310" t="s">
        <v>592</v>
      </c>
      <c r="F27" s="289">
        <v>160</v>
      </c>
      <c r="G27" s="291">
        <v>150</v>
      </c>
      <c r="H27" s="289">
        <v>150</v>
      </c>
      <c r="I27" s="289" t="s">
        <v>1006</v>
      </c>
      <c r="J27" s="311" t="s">
        <v>984</v>
      </c>
      <c r="K27" s="311">
        <f t="shared" si="10"/>
        <v>-10</v>
      </c>
      <c r="L27" s="312">
        <f>(F27*-0.3)/100</f>
        <v>-0.48</v>
      </c>
      <c r="M27" s="313">
        <f t="shared" si="11"/>
        <v>-6.5500000000000003E-2</v>
      </c>
      <c r="N27" s="314" t="s">
        <v>606</v>
      </c>
      <c r="O27" s="315">
        <v>45154</v>
      </c>
      <c r="P27" s="316"/>
    </row>
    <row r="28" spans="1:38" ht="15" customHeight="1">
      <c r="A28" s="279">
        <v>19</v>
      </c>
      <c r="B28" s="280">
        <v>45152</v>
      </c>
      <c r="C28" s="281"/>
      <c r="D28" s="282" t="s">
        <v>114</v>
      </c>
      <c r="E28" s="338" t="s">
        <v>592</v>
      </c>
      <c r="F28" s="240">
        <v>132</v>
      </c>
      <c r="G28" s="243">
        <v>120</v>
      </c>
      <c r="H28" s="243">
        <v>139</v>
      </c>
      <c r="I28" s="284" t="s">
        <v>894</v>
      </c>
      <c r="J28" s="112" t="s">
        <v>998</v>
      </c>
      <c r="K28" s="112">
        <f t="shared" ref="K28" si="12">H28-F28</f>
        <v>7</v>
      </c>
      <c r="L28" s="113">
        <f>(F28*-0.3)/100</f>
        <v>-0.39600000000000002</v>
      </c>
      <c r="M28" s="114">
        <f t="shared" ref="M28" si="13">(K28+L28)/F28</f>
        <v>5.0030303030303029E-2</v>
      </c>
      <c r="N28" s="259" t="s">
        <v>595</v>
      </c>
      <c r="O28" s="261">
        <v>45161</v>
      </c>
      <c r="P28" s="336"/>
    </row>
    <row r="29" spans="1:38" ht="15" customHeight="1">
      <c r="A29" s="279">
        <v>20</v>
      </c>
      <c r="B29" s="280">
        <v>45154</v>
      </c>
      <c r="C29" s="281"/>
      <c r="D29" s="282" t="s">
        <v>354</v>
      </c>
      <c r="E29" s="338" t="s">
        <v>592</v>
      </c>
      <c r="F29" s="240">
        <v>1030</v>
      </c>
      <c r="G29" s="243">
        <v>930</v>
      </c>
      <c r="H29" s="243">
        <v>1082</v>
      </c>
      <c r="I29" s="284" t="s">
        <v>1043</v>
      </c>
      <c r="J29" s="112" t="s">
        <v>1044</v>
      </c>
      <c r="K29" s="112">
        <f t="shared" ref="K29:K30" si="14">H29-F29</f>
        <v>52</v>
      </c>
      <c r="L29" s="113">
        <f>(F29*-0.02)/100</f>
        <v>-0.20600000000000002</v>
      </c>
      <c r="M29" s="114">
        <f t="shared" ref="M29:M30" si="15">(K29+L29)/F29</f>
        <v>5.0285436893203882E-2</v>
      </c>
      <c r="N29" s="259" t="s">
        <v>595</v>
      </c>
      <c r="O29" s="261">
        <v>45154</v>
      </c>
      <c r="P29" s="336"/>
    </row>
    <row r="30" spans="1:38" ht="15" customHeight="1">
      <c r="A30" s="279">
        <v>21</v>
      </c>
      <c r="B30" s="280">
        <v>45155</v>
      </c>
      <c r="C30" s="281"/>
      <c r="D30" s="282" t="s">
        <v>354</v>
      </c>
      <c r="E30" s="338" t="s">
        <v>592</v>
      </c>
      <c r="F30" s="240">
        <v>1085</v>
      </c>
      <c r="G30" s="243">
        <v>995</v>
      </c>
      <c r="H30" s="243">
        <v>1142.5</v>
      </c>
      <c r="I30" s="284" t="s">
        <v>1053</v>
      </c>
      <c r="J30" s="112" t="s">
        <v>1087</v>
      </c>
      <c r="K30" s="112">
        <f t="shared" si="14"/>
        <v>57.5</v>
      </c>
      <c r="L30" s="113">
        <f>(F30*-0.3)/100</f>
        <v>-3.2549999999999999</v>
      </c>
      <c r="M30" s="114">
        <f t="shared" si="15"/>
        <v>4.9995391705069121E-2</v>
      </c>
      <c r="N30" s="259" t="s">
        <v>595</v>
      </c>
      <c r="O30" s="261">
        <v>45159</v>
      </c>
      <c r="P30" s="336"/>
    </row>
    <row r="31" spans="1:38" ht="15" customHeight="1">
      <c r="A31" s="262">
        <v>22</v>
      </c>
      <c r="B31" s="246">
        <v>45160</v>
      </c>
      <c r="C31" s="263"/>
      <c r="D31" s="269" t="s">
        <v>62</v>
      </c>
      <c r="E31" s="265" t="s">
        <v>592</v>
      </c>
      <c r="F31" s="245" t="s">
        <v>1101</v>
      </c>
      <c r="G31" s="247">
        <v>6400</v>
      </c>
      <c r="H31" s="245"/>
      <c r="I31" s="245" t="s">
        <v>1092</v>
      </c>
      <c r="J31" s="247" t="s">
        <v>593</v>
      </c>
      <c r="K31" s="247"/>
      <c r="L31" s="258"/>
      <c r="M31" s="266"/>
      <c r="N31" s="247"/>
      <c r="O31" s="267"/>
      <c r="P31" s="115">
        <f>VLOOKUP(D31,'MidCap Intra'!$B$11:$C$568,2,0)</f>
        <v>6929.5</v>
      </c>
    </row>
    <row r="32" spans="1:38" ht="15" customHeight="1">
      <c r="A32" s="262">
        <v>23</v>
      </c>
      <c r="B32" s="246">
        <v>45160</v>
      </c>
      <c r="C32" s="263"/>
      <c r="D32" s="269" t="s">
        <v>476</v>
      </c>
      <c r="E32" s="265" t="s">
        <v>592</v>
      </c>
      <c r="F32" s="245" t="s">
        <v>1099</v>
      </c>
      <c r="G32" s="247">
        <v>142</v>
      </c>
      <c r="H32" s="245"/>
      <c r="I32" s="245" t="s">
        <v>1100</v>
      </c>
      <c r="J32" s="247" t="s">
        <v>593</v>
      </c>
      <c r="K32" s="247"/>
      <c r="L32" s="258"/>
      <c r="M32" s="266"/>
      <c r="N32" s="247"/>
      <c r="O32" s="267"/>
      <c r="P32" s="115">
        <f>VLOOKUP(D32,'MidCap Intra'!$B$11:$C$568,2,0)</f>
        <v>157</v>
      </c>
    </row>
    <row r="33" spans="1:38" ht="15" customHeight="1">
      <c r="A33" s="262">
        <v>24</v>
      </c>
      <c r="B33" s="246">
        <v>45163</v>
      </c>
      <c r="C33" s="263"/>
      <c r="D33" s="269" t="s">
        <v>994</v>
      </c>
      <c r="E33" s="265" t="s">
        <v>592</v>
      </c>
      <c r="F33" s="245" t="s">
        <v>1163</v>
      </c>
      <c r="G33" s="247">
        <v>133</v>
      </c>
      <c r="H33" s="245"/>
      <c r="I33" s="245" t="s">
        <v>1164</v>
      </c>
      <c r="J33" s="247" t="s">
        <v>593</v>
      </c>
      <c r="K33" s="247"/>
      <c r="L33" s="258"/>
      <c r="M33" s="266"/>
      <c r="N33" s="247"/>
      <c r="O33" s="267"/>
      <c r="P33" s="258"/>
    </row>
    <row r="34" spans="1:38" ht="15" customHeight="1">
      <c r="A34" s="262"/>
      <c r="B34" s="246"/>
      <c r="C34" s="263"/>
      <c r="D34" s="269"/>
      <c r="E34" s="265"/>
      <c r="F34" s="245"/>
      <c r="G34" s="247"/>
      <c r="H34" s="245"/>
      <c r="I34" s="245"/>
      <c r="J34" s="247"/>
      <c r="K34" s="247"/>
      <c r="L34" s="258"/>
      <c r="M34" s="266"/>
      <c r="N34" s="247"/>
      <c r="O34" s="267"/>
      <c r="P34" s="258"/>
    </row>
    <row r="35" spans="1:38" ht="15" customHeight="1">
      <c r="A35" s="262"/>
      <c r="B35" s="246"/>
      <c r="C35" s="263"/>
      <c r="D35" s="264"/>
      <c r="E35" s="265"/>
      <c r="F35" s="245"/>
      <c r="G35" s="247"/>
      <c r="H35" s="245"/>
      <c r="I35" s="245"/>
      <c r="J35" s="247"/>
      <c r="K35" s="247"/>
      <c r="L35" s="258"/>
      <c r="M35" s="266"/>
      <c r="N35" s="247"/>
      <c r="O35" s="267"/>
      <c r="P35" s="258"/>
    </row>
    <row r="40" spans="1:38" ht="14.25" customHeight="1">
      <c r="A40" s="116"/>
      <c r="B40" s="117"/>
      <c r="C40" s="118"/>
      <c r="D40" s="119"/>
      <c r="E40" s="120"/>
      <c r="F40" s="120"/>
      <c r="G40" s="116"/>
      <c r="H40" s="120"/>
      <c r="I40" s="121"/>
      <c r="J40" s="122"/>
      <c r="K40" s="122"/>
      <c r="L40" s="123"/>
      <c r="M40" s="124"/>
      <c r="N40" s="125"/>
      <c r="O40" s="126"/>
      <c r="P40" s="127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</row>
    <row r="41" spans="1:38" ht="12" customHeight="1">
      <c r="A41" s="128" t="s">
        <v>596</v>
      </c>
      <c r="B41" s="129"/>
      <c r="C41" s="130"/>
      <c r="E41" s="131"/>
      <c r="F41" s="131"/>
      <c r="G41" s="131"/>
      <c r="H41" s="131"/>
      <c r="I41" s="131"/>
      <c r="J41" s="132"/>
      <c r="K41" s="131"/>
      <c r="L41" s="133"/>
      <c r="M41" s="60"/>
      <c r="N41" s="132"/>
      <c r="O41" s="130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</row>
    <row r="42" spans="1:38" ht="12" customHeight="1">
      <c r="A42" s="134" t="s">
        <v>597</v>
      </c>
      <c r="B42" s="128"/>
      <c r="C42" s="128"/>
      <c r="D42" s="128"/>
      <c r="E42" s="41"/>
      <c r="F42" s="135" t="s">
        <v>598</v>
      </c>
      <c r="G42" s="6"/>
      <c r="H42" s="6"/>
      <c r="I42" s="6"/>
      <c r="J42" s="136"/>
      <c r="K42" s="137"/>
      <c r="L42" s="137"/>
      <c r="M42" s="138"/>
      <c r="N42" s="1"/>
      <c r="O42" s="139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</row>
    <row r="43" spans="1:38" ht="12" customHeight="1">
      <c r="A43" s="128" t="s">
        <v>599</v>
      </c>
      <c r="B43" s="128"/>
      <c r="C43" s="128"/>
      <c r="D43" s="128" t="s">
        <v>600</v>
      </c>
      <c r="E43" s="6"/>
      <c r="F43" s="135" t="s">
        <v>601</v>
      </c>
      <c r="G43" s="6"/>
      <c r="H43" s="6"/>
      <c r="I43" s="6"/>
      <c r="J43" s="136"/>
      <c r="K43" s="137"/>
      <c r="L43" s="137"/>
      <c r="M43" s="138"/>
      <c r="N43" s="1"/>
      <c r="O43" s="139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</row>
    <row r="44" spans="1:38" ht="12" customHeight="1">
      <c r="A44" s="128"/>
      <c r="B44" s="128"/>
      <c r="C44" s="128"/>
      <c r="D44" s="128"/>
      <c r="E44" s="6"/>
      <c r="F44" s="6"/>
      <c r="G44" s="6"/>
      <c r="H44" s="6"/>
      <c r="I44" s="6"/>
      <c r="J44" s="140"/>
      <c r="K44" s="137"/>
      <c r="L44" s="137"/>
      <c r="M44" s="6"/>
      <c r="N44" s="141"/>
      <c r="O44" s="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</row>
    <row r="45" spans="1:38" ht="12.75" customHeight="1">
      <c r="A45" s="1"/>
      <c r="B45" s="142" t="s">
        <v>602</v>
      </c>
      <c r="C45" s="142"/>
      <c r="D45" s="142"/>
      <c r="E45" s="142"/>
      <c r="F45" s="143"/>
      <c r="G45" s="6"/>
      <c r="H45" s="6"/>
      <c r="I45" s="144"/>
      <c r="J45" s="145"/>
      <c r="K45" s="146"/>
      <c r="L45" s="145"/>
      <c r="M45" s="6"/>
      <c r="N45" s="1"/>
      <c r="O45" s="1"/>
      <c r="P45" s="41"/>
      <c r="R45" s="60"/>
      <c r="S45" s="1"/>
      <c r="T45" s="1"/>
      <c r="U45" s="1"/>
      <c r="V45" s="1"/>
      <c r="W45" s="1"/>
      <c r="X45" s="1"/>
      <c r="Y45" s="1"/>
      <c r="Z45" s="1"/>
    </row>
    <row r="46" spans="1:38" ht="38.25" customHeight="1">
      <c r="A46" s="147" t="s">
        <v>16</v>
      </c>
      <c r="B46" s="147" t="s">
        <v>567</v>
      </c>
      <c r="C46" s="147"/>
      <c r="D46" s="89" t="s">
        <v>579</v>
      </c>
      <c r="E46" s="147" t="s">
        <v>580</v>
      </c>
      <c r="F46" s="147" t="s">
        <v>581</v>
      </c>
      <c r="G46" s="147" t="s">
        <v>603</v>
      </c>
      <c r="H46" s="147" t="s">
        <v>583</v>
      </c>
      <c r="I46" s="147" t="s">
        <v>584</v>
      </c>
      <c r="J46" s="104" t="s">
        <v>585</v>
      </c>
      <c r="K46" s="102" t="s">
        <v>604</v>
      </c>
      <c r="L46" s="148" t="s">
        <v>587</v>
      </c>
      <c r="M46" s="104" t="s">
        <v>588</v>
      </c>
      <c r="N46" s="101" t="s">
        <v>589</v>
      </c>
      <c r="O46" s="89" t="s">
        <v>590</v>
      </c>
      <c r="P46" s="41"/>
      <c r="Q46" s="1"/>
      <c r="R46" s="60"/>
      <c r="S46" s="60"/>
      <c r="T46" s="60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</row>
    <row r="47" spans="1:38" ht="13.5" customHeight="1">
      <c r="A47" s="324">
        <v>1</v>
      </c>
      <c r="B47" s="325">
        <v>45128</v>
      </c>
      <c r="C47" s="326"/>
      <c r="D47" s="327" t="s">
        <v>114</v>
      </c>
      <c r="E47" s="328" t="s">
        <v>605</v>
      </c>
      <c r="F47" s="323">
        <v>134</v>
      </c>
      <c r="G47" s="329">
        <v>129.9</v>
      </c>
      <c r="H47" s="323">
        <v>134.75</v>
      </c>
      <c r="I47" s="323" t="s">
        <v>887</v>
      </c>
      <c r="J47" s="330" t="s">
        <v>912</v>
      </c>
      <c r="K47" s="330">
        <f t="shared" ref="K47:K48" si="16">H47-F47</f>
        <v>0.75</v>
      </c>
      <c r="L47" s="331">
        <f>(F47*-0.3)/100</f>
        <v>-0.40199999999999997</v>
      </c>
      <c r="M47" s="332">
        <f t="shared" ref="M47:M48" si="17">(K47+L47)/F47</f>
        <v>2.5970149253731344E-3</v>
      </c>
      <c r="N47" s="333" t="s">
        <v>615</v>
      </c>
      <c r="O47" s="334">
        <v>45142</v>
      </c>
      <c r="P47" s="41"/>
      <c r="Q47" s="257"/>
      <c r="R47" s="41" t="s">
        <v>594</v>
      </c>
      <c r="S47" s="41"/>
      <c r="T47" s="268"/>
      <c r="U47" s="268"/>
      <c r="V47" s="268"/>
      <c r="W47" s="268"/>
      <c r="X47" s="268"/>
      <c r="Y47" s="268"/>
      <c r="Z47" s="268"/>
      <c r="AA47" s="268"/>
      <c r="AB47" s="268"/>
      <c r="AC47" s="268"/>
      <c r="AD47" s="268"/>
      <c r="AE47" s="268"/>
      <c r="AF47" s="268"/>
      <c r="AG47" s="268"/>
      <c r="AH47" s="268"/>
      <c r="AI47" s="268"/>
      <c r="AJ47" s="268"/>
      <c r="AK47" s="268"/>
      <c r="AL47" s="268"/>
    </row>
    <row r="48" spans="1:38" ht="13.5" customHeight="1">
      <c r="A48" s="307">
        <v>2</v>
      </c>
      <c r="B48" s="290">
        <v>45135</v>
      </c>
      <c r="C48" s="308"/>
      <c r="D48" s="335" t="s">
        <v>896</v>
      </c>
      <c r="E48" s="310" t="s">
        <v>948</v>
      </c>
      <c r="F48" s="289">
        <v>9585</v>
      </c>
      <c r="G48" s="291">
        <v>9390</v>
      </c>
      <c r="H48" s="289">
        <v>9390</v>
      </c>
      <c r="I48" s="289" t="s">
        <v>897</v>
      </c>
      <c r="J48" s="311" t="s">
        <v>1035</v>
      </c>
      <c r="K48" s="311">
        <f t="shared" si="16"/>
        <v>-195</v>
      </c>
      <c r="L48" s="312">
        <f>(F48*-0.3)/100</f>
        <v>-28.754999999999999</v>
      </c>
      <c r="M48" s="313">
        <f t="shared" si="17"/>
        <v>-2.3344287949921751E-2</v>
      </c>
      <c r="N48" s="314" t="s">
        <v>606</v>
      </c>
      <c r="O48" s="315">
        <v>45148</v>
      </c>
      <c r="P48" s="41"/>
      <c r="Q48" s="257"/>
      <c r="R48" s="41" t="s">
        <v>594</v>
      </c>
      <c r="S48" s="41"/>
      <c r="T48" s="268"/>
      <c r="U48" s="268"/>
      <c r="V48" s="268"/>
      <c r="W48" s="268"/>
      <c r="X48" s="268"/>
      <c r="Y48" s="268"/>
      <c r="Z48" s="268"/>
      <c r="AA48" s="268"/>
      <c r="AB48" s="268"/>
      <c r="AC48" s="268"/>
      <c r="AD48" s="268"/>
      <c r="AE48" s="268"/>
      <c r="AF48" s="268"/>
      <c r="AG48" s="268"/>
      <c r="AH48" s="268"/>
      <c r="AI48" s="268"/>
      <c r="AJ48" s="268"/>
      <c r="AK48" s="268"/>
      <c r="AL48" s="268"/>
    </row>
    <row r="49" spans="1:38" ht="13.5" customHeight="1">
      <c r="A49" s="275">
        <v>3</v>
      </c>
      <c r="B49" s="252">
        <v>45135</v>
      </c>
      <c r="C49" s="276"/>
      <c r="D49" s="277" t="s">
        <v>898</v>
      </c>
      <c r="E49" s="278" t="s">
        <v>605</v>
      </c>
      <c r="F49" s="251">
        <v>1807.5</v>
      </c>
      <c r="G49" s="239">
        <v>1750</v>
      </c>
      <c r="H49" s="251">
        <v>1882.5</v>
      </c>
      <c r="I49" s="251" t="s">
        <v>899</v>
      </c>
      <c r="J49" s="112" t="s">
        <v>888</v>
      </c>
      <c r="K49" s="112">
        <f t="shared" ref="K49" si="18">H49-F49</f>
        <v>75</v>
      </c>
      <c r="L49" s="113">
        <f>(F49*-0.3)/100</f>
        <v>-5.4225000000000003</v>
      </c>
      <c r="M49" s="114">
        <f t="shared" ref="M49" si="19">(K49+L49)/F49</f>
        <v>3.8493775933609961E-2</v>
      </c>
      <c r="N49" s="259" t="s">
        <v>595</v>
      </c>
      <c r="O49" s="261">
        <v>45139</v>
      </c>
      <c r="P49" s="41"/>
      <c r="Q49" s="257"/>
      <c r="R49" s="41" t="s">
        <v>594</v>
      </c>
      <c r="S49" s="41"/>
      <c r="T49" s="268"/>
      <c r="U49" s="268"/>
      <c r="V49" s="268"/>
      <c r="W49" s="268"/>
      <c r="X49" s="268"/>
      <c r="Y49" s="268"/>
      <c r="Z49" s="268"/>
      <c r="AA49" s="268"/>
      <c r="AB49" s="268"/>
      <c r="AC49" s="268"/>
      <c r="AD49" s="268"/>
      <c r="AE49" s="268"/>
      <c r="AF49" s="268"/>
      <c r="AG49" s="268"/>
      <c r="AH49" s="268"/>
      <c r="AI49" s="268"/>
      <c r="AJ49" s="268"/>
      <c r="AK49" s="268"/>
      <c r="AL49" s="268"/>
    </row>
    <row r="50" spans="1:38" ht="13.5" customHeight="1">
      <c r="A50" s="275">
        <v>4</v>
      </c>
      <c r="B50" s="252">
        <v>45139</v>
      </c>
      <c r="C50" s="276"/>
      <c r="D50" s="277" t="s">
        <v>54</v>
      </c>
      <c r="E50" s="278" t="s">
        <v>605</v>
      </c>
      <c r="F50" s="251">
        <v>453</v>
      </c>
      <c r="G50" s="239">
        <v>440</v>
      </c>
      <c r="H50" s="251">
        <v>462.5</v>
      </c>
      <c r="I50" s="251" t="s">
        <v>911</v>
      </c>
      <c r="J50" s="112" t="s">
        <v>883</v>
      </c>
      <c r="K50" s="112">
        <f t="shared" ref="K50" si="20">H50-F50</f>
        <v>9.5</v>
      </c>
      <c r="L50" s="113">
        <f>(F50*-0.02)/100</f>
        <v>-9.06E-2</v>
      </c>
      <c r="M50" s="114">
        <f t="shared" ref="M50" si="21">(K50+L50)/F50</f>
        <v>2.0771302428256071E-2</v>
      </c>
      <c r="N50" s="259" t="s">
        <v>595</v>
      </c>
      <c r="O50" s="261">
        <v>45139</v>
      </c>
      <c r="P50" s="41"/>
      <c r="Q50" s="257"/>
      <c r="R50" s="41"/>
      <c r="S50" s="41"/>
      <c r="T50" s="268"/>
      <c r="U50" s="268"/>
      <c r="V50" s="268"/>
      <c r="W50" s="268"/>
      <c r="X50" s="268"/>
      <c r="Y50" s="268"/>
      <c r="Z50" s="268"/>
      <c r="AA50" s="268"/>
      <c r="AB50" s="268"/>
      <c r="AC50" s="268"/>
      <c r="AD50" s="268"/>
      <c r="AE50" s="268"/>
      <c r="AF50" s="268"/>
      <c r="AG50" s="268"/>
      <c r="AH50" s="268"/>
      <c r="AI50" s="268"/>
      <c r="AJ50" s="268"/>
      <c r="AK50" s="268"/>
      <c r="AL50" s="268"/>
    </row>
    <row r="51" spans="1:38" ht="13.5" customHeight="1">
      <c r="A51" s="307">
        <v>5</v>
      </c>
      <c r="B51" s="290">
        <v>45139</v>
      </c>
      <c r="C51" s="308"/>
      <c r="D51" s="309" t="s">
        <v>237</v>
      </c>
      <c r="E51" s="310" t="s">
        <v>948</v>
      </c>
      <c r="F51" s="289">
        <v>615</v>
      </c>
      <c r="G51" s="291">
        <v>594</v>
      </c>
      <c r="H51" s="289">
        <v>601</v>
      </c>
      <c r="I51" s="289" t="s">
        <v>947</v>
      </c>
      <c r="J51" s="311" t="s">
        <v>949</v>
      </c>
      <c r="K51" s="311">
        <f t="shared" ref="K51:K52" si="22">H51-F51</f>
        <v>-14</v>
      </c>
      <c r="L51" s="312">
        <f>(F51*-0.3)/100</f>
        <v>-1.845</v>
      </c>
      <c r="M51" s="313">
        <f t="shared" ref="M51:M52" si="23">(K51+L51)/F51</f>
        <v>-2.5764227642276424E-2</v>
      </c>
      <c r="N51" s="314" t="s">
        <v>606</v>
      </c>
      <c r="O51" s="315">
        <v>45141</v>
      </c>
      <c r="P51" s="41"/>
      <c r="Q51" s="257"/>
      <c r="R51" s="41"/>
      <c r="S51" s="41"/>
      <c r="T51" s="268"/>
      <c r="U51" s="268"/>
      <c r="V51" s="268"/>
      <c r="W51" s="268"/>
      <c r="X51" s="268"/>
      <c r="Y51" s="268"/>
      <c r="Z51" s="268"/>
      <c r="AA51" s="268"/>
      <c r="AB51" s="268"/>
      <c r="AC51" s="268"/>
      <c r="AD51" s="268"/>
      <c r="AE51" s="268"/>
      <c r="AF51" s="268"/>
      <c r="AG51" s="268"/>
      <c r="AH51" s="268"/>
      <c r="AI51" s="268"/>
      <c r="AJ51" s="268"/>
      <c r="AK51" s="268"/>
      <c r="AL51" s="268"/>
    </row>
    <row r="52" spans="1:38" ht="13.5" customHeight="1">
      <c r="A52" s="240">
        <v>6</v>
      </c>
      <c r="B52" s="241">
        <v>45148</v>
      </c>
      <c r="C52" s="242"/>
      <c r="D52" s="242" t="s">
        <v>994</v>
      </c>
      <c r="E52" s="240" t="s">
        <v>605</v>
      </c>
      <c r="F52" s="240">
        <v>145</v>
      </c>
      <c r="G52" s="240">
        <v>140</v>
      </c>
      <c r="H52" s="243">
        <v>147.5</v>
      </c>
      <c r="I52" s="243" t="s">
        <v>995</v>
      </c>
      <c r="J52" s="112" t="s">
        <v>1002</v>
      </c>
      <c r="K52" s="112">
        <f t="shared" si="22"/>
        <v>2.5</v>
      </c>
      <c r="L52" s="113">
        <f>(F52*-0.02)/100</f>
        <v>-2.8999999999999998E-2</v>
      </c>
      <c r="M52" s="114">
        <f t="shared" si="23"/>
        <v>1.7041379310344829E-2</v>
      </c>
      <c r="N52" s="259" t="s">
        <v>595</v>
      </c>
      <c r="O52" s="261">
        <v>45148</v>
      </c>
      <c r="Q52" s="257"/>
      <c r="R52" s="41"/>
      <c r="S52" s="41"/>
      <c r="T52" s="268"/>
      <c r="U52" s="268"/>
      <c r="V52" s="268"/>
      <c r="W52" s="268"/>
      <c r="X52" s="268"/>
      <c r="Y52" s="268"/>
      <c r="Z52" s="268"/>
      <c r="AA52" s="268"/>
      <c r="AB52" s="268"/>
      <c r="AC52" s="268"/>
      <c r="AD52" s="268"/>
      <c r="AE52" s="268"/>
      <c r="AF52" s="268"/>
      <c r="AG52" s="268"/>
      <c r="AH52" s="268"/>
      <c r="AI52" s="268"/>
      <c r="AJ52" s="268"/>
      <c r="AK52" s="268"/>
      <c r="AL52" s="268"/>
    </row>
    <row r="53" spans="1:38" ht="13.5" customHeight="1">
      <c r="A53" s="240">
        <v>7</v>
      </c>
      <c r="B53" s="241">
        <v>45149</v>
      </c>
      <c r="C53" s="242"/>
      <c r="D53" s="242" t="s">
        <v>994</v>
      </c>
      <c r="E53" s="240" t="s">
        <v>605</v>
      </c>
      <c r="F53" s="240">
        <v>144.5</v>
      </c>
      <c r="G53" s="240">
        <v>140</v>
      </c>
      <c r="H53" s="243">
        <v>149.5</v>
      </c>
      <c r="I53" s="243" t="s">
        <v>702</v>
      </c>
      <c r="J53" s="112" t="s">
        <v>1005</v>
      </c>
      <c r="K53" s="112">
        <f t="shared" ref="K53" si="24">H53-F53</f>
        <v>5</v>
      </c>
      <c r="L53" s="113">
        <f>(F53*-0.02)/100</f>
        <v>-2.8900000000000002E-2</v>
      </c>
      <c r="M53" s="114">
        <f t="shared" ref="M53" si="25">(K53+L53)/F53</f>
        <v>3.4402076124567471E-2</v>
      </c>
      <c r="N53" s="259" t="s">
        <v>595</v>
      </c>
      <c r="O53" s="261">
        <v>45149</v>
      </c>
      <c r="P53" s="41"/>
      <c r="Q53" s="257"/>
      <c r="R53" s="41"/>
      <c r="S53" s="41"/>
      <c r="T53" s="268"/>
      <c r="U53" s="268"/>
      <c r="V53" s="268"/>
      <c r="W53" s="268"/>
      <c r="X53" s="268"/>
      <c r="Y53" s="268"/>
      <c r="Z53" s="268"/>
      <c r="AA53" s="268"/>
      <c r="AB53" s="268"/>
      <c r="AC53" s="268"/>
      <c r="AD53" s="268"/>
      <c r="AE53" s="268"/>
      <c r="AF53" s="268"/>
      <c r="AG53" s="268"/>
      <c r="AH53" s="268"/>
      <c r="AI53" s="268"/>
      <c r="AJ53" s="268"/>
      <c r="AK53" s="268"/>
      <c r="AL53" s="268"/>
    </row>
    <row r="54" spans="1:38" ht="13.5" customHeight="1">
      <c r="A54" s="240">
        <v>8</v>
      </c>
      <c r="B54" s="241">
        <v>45152</v>
      </c>
      <c r="C54" s="242"/>
      <c r="D54" s="242" t="s">
        <v>1016</v>
      </c>
      <c r="E54" s="240" t="s">
        <v>605</v>
      </c>
      <c r="F54" s="240">
        <v>3630</v>
      </c>
      <c r="G54" s="240">
        <v>3540</v>
      </c>
      <c r="H54" s="243">
        <v>3681</v>
      </c>
      <c r="I54" s="243" t="s">
        <v>1017</v>
      </c>
      <c r="J54" s="112" t="s">
        <v>1107</v>
      </c>
      <c r="K54" s="112">
        <f t="shared" ref="K54" si="26">H54-F54</f>
        <v>51</v>
      </c>
      <c r="L54" s="113">
        <f>(F54*-0.3)/100</f>
        <v>-10.89</v>
      </c>
      <c r="M54" s="114">
        <f t="shared" ref="M54" si="27">(K54+L54)/F54</f>
        <v>1.1049586776859504E-2</v>
      </c>
      <c r="N54" s="259" t="s">
        <v>595</v>
      </c>
      <c r="O54" s="261">
        <v>45160</v>
      </c>
      <c r="P54" s="41"/>
      <c r="Q54" s="257"/>
      <c r="R54" s="41"/>
      <c r="S54" s="41"/>
      <c r="T54" s="268"/>
      <c r="U54" s="268"/>
      <c r="V54" s="268"/>
      <c r="W54" s="268"/>
      <c r="X54" s="268"/>
      <c r="Y54" s="268"/>
      <c r="Z54" s="268"/>
      <c r="AA54" s="268"/>
      <c r="AB54" s="268"/>
      <c r="AC54" s="268"/>
      <c r="AD54" s="268"/>
      <c r="AE54" s="268"/>
      <c r="AF54" s="268"/>
      <c r="AG54" s="268"/>
      <c r="AH54" s="268"/>
      <c r="AI54" s="268"/>
      <c r="AJ54" s="268"/>
      <c r="AK54" s="268"/>
      <c r="AL54" s="268"/>
    </row>
    <row r="55" spans="1:38" ht="13.5" customHeight="1">
      <c r="A55" s="240">
        <v>9</v>
      </c>
      <c r="B55" s="241">
        <v>45152</v>
      </c>
      <c r="C55" s="242"/>
      <c r="D55" s="242" t="s">
        <v>994</v>
      </c>
      <c r="E55" s="240" t="s">
        <v>605</v>
      </c>
      <c r="F55" s="240">
        <v>143.75</v>
      </c>
      <c r="G55" s="240">
        <v>139.5</v>
      </c>
      <c r="H55" s="243">
        <v>147.5</v>
      </c>
      <c r="I55" s="243" t="s">
        <v>702</v>
      </c>
      <c r="J55" s="112" t="s">
        <v>962</v>
      </c>
      <c r="K55" s="112">
        <f t="shared" ref="K55" si="28">H55-F55</f>
        <v>3.75</v>
      </c>
      <c r="L55" s="113">
        <f>(F55*-0.02)/100</f>
        <v>-2.8750000000000001E-2</v>
      </c>
      <c r="M55" s="114">
        <f t="shared" ref="M55" si="29">(K55+L55)/F55</f>
        <v>2.588695652173913E-2</v>
      </c>
      <c r="N55" s="259" t="s">
        <v>595</v>
      </c>
      <c r="O55" s="261">
        <v>45152</v>
      </c>
      <c r="P55" s="41"/>
      <c r="Q55" s="257"/>
      <c r="R55" s="41"/>
      <c r="S55" s="41"/>
      <c r="T55" s="268"/>
      <c r="U55" s="268"/>
      <c r="V55" s="268"/>
      <c r="W55" s="268"/>
      <c r="X55" s="268"/>
      <c r="Y55" s="268"/>
      <c r="Z55" s="268"/>
      <c r="AA55" s="268"/>
      <c r="AB55" s="268"/>
      <c r="AC55" s="268"/>
      <c r="AD55" s="268"/>
      <c r="AE55" s="268"/>
      <c r="AF55" s="268"/>
      <c r="AG55" s="268"/>
      <c r="AH55" s="268"/>
      <c r="AI55" s="268"/>
      <c r="AJ55" s="268"/>
      <c r="AK55" s="268"/>
      <c r="AL55" s="268"/>
    </row>
    <row r="56" spans="1:38" ht="13.5" customHeight="1">
      <c r="A56" s="240">
        <v>10</v>
      </c>
      <c r="B56" s="241">
        <v>45156</v>
      </c>
      <c r="C56" s="242"/>
      <c r="D56" s="242" t="s">
        <v>994</v>
      </c>
      <c r="E56" s="240" t="s">
        <v>605</v>
      </c>
      <c r="F56" s="240">
        <v>146</v>
      </c>
      <c r="G56" s="240">
        <v>141</v>
      </c>
      <c r="H56" s="243">
        <v>147.5</v>
      </c>
      <c r="I56" s="243" t="s">
        <v>1059</v>
      </c>
      <c r="J56" s="112" t="s">
        <v>944</v>
      </c>
      <c r="K56" s="112">
        <f t="shared" ref="K56" si="30">H56-F56</f>
        <v>1.5</v>
      </c>
      <c r="L56" s="113">
        <f>(F56*-0.02)/100</f>
        <v>-2.92E-2</v>
      </c>
      <c r="M56" s="114">
        <f t="shared" ref="M56" si="31">(K56+L56)/F56</f>
        <v>1.0073972602739727E-2</v>
      </c>
      <c r="N56" s="259" t="s">
        <v>595</v>
      </c>
      <c r="O56" s="261">
        <v>45156</v>
      </c>
      <c r="P56" s="41"/>
      <c r="Q56" s="257"/>
      <c r="R56" s="41"/>
      <c r="S56" s="41"/>
      <c r="T56" s="268"/>
      <c r="U56" s="268"/>
      <c r="V56" s="268"/>
      <c r="W56" s="268"/>
      <c r="X56" s="268"/>
      <c r="Y56" s="268"/>
      <c r="Z56" s="268"/>
      <c r="AA56" s="268"/>
      <c r="AB56" s="268"/>
      <c r="AC56" s="268"/>
      <c r="AD56" s="268"/>
      <c r="AE56" s="268"/>
      <c r="AF56" s="268"/>
      <c r="AG56" s="268"/>
      <c r="AH56" s="268"/>
      <c r="AI56" s="268"/>
      <c r="AJ56" s="268"/>
      <c r="AK56" s="268"/>
      <c r="AL56" s="268"/>
    </row>
    <row r="57" spans="1:38" ht="13.5" customHeight="1">
      <c r="A57" s="240">
        <v>11</v>
      </c>
      <c r="B57" s="241">
        <v>45162</v>
      </c>
      <c r="C57" s="242"/>
      <c r="D57" s="242" t="s">
        <v>994</v>
      </c>
      <c r="E57" s="240" t="s">
        <v>605</v>
      </c>
      <c r="F57" s="240">
        <v>141.5</v>
      </c>
      <c r="G57" s="240">
        <v>138</v>
      </c>
      <c r="H57" s="243">
        <v>144.5</v>
      </c>
      <c r="I57" s="243" t="s">
        <v>706</v>
      </c>
      <c r="J57" s="112" t="s">
        <v>1083</v>
      </c>
      <c r="K57" s="112">
        <f t="shared" ref="K57" si="32">H57-F57</f>
        <v>3</v>
      </c>
      <c r="L57" s="113">
        <f>(F57*-0.02)/100</f>
        <v>-2.8300000000000002E-2</v>
      </c>
      <c r="M57" s="114">
        <f t="shared" ref="M57" si="33">(K57+L57)/F57</f>
        <v>2.1001413427561837E-2</v>
      </c>
      <c r="N57" s="259" t="s">
        <v>595</v>
      </c>
      <c r="O57" s="261">
        <v>45162</v>
      </c>
      <c r="P57" s="41"/>
      <c r="Q57" s="257"/>
      <c r="R57" s="41"/>
      <c r="S57" s="41"/>
      <c r="T57" s="268"/>
      <c r="U57" s="268"/>
      <c r="V57" s="268"/>
      <c r="W57" s="268"/>
      <c r="X57" s="268"/>
      <c r="Y57" s="268"/>
      <c r="Z57" s="268"/>
      <c r="AA57" s="268"/>
      <c r="AB57" s="268"/>
      <c r="AC57" s="268"/>
      <c r="AD57" s="268"/>
      <c r="AE57" s="268"/>
      <c r="AF57" s="268"/>
      <c r="AG57" s="268"/>
      <c r="AH57" s="268"/>
      <c r="AI57" s="268"/>
      <c r="AJ57" s="268"/>
      <c r="AK57" s="268"/>
      <c r="AL57" s="268"/>
    </row>
    <row r="58" spans="1:38" ht="13.5" customHeight="1">
      <c r="A58" s="262"/>
      <c r="B58" s="246"/>
      <c r="C58" s="263"/>
      <c r="D58" s="264"/>
      <c r="E58" s="265"/>
      <c r="F58" s="245"/>
      <c r="G58" s="247"/>
      <c r="H58" s="245"/>
      <c r="I58" s="245"/>
      <c r="J58" s="247"/>
      <c r="K58" s="247"/>
      <c r="L58" s="258"/>
      <c r="M58" s="266"/>
      <c r="N58" s="247"/>
      <c r="O58" s="267"/>
      <c r="P58" s="41"/>
      <c r="Q58" s="257"/>
      <c r="R58" s="41"/>
      <c r="S58" s="41"/>
      <c r="T58" s="268"/>
      <c r="U58" s="268"/>
      <c r="V58" s="268"/>
      <c r="W58" s="268"/>
      <c r="X58" s="268"/>
      <c r="Y58" s="268"/>
      <c r="Z58" s="268"/>
      <c r="AA58" s="268"/>
      <c r="AB58" s="268"/>
      <c r="AC58" s="268"/>
      <c r="AD58" s="268"/>
      <c r="AE58" s="268"/>
      <c r="AF58" s="268"/>
      <c r="AG58" s="268"/>
      <c r="AH58" s="268"/>
      <c r="AI58" s="268"/>
      <c r="AJ58" s="268"/>
      <c r="AK58" s="268"/>
      <c r="AL58" s="268"/>
    </row>
    <row r="59" spans="1:38" ht="13.5" customHeight="1">
      <c r="A59" s="262"/>
      <c r="B59" s="246"/>
      <c r="C59" s="263"/>
      <c r="D59" s="264"/>
      <c r="E59" s="265"/>
      <c r="F59" s="245"/>
      <c r="G59" s="247"/>
      <c r="H59" s="245"/>
      <c r="I59" s="245"/>
      <c r="J59" s="247"/>
      <c r="K59" s="247"/>
      <c r="L59" s="258"/>
      <c r="M59" s="266"/>
      <c r="N59" s="247"/>
      <c r="O59" s="267"/>
      <c r="P59" s="41"/>
      <c r="Q59" s="257"/>
      <c r="R59" s="41"/>
      <c r="S59" s="41"/>
      <c r="T59" s="268"/>
      <c r="U59" s="268"/>
      <c r="V59" s="268"/>
      <c r="W59" s="268"/>
      <c r="X59" s="268"/>
      <c r="Y59" s="268"/>
      <c r="Z59" s="268"/>
      <c r="AA59" s="268"/>
      <c r="AB59" s="268"/>
      <c r="AC59" s="268"/>
      <c r="AD59" s="268"/>
      <c r="AE59" s="268"/>
      <c r="AF59" s="268"/>
      <c r="AG59" s="268"/>
      <c r="AH59" s="268"/>
      <c r="AI59" s="268"/>
      <c r="AJ59" s="268"/>
      <c r="AK59" s="268"/>
      <c r="AL59" s="268"/>
    </row>
    <row r="61" spans="1:38" ht="44.25" customHeight="1">
      <c r="A61" s="128" t="s">
        <v>596</v>
      </c>
      <c r="B61" s="149"/>
      <c r="C61" s="149"/>
      <c r="D61" s="1"/>
      <c r="E61" s="6"/>
      <c r="F61" s="6"/>
      <c r="G61" s="6"/>
      <c r="H61" s="6" t="s">
        <v>608</v>
      </c>
      <c r="I61" s="6"/>
      <c r="J61" s="6"/>
      <c r="K61" s="124"/>
      <c r="L61" s="150"/>
      <c r="M61" s="124"/>
      <c r="N61" s="125"/>
      <c r="O61" s="124"/>
      <c r="P61" s="41"/>
      <c r="Q61" s="1"/>
      <c r="R61" s="6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38" ht="12.75" customHeight="1">
      <c r="A62" s="134" t="s">
        <v>597</v>
      </c>
      <c r="B62" s="128"/>
      <c r="C62" s="128"/>
      <c r="D62" s="128"/>
      <c r="E62" s="41"/>
      <c r="F62" s="135" t="s">
        <v>598</v>
      </c>
      <c r="G62" s="60"/>
      <c r="H62" s="41"/>
      <c r="I62" s="60"/>
      <c r="J62" s="6"/>
      <c r="K62" s="151"/>
      <c r="L62" s="152"/>
      <c r="M62" s="6"/>
      <c r="N62" s="118"/>
      <c r="O62" s="153"/>
      <c r="P62" s="41"/>
      <c r="Q62" s="41"/>
      <c r="R62" s="6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</row>
    <row r="63" spans="1:38" ht="14.25" customHeight="1">
      <c r="A63" s="134"/>
      <c r="B63" s="128"/>
      <c r="C63" s="128"/>
      <c r="D63" s="128"/>
      <c r="E63" s="6"/>
      <c r="F63" s="135" t="s">
        <v>601</v>
      </c>
      <c r="G63" s="60"/>
      <c r="H63" s="41"/>
      <c r="I63" s="60"/>
      <c r="J63" s="6"/>
      <c r="K63" s="151"/>
      <c r="L63" s="152"/>
      <c r="M63" s="6"/>
      <c r="N63" s="118"/>
      <c r="O63" s="153"/>
      <c r="P63" s="41"/>
      <c r="Q63" s="41"/>
      <c r="R63" s="6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</row>
    <row r="64" spans="1:38" ht="14.25" customHeight="1">
      <c r="A64" s="128"/>
      <c r="B64" s="128"/>
      <c r="C64" s="128"/>
      <c r="D64" s="128"/>
      <c r="E64" s="6"/>
      <c r="F64" s="6"/>
      <c r="G64" s="6"/>
      <c r="H64" s="6"/>
      <c r="I64" s="6"/>
      <c r="J64" s="140"/>
      <c r="K64" s="137"/>
      <c r="L64" s="138"/>
      <c r="M64" s="6"/>
      <c r="N64" s="141"/>
      <c r="O64" s="1"/>
      <c r="P64" s="41"/>
      <c r="Q64" s="41"/>
      <c r="R64" s="6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</row>
    <row r="65" spans="1:38" ht="12.75" customHeight="1">
      <c r="A65" s="154" t="s">
        <v>609</v>
      </c>
      <c r="B65" s="154"/>
      <c r="C65" s="154"/>
      <c r="D65" s="154"/>
      <c r="E65" s="6"/>
      <c r="F65" s="6"/>
      <c r="G65" s="6"/>
      <c r="H65" s="6"/>
      <c r="I65" s="6"/>
      <c r="J65" s="6"/>
      <c r="K65" s="6"/>
      <c r="L65" s="6"/>
      <c r="M65" s="6"/>
      <c r="N65" s="6"/>
      <c r="O65" s="24"/>
      <c r="Q65" s="41"/>
      <c r="R65" s="6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</row>
    <row r="66" spans="1:38" ht="38.25" customHeight="1">
      <c r="A66" s="102" t="s">
        <v>16</v>
      </c>
      <c r="B66" s="102" t="s">
        <v>567</v>
      </c>
      <c r="C66" s="102"/>
      <c r="D66" s="103" t="s">
        <v>579</v>
      </c>
      <c r="E66" s="102" t="s">
        <v>580</v>
      </c>
      <c r="F66" s="102" t="s">
        <v>581</v>
      </c>
      <c r="G66" s="102" t="s">
        <v>603</v>
      </c>
      <c r="H66" s="102" t="s">
        <v>583</v>
      </c>
      <c r="I66" s="285" t="s">
        <v>584</v>
      </c>
      <c r="J66" s="288" t="s">
        <v>585</v>
      </c>
      <c r="K66" s="286" t="s">
        <v>610</v>
      </c>
      <c r="L66" s="104" t="s">
        <v>587</v>
      </c>
      <c r="M66" s="155" t="s">
        <v>611</v>
      </c>
      <c r="N66" s="102" t="s">
        <v>612</v>
      </c>
      <c r="O66" s="101" t="s">
        <v>589</v>
      </c>
      <c r="P66" s="103" t="s">
        <v>590</v>
      </c>
      <c r="Q66" s="41"/>
      <c r="R66" s="6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</row>
    <row r="67" spans="1:38" ht="12.75" customHeight="1">
      <c r="A67" s="295">
        <v>1</v>
      </c>
      <c r="B67" s="300">
        <v>45138</v>
      </c>
      <c r="C67" s="301"/>
      <c r="D67" s="301" t="s">
        <v>900</v>
      </c>
      <c r="E67" s="295" t="s">
        <v>605</v>
      </c>
      <c r="F67" s="295">
        <v>2015.5</v>
      </c>
      <c r="G67" s="295">
        <v>1990</v>
      </c>
      <c r="H67" s="302">
        <v>1990</v>
      </c>
      <c r="I67" s="303" t="s">
        <v>901</v>
      </c>
      <c r="J67" s="304" t="s">
        <v>919</v>
      </c>
      <c r="K67" s="295">
        <f t="shared" ref="K67" si="34">H67-F67</f>
        <v>-25.5</v>
      </c>
      <c r="L67" s="305">
        <f t="shared" ref="L67:L75" si="35">(H67*N67)*0.03%</f>
        <v>298.5</v>
      </c>
      <c r="M67" s="297">
        <f t="shared" ref="M67" si="36">(K67*N67)-L67</f>
        <v>-13048.5</v>
      </c>
      <c r="N67" s="295">
        <v>500</v>
      </c>
      <c r="O67" s="302" t="s">
        <v>606</v>
      </c>
      <c r="P67" s="306">
        <v>45140</v>
      </c>
      <c r="Q67" s="157"/>
      <c r="R67" s="60" t="s">
        <v>607</v>
      </c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158"/>
      <c r="AG67" s="159"/>
      <c r="AH67" s="157"/>
      <c r="AI67" s="157"/>
      <c r="AJ67" s="158"/>
      <c r="AK67" s="158"/>
      <c r="AL67" s="158"/>
    </row>
    <row r="68" spans="1:38" ht="12.75" customHeight="1">
      <c r="A68" s="240">
        <v>2</v>
      </c>
      <c r="B68" s="241">
        <v>45138</v>
      </c>
      <c r="C68" s="242"/>
      <c r="D68" s="242" t="s">
        <v>902</v>
      </c>
      <c r="E68" s="240" t="s">
        <v>605</v>
      </c>
      <c r="F68" s="240">
        <v>174.5</v>
      </c>
      <c r="G68" s="240">
        <v>171</v>
      </c>
      <c r="H68" s="243">
        <v>175.25</v>
      </c>
      <c r="I68" s="243" t="s">
        <v>903</v>
      </c>
      <c r="J68" s="287" t="s">
        <v>912</v>
      </c>
      <c r="K68" s="110">
        <f t="shared" ref="K68:K69" si="37">H68-F68</f>
        <v>0.75</v>
      </c>
      <c r="L68" s="113">
        <f t="shared" si="35"/>
        <v>178.755</v>
      </c>
      <c r="M68" s="156">
        <f t="shared" ref="M68:M69" si="38">(K68*N68)-L68</f>
        <v>2371.2449999999999</v>
      </c>
      <c r="N68" s="110">
        <v>3400</v>
      </c>
      <c r="O68" s="112" t="s">
        <v>595</v>
      </c>
      <c r="P68" s="111">
        <v>45139</v>
      </c>
      <c r="Q68" s="157"/>
      <c r="R68" s="60" t="s">
        <v>594</v>
      </c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158"/>
      <c r="AG68" s="159"/>
      <c r="AH68" s="157"/>
      <c r="AI68" s="157"/>
      <c r="AJ68" s="158"/>
      <c r="AK68" s="158"/>
      <c r="AL68" s="158"/>
    </row>
    <row r="69" spans="1:38" ht="12.75" customHeight="1">
      <c r="A69" s="295">
        <v>3</v>
      </c>
      <c r="B69" s="300">
        <v>45138</v>
      </c>
      <c r="C69" s="301"/>
      <c r="D69" s="301" t="s">
        <v>904</v>
      </c>
      <c r="E69" s="295" t="s">
        <v>605</v>
      </c>
      <c r="F69" s="295">
        <v>2545</v>
      </c>
      <c r="G69" s="295">
        <v>2495</v>
      </c>
      <c r="H69" s="302">
        <v>2495</v>
      </c>
      <c r="I69" s="303" t="s">
        <v>905</v>
      </c>
      <c r="J69" s="304" t="s">
        <v>920</v>
      </c>
      <c r="K69" s="295">
        <f t="shared" si="37"/>
        <v>-50</v>
      </c>
      <c r="L69" s="305">
        <f t="shared" si="35"/>
        <v>187.12499999999997</v>
      </c>
      <c r="M69" s="297">
        <f t="shared" si="38"/>
        <v>-12687.125</v>
      </c>
      <c r="N69" s="295">
        <v>250</v>
      </c>
      <c r="O69" s="302" t="s">
        <v>606</v>
      </c>
      <c r="P69" s="306">
        <v>45140</v>
      </c>
      <c r="Q69" s="157"/>
      <c r="R69" s="60" t="s">
        <v>607</v>
      </c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158"/>
      <c r="AG69" s="159"/>
      <c r="AH69" s="157"/>
      <c r="AI69" s="157"/>
      <c r="AJ69" s="158"/>
      <c r="AK69" s="158"/>
      <c r="AL69" s="158"/>
    </row>
    <row r="70" spans="1:38" ht="12.75" customHeight="1">
      <c r="A70" s="240">
        <v>4</v>
      </c>
      <c r="B70" s="241">
        <v>45141</v>
      </c>
      <c r="C70" s="242"/>
      <c r="D70" s="242" t="s">
        <v>934</v>
      </c>
      <c r="E70" s="240" t="s">
        <v>605</v>
      </c>
      <c r="F70" s="240">
        <v>319</v>
      </c>
      <c r="G70" s="240">
        <v>313</v>
      </c>
      <c r="H70" s="243">
        <v>320.5</v>
      </c>
      <c r="I70" s="243" t="s">
        <v>937</v>
      </c>
      <c r="J70" s="287" t="s">
        <v>944</v>
      </c>
      <c r="K70" s="110">
        <f t="shared" ref="K70:K71" si="39">H70-F70</f>
        <v>1.5</v>
      </c>
      <c r="L70" s="113">
        <f t="shared" si="35"/>
        <v>192.29999999999998</v>
      </c>
      <c r="M70" s="156">
        <f t="shared" ref="M70:M71" si="40">(K70*N70)-L70</f>
        <v>2807.7</v>
      </c>
      <c r="N70" s="110">
        <v>2000</v>
      </c>
      <c r="O70" s="112" t="s">
        <v>595</v>
      </c>
      <c r="P70" s="111">
        <v>45141</v>
      </c>
      <c r="Q70" s="157"/>
      <c r="R70" s="60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158"/>
      <c r="AG70" s="159"/>
      <c r="AH70" s="157"/>
      <c r="AI70" s="157"/>
      <c r="AJ70" s="158"/>
      <c r="AK70" s="158"/>
      <c r="AL70" s="158"/>
    </row>
    <row r="71" spans="1:38" ht="12.75" customHeight="1">
      <c r="A71" s="295">
        <v>5</v>
      </c>
      <c r="B71" s="300">
        <v>45142</v>
      </c>
      <c r="C71" s="301"/>
      <c r="D71" s="301" t="s">
        <v>950</v>
      </c>
      <c r="E71" s="295" t="s">
        <v>605</v>
      </c>
      <c r="F71" s="295">
        <v>2027.5</v>
      </c>
      <c r="G71" s="295">
        <v>1990</v>
      </c>
      <c r="H71" s="302">
        <v>1990</v>
      </c>
      <c r="I71" s="303" t="s">
        <v>951</v>
      </c>
      <c r="J71" s="304" t="s">
        <v>980</v>
      </c>
      <c r="K71" s="295">
        <f t="shared" si="39"/>
        <v>-37.5</v>
      </c>
      <c r="L71" s="305">
        <f t="shared" si="35"/>
        <v>208.95</v>
      </c>
      <c r="M71" s="297">
        <f t="shared" si="40"/>
        <v>-13333.95</v>
      </c>
      <c r="N71" s="295">
        <v>350</v>
      </c>
      <c r="O71" s="302" t="s">
        <v>606</v>
      </c>
      <c r="P71" s="306">
        <v>45146</v>
      </c>
      <c r="Q71" s="157"/>
      <c r="R71" s="60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158"/>
      <c r="AG71" s="159"/>
      <c r="AH71" s="157"/>
      <c r="AI71" s="157"/>
      <c r="AJ71" s="158"/>
      <c r="AK71" s="158"/>
      <c r="AL71" s="158"/>
    </row>
    <row r="72" spans="1:38" ht="12.75" customHeight="1">
      <c r="A72" s="240">
        <v>6</v>
      </c>
      <c r="B72" s="241">
        <v>45142</v>
      </c>
      <c r="C72" s="242"/>
      <c r="D72" s="242" t="s">
        <v>952</v>
      </c>
      <c r="E72" s="240" t="s">
        <v>605</v>
      </c>
      <c r="F72" s="240">
        <v>474</v>
      </c>
      <c r="G72" s="240">
        <v>468</v>
      </c>
      <c r="H72" s="243">
        <v>478.5</v>
      </c>
      <c r="I72" s="243" t="s">
        <v>953</v>
      </c>
      <c r="J72" s="287" t="s">
        <v>954</v>
      </c>
      <c r="K72" s="110">
        <f t="shared" ref="K72:K73" si="41">H72-F72</f>
        <v>4.5</v>
      </c>
      <c r="L72" s="113">
        <f t="shared" si="35"/>
        <v>258.39</v>
      </c>
      <c r="M72" s="156">
        <f t="shared" ref="M72:M73" si="42">(K72*N72)-L72</f>
        <v>7841.61</v>
      </c>
      <c r="N72" s="110">
        <v>1800</v>
      </c>
      <c r="O72" s="112" t="s">
        <v>595</v>
      </c>
      <c r="P72" s="111">
        <v>45142</v>
      </c>
      <c r="Q72" s="157"/>
      <c r="R72" s="60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158"/>
      <c r="AG72" s="159"/>
      <c r="AH72" s="157"/>
      <c r="AI72" s="157"/>
      <c r="AJ72" s="158"/>
      <c r="AK72" s="158"/>
      <c r="AL72" s="158"/>
    </row>
    <row r="73" spans="1:38" ht="12.75" customHeight="1">
      <c r="A73" s="240">
        <v>7</v>
      </c>
      <c r="B73" s="241">
        <v>45142</v>
      </c>
      <c r="C73" s="242"/>
      <c r="D73" s="242" t="s">
        <v>934</v>
      </c>
      <c r="E73" s="240" t="s">
        <v>605</v>
      </c>
      <c r="F73" s="240">
        <v>320.5</v>
      </c>
      <c r="G73" s="240">
        <v>313</v>
      </c>
      <c r="H73" s="243">
        <v>324.25</v>
      </c>
      <c r="I73" s="243" t="s">
        <v>955</v>
      </c>
      <c r="J73" s="287" t="s">
        <v>962</v>
      </c>
      <c r="K73" s="110">
        <f t="shared" si="41"/>
        <v>3.75</v>
      </c>
      <c r="L73" s="113">
        <f t="shared" si="35"/>
        <v>194.54999999999998</v>
      </c>
      <c r="M73" s="156">
        <f t="shared" si="42"/>
        <v>7305.45</v>
      </c>
      <c r="N73" s="110">
        <v>2000</v>
      </c>
      <c r="O73" s="112" t="s">
        <v>595</v>
      </c>
      <c r="P73" s="111">
        <v>45145</v>
      </c>
      <c r="Q73" s="157"/>
      <c r="R73" s="60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158"/>
      <c r="AG73" s="159"/>
      <c r="AH73" s="157"/>
      <c r="AI73" s="157"/>
      <c r="AJ73" s="158"/>
      <c r="AK73" s="158"/>
      <c r="AL73" s="158"/>
    </row>
    <row r="74" spans="1:38" ht="12.75" customHeight="1">
      <c r="A74" s="240">
        <v>8</v>
      </c>
      <c r="B74" s="241">
        <v>45145</v>
      </c>
      <c r="C74" s="242"/>
      <c r="D74" s="242" t="s">
        <v>952</v>
      </c>
      <c r="E74" s="240" t="s">
        <v>605</v>
      </c>
      <c r="F74" s="240">
        <v>472.5</v>
      </c>
      <c r="G74" s="240">
        <v>467</v>
      </c>
      <c r="H74" s="243">
        <v>478</v>
      </c>
      <c r="I74" s="243" t="s">
        <v>953</v>
      </c>
      <c r="J74" s="287" t="s">
        <v>963</v>
      </c>
      <c r="K74" s="110">
        <f t="shared" ref="K74" si="43">H74-F74</f>
        <v>5.5</v>
      </c>
      <c r="L74" s="113">
        <f t="shared" si="35"/>
        <v>258.12</v>
      </c>
      <c r="M74" s="156">
        <f t="shared" ref="M74" si="44">(K74*N74)-L74</f>
        <v>9641.8799999999992</v>
      </c>
      <c r="N74" s="110">
        <v>1800</v>
      </c>
      <c r="O74" s="112" t="s">
        <v>595</v>
      </c>
      <c r="P74" s="111">
        <v>45145</v>
      </c>
      <c r="Q74" s="157"/>
      <c r="R74" s="60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158"/>
      <c r="AG74" s="159"/>
      <c r="AH74" s="157"/>
      <c r="AI74" s="157"/>
      <c r="AJ74" s="158"/>
      <c r="AK74" s="158"/>
      <c r="AL74" s="158"/>
    </row>
    <row r="75" spans="1:38" ht="12.75" customHeight="1">
      <c r="A75" s="240">
        <v>9</v>
      </c>
      <c r="B75" s="241">
        <v>45145</v>
      </c>
      <c r="C75" s="242"/>
      <c r="D75" s="242" t="s">
        <v>964</v>
      </c>
      <c r="E75" s="240" t="s">
        <v>605</v>
      </c>
      <c r="F75" s="240">
        <v>689</v>
      </c>
      <c r="G75" s="240">
        <v>677</v>
      </c>
      <c r="H75" s="243">
        <v>697</v>
      </c>
      <c r="I75" s="243" t="s">
        <v>965</v>
      </c>
      <c r="J75" s="287" t="s">
        <v>966</v>
      </c>
      <c r="K75" s="110">
        <f t="shared" ref="K75:K77" si="45">H75-F75</f>
        <v>8</v>
      </c>
      <c r="L75" s="113">
        <f t="shared" si="35"/>
        <v>209.1</v>
      </c>
      <c r="M75" s="156">
        <f t="shared" ref="M75:M77" si="46">(K75*N75)-L75</f>
        <v>7790.9</v>
      </c>
      <c r="N75" s="110">
        <v>1000</v>
      </c>
      <c r="O75" s="112" t="s">
        <v>595</v>
      </c>
      <c r="P75" s="111">
        <v>45145</v>
      </c>
      <c r="Q75" s="157"/>
      <c r="R75" s="60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158"/>
      <c r="AG75" s="159"/>
      <c r="AH75" s="157"/>
      <c r="AI75" s="157"/>
      <c r="AJ75" s="158"/>
      <c r="AK75" s="158"/>
      <c r="AL75" s="158"/>
    </row>
    <row r="76" spans="1:38" ht="15" customHeight="1">
      <c r="A76" s="295">
        <v>10</v>
      </c>
      <c r="B76" s="300">
        <v>45146</v>
      </c>
      <c r="C76" s="301"/>
      <c r="D76" s="301" t="s">
        <v>969</v>
      </c>
      <c r="E76" s="295" t="s">
        <v>605</v>
      </c>
      <c r="F76" s="295" t="s">
        <v>983</v>
      </c>
      <c r="G76" s="295">
        <v>497</v>
      </c>
      <c r="H76" s="302">
        <v>497</v>
      </c>
      <c r="I76" s="303" t="s">
        <v>970</v>
      </c>
      <c r="J76" s="304" t="s">
        <v>984</v>
      </c>
      <c r="K76" s="295">
        <f t="shared" si="45"/>
        <v>-10</v>
      </c>
      <c r="L76" s="305">
        <f t="shared" ref="L76:L77" si="47">(H76*N76)*0.03%</f>
        <v>186.37499999999997</v>
      </c>
      <c r="M76" s="297">
        <f t="shared" si="46"/>
        <v>-12686.375</v>
      </c>
      <c r="N76" s="295">
        <v>1250</v>
      </c>
      <c r="O76" s="302" t="s">
        <v>606</v>
      </c>
      <c r="P76" s="306">
        <v>45147</v>
      </c>
      <c r="Q76" s="158"/>
      <c r="R76" s="158"/>
      <c r="S76" s="158"/>
      <c r="T76" s="158"/>
      <c r="U76" s="158"/>
      <c r="V76" s="158"/>
      <c r="W76" s="158"/>
      <c r="X76" s="158"/>
      <c r="Y76" s="158"/>
      <c r="Z76" s="158"/>
      <c r="AA76" s="158"/>
      <c r="AB76" s="158"/>
      <c r="AC76" s="158"/>
      <c r="AD76" s="158"/>
      <c r="AE76" s="158"/>
      <c r="AF76" s="158"/>
      <c r="AG76" s="158"/>
      <c r="AH76" s="158"/>
      <c r="AI76" s="158"/>
      <c r="AJ76" s="158"/>
      <c r="AK76" s="158"/>
      <c r="AL76" s="158"/>
    </row>
    <row r="77" spans="1:38" ht="12.75" customHeight="1">
      <c r="A77" s="240">
        <v>11</v>
      </c>
      <c r="B77" s="241">
        <v>45146</v>
      </c>
      <c r="C77" s="242"/>
      <c r="D77" s="242" t="s">
        <v>977</v>
      </c>
      <c r="E77" s="240" t="s">
        <v>605</v>
      </c>
      <c r="F77" s="240">
        <v>4287</v>
      </c>
      <c r="G77" s="240">
        <v>4225</v>
      </c>
      <c r="H77" s="243">
        <v>4327.5</v>
      </c>
      <c r="I77" s="243" t="s">
        <v>978</v>
      </c>
      <c r="J77" s="287" t="s">
        <v>993</v>
      </c>
      <c r="K77" s="110">
        <f t="shared" si="45"/>
        <v>40.5</v>
      </c>
      <c r="L77" s="113">
        <f t="shared" si="47"/>
        <v>259.64999999999998</v>
      </c>
      <c r="M77" s="156">
        <f t="shared" si="46"/>
        <v>7840.35</v>
      </c>
      <c r="N77" s="110">
        <v>200</v>
      </c>
      <c r="O77" s="112" t="s">
        <v>595</v>
      </c>
      <c r="P77" s="111">
        <v>45148</v>
      </c>
      <c r="Q77" s="157"/>
      <c r="R77" s="60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158"/>
      <c r="AG77" s="159"/>
      <c r="AH77" s="157"/>
      <c r="AI77" s="157"/>
      <c r="AJ77" s="158"/>
      <c r="AK77" s="158"/>
      <c r="AL77" s="158"/>
    </row>
    <row r="78" spans="1:38" ht="12.75" customHeight="1">
      <c r="A78" s="240">
        <v>12</v>
      </c>
      <c r="B78" s="241">
        <v>45147</v>
      </c>
      <c r="C78" s="242"/>
      <c r="D78" s="242" t="s">
        <v>988</v>
      </c>
      <c r="E78" s="240" t="s">
        <v>605</v>
      </c>
      <c r="F78" s="240">
        <v>4530</v>
      </c>
      <c r="G78" s="240">
        <v>4480</v>
      </c>
      <c r="H78" s="243">
        <v>4567.5</v>
      </c>
      <c r="I78" s="243" t="s">
        <v>989</v>
      </c>
      <c r="J78" s="287" t="s">
        <v>992</v>
      </c>
      <c r="K78" s="110">
        <f t="shared" ref="K78" si="48">H78-F78</f>
        <v>37.5</v>
      </c>
      <c r="L78" s="113">
        <f t="shared" ref="L78" si="49">(H78*N78)*0.03%</f>
        <v>342.56249999999994</v>
      </c>
      <c r="M78" s="156">
        <f t="shared" ref="M78" si="50">(K78*N78)-L78</f>
        <v>9032.4375</v>
      </c>
      <c r="N78" s="110">
        <v>250</v>
      </c>
      <c r="O78" s="112" t="s">
        <v>595</v>
      </c>
      <c r="P78" s="111">
        <v>45148</v>
      </c>
      <c r="Q78" s="157"/>
      <c r="R78" s="60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158"/>
      <c r="AG78" s="159"/>
      <c r="AH78" s="157"/>
      <c r="AI78" s="157"/>
      <c r="AJ78" s="158"/>
      <c r="AK78" s="158"/>
      <c r="AL78" s="158"/>
    </row>
    <row r="79" spans="1:38" ht="12.75" customHeight="1">
      <c r="A79" s="240">
        <v>13</v>
      </c>
      <c r="B79" s="241">
        <v>45148</v>
      </c>
      <c r="C79" s="242"/>
      <c r="D79" s="242" t="s">
        <v>999</v>
      </c>
      <c r="E79" s="240" t="s">
        <v>605</v>
      </c>
      <c r="F79" s="240">
        <v>24015</v>
      </c>
      <c r="G79" s="240">
        <v>23700</v>
      </c>
      <c r="H79" s="243">
        <v>24220</v>
      </c>
      <c r="I79" s="243" t="s">
        <v>1000</v>
      </c>
      <c r="J79" s="287" t="s">
        <v>1011</v>
      </c>
      <c r="K79" s="110">
        <f t="shared" ref="K79" si="51">H79-F79</f>
        <v>205</v>
      </c>
      <c r="L79" s="113">
        <f t="shared" ref="L79" si="52">(H79*N79)*0.03%</f>
        <v>290.64</v>
      </c>
      <c r="M79" s="156">
        <f t="shared" ref="M79" si="53">(K79*N79)-L79</f>
        <v>7909.36</v>
      </c>
      <c r="N79" s="110">
        <v>40</v>
      </c>
      <c r="O79" s="112" t="s">
        <v>595</v>
      </c>
      <c r="P79" s="111">
        <v>45149</v>
      </c>
      <c r="Q79" s="157"/>
      <c r="R79" s="60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158"/>
      <c r="AG79" s="159"/>
      <c r="AH79" s="157"/>
      <c r="AI79" s="157"/>
      <c r="AJ79" s="158"/>
      <c r="AK79" s="158"/>
      <c r="AL79" s="158"/>
    </row>
    <row r="80" spans="1:38" ht="12.75" customHeight="1">
      <c r="A80" s="240">
        <v>14</v>
      </c>
      <c r="B80" s="241">
        <v>45148</v>
      </c>
      <c r="C80" s="242"/>
      <c r="D80" s="242" t="s">
        <v>977</v>
      </c>
      <c r="E80" s="240" t="s">
        <v>605</v>
      </c>
      <c r="F80" s="240">
        <v>4255</v>
      </c>
      <c r="G80" s="240">
        <v>4195</v>
      </c>
      <c r="H80" s="243">
        <v>4295</v>
      </c>
      <c r="I80" s="243" t="s">
        <v>1001</v>
      </c>
      <c r="J80" s="287" t="s">
        <v>642</v>
      </c>
      <c r="K80" s="110">
        <f t="shared" ref="K80" si="54">H80-F80</f>
        <v>40</v>
      </c>
      <c r="L80" s="113">
        <f t="shared" ref="L80" si="55">(H80*N80)*0.03%</f>
        <v>257.7</v>
      </c>
      <c r="M80" s="156">
        <f t="shared" ref="M80" si="56">(K80*N80)-L80</f>
        <v>7742.3</v>
      </c>
      <c r="N80" s="110">
        <v>200</v>
      </c>
      <c r="O80" s="112" t="s">
        <v>595</v>
      </c>
      <c r="P80" s="111">
        <v>45149</v>
      </c>
      <c r="Q80" s="157"/>
      <c r="R80" s="60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158"/>
      <c r="AG80" s="159"/>
      <c r="AH80" s="157"/>
      <c r="AI80" s="157"/>
      <c r="AJ80" s="158"/>
      <c r="AK80" s="158"/>
      <c r="AL80" s="158"/>
    </row>
    <row r="81" spans="1:38" ht="12.75" customHeight="1">
      <c r="A81" s="240">
        <v>15</v>
      </c>
      <c r="B81" s="241">
        <v>45152</v>
      </c>
      <c r="C81" s="242"/>
      <c r="D81" s="242" t="s">
        <v>977</v>
      </c>
      <c r="E81" s="240" t="s">
        <v>605</v>
      </c>
      <c r="F81" s="240">
        <v>4175</v>
      </c>
      <c r="G81" s="240">
        <v>4105</v>
      </c>
      <c r="H81" s="243">
        <v>4222.5</v>
      </c>
      <c r="I81" s="243" t="s">
        <v>1018</v>
      </c>
      <c r="J81" s="287" t="s">
        <v>617</v>
      </c>
      <c r="K81" s="110">
        <f t="shared" ref="K81" si="57">H81-F81</f>
        <v>47.5</v>
      </c>
      <c r="L81" s="113">
        <f t="shared" ref="L81" si="58">(H81*N81)*0.03%</f>
        <v>253.34999999999997</v>
      </c>
      <c r="M81" s="156">
        <f t="shared" ref="M81" si="59">(K81*N81)-L81</f>
        <v>9246.65</v>
      </c>
      <c r="N81" s="110">
        <v>200</v>
      </c>
      <c r="O81" s="112" t="s">
        <v>595</v>
      </c>
      <c r="P81" s="111">
        <v>45152</v>
      </c>
      <c r="Q81" s="157"/>
      <c r="R81" s="60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158"/>
      <c r="AG81" s="159"/>
      <c r="AH81" s="157"/>
      <c r="AI81" s="157"/>
      <c r="AJ81" s="158"/>
      <c r="AK81" s="158"/>
      <c r="AL81" s="158"/>
    </row>
    <row r="82" spans="1:38" ht="12.75" customHeight="1">
      <c r="A82" s="240">
        <v>16</v>
      </c>
      <c r="B82" s="241">
        <v>45152</v>
      </c>
      <c r="C82" s="242"/>
      <c r="D82" s="242" t="s">
        <v>1030</v>
      </c>
      <c r="E82" s="240" t="s">
        <v>605</v>
      </c>
      <c r="F82" s="240">
        <v>451.5</v>
      </c>
      <c r="G82" s="240">
        <v>440</v>
      </c>
      <c r="H82" s="243">
        <v>459</v>
      </c>
      <c r="I82" s="243" t="s">
        <v>1031</v>
      </c>
      <c r="J82" s="287" t="s">
        <v>1066</v>
      </c>
      <c r="K82" s="110">
        <f t="shared" ref="K82" si="60">H82-F82</f>
        <v>7.5</v>
      </c>
      <c r="L82" s="113">
        <f t="shared" ref="L82" si="61">(H82*N82)*0.03%</f>
        <v>172.12499999999997</v>
      </c>
      <c r="M82" s="156">
        <f t="shared" ref="M82" si="62">(K82*N82)-L82</f>
        <v>9202.875</v>
      </c>
      <c r="N82" s="110">
        <v>1250</v>
      </c>
      <c r="O82" s="112" t="s">
        <v>595</v>
      </c>
      <c r="P82" s="111">
        <v>45159</v>
      </c>
      <c r="Q82" s="157"/>
      <c r="R82" s="60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158"/>
      <c r="AG82" s="159"/>
      <c r="AH82" s="157"/>
      <c r="AI82" s="157"/>
      <c r="AJ82" s="158"/>
      <c r="AK82" s="158"/>
      <c r="AL82" s="158"/>
    </row>
    <row r="83" spans="1:38" ht="12.75" customHeight="1">
      <c r="A83" s="240">
        <v>17</v>
      </c>
      <c r="B83" s="241">
        <v>45160</v>
      </c>
      <c r="C83" s="242"/>
      <c r="D83" s="242" t="s">
        <v>1093</v>
      </c>
      <c r="E83" s="240" t="s">
        <v>605</v>
      </c>
      <c r="F83" s="240">
        <v>1526</v>
      </c>
      <c r="G83" s="240">
        <v>1495</v>
      </c>
      <c r="H83" s="243">
        <v>1545</v>
      </c>
      <c r="I83" s="243" t="s">
        <v>1094</v>
      </c>
      <c r="J83" s="287" t="s">
        <v>1010</v>
      </c>
      <c r="K83" s="110">
        <f t="shared" ref="K83:K84" si="63">H83-F83</f>
        <v>19</v>
      </c>
      <c r="L83" s="113">
        <f t="shared" ref="L83:L84" si="64">(H83*N83)*0.03%</f>
        <v>185.39999999999998</v>
      </c>
      <c r="M83" s="156">
        <f t="shared" ref="M83:M84" si="65">(K83*N83)-L83</f>
        <v>7414.6</v>
      </c>
      <c r="N83" s="110">
        <v>400</v>
      </c>
      <c r="O83" s="112" t="s">
        <v>595</v>
      </c>
      <c r="P83" s="111">
        <v>45161</v>
      </c>
      <c r="Q83" s="157"/>
      <c r="R83" s="60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158"/>
      <c r="AG83" s="159"/>
      <c r="AH83" s="157"/>
      <c r="AI83" s="157"/>
      <c r="AJ83" s="158"/>
      <c r="AK83" s="158"/>
      <c r="AL83" s="158"/>
    </row>
    <row r="84" spans="1:38" ht="12.75" customHeight="1">
      <c r="A84" s="295">
        <v>18</v>
      </c>
      <c r="B84" s="300">
        <v>45160</v>
      </c>
      <c r="C84" s="301"/>
      <c r="D84" s="301" t="s">
        <v>1097</v>
      </c>
      <c r="E84" s="295" t="s">
        <v>605</v>
      </c>
      <c r="F84" s="295">
        <v>1805.5</v>
      </c>
      <c r="G84" s="295">
        <v>1782</v>
      </c>
      <c r="H84" s="302">
        <v>1782</v>
      </c>
      <c r="I84" s="303" t="s">
        <v>1098</v>
      </c>
      <c r="J84" s="304" t="s">
        <v>1124</v>
      </c>
      <c r="K84" s="295">
        <f t="shared" si="63"/>
        <v>-23.5</v>
      </c>
      <c r="L84" s="305">
        <f t="shared" si="64"/>
        <v>253.93499999999997</v>
      </c>
      <c r="M84" s="297">
        <f t="shared" si="65"/>
        <v>-11416.434999999999</v>
      </c>
      <c r="N84" s="295">
        <v>475</v>
      </c>
      <c r="O84" s="302" t="s">
        <v>606</v>
      </c>
      <c r="P84" s="306">
        <v>45162</v>
      </c>
      <c r="Q84" s="157"/>
      <c r="R84" s="60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158"/>
      <c r="AG84" s="159"/>
      <c r="AH84" s="157"/>
      <c r="AI84" s="157"/>
      <c r="AJ84" s="158"/>
      <c r="AK84" s="158"/>
      <c r="AL84" s="158"/>
    </row>
    <row r="85" spans="1:38" ht="12.75" customHeight="1">
      <c r="A85" s="295">
        <v>19</v>
      </c>
      <c r="B85" s="300">
        <v>45161</v>
      </c>
      <c r="C85" s="301"/>
      <c r="D85" s="301" t="s">
        <v>1109</v>
      </c>
      <c r="E85" s="295" t="s">
        <v>605</v>
      </c>
      <c r="F85" s="295">
        <v>268.5</v>
      </c>
      <c r="G85" s="295">
        <v>265</v>
      </c>
      <c r="H85" s="302">
        <v>265</v>
      </c>
      <c r="I85" s="303" t="s">
        <v>1110</v>
      </c>
      <c r="J85" s="304" t="s">
        <v>1125</v>
      </c>
      <c r="K85" s="295">
        <f t="shared" ref="K85:K86" si="66">H85-F85</f>
        <v>-3.5</v>
      </c>
      <c r="L85" s="305">
        <f t="shared" ref="L85:L86" si="67">(H85*N85)*0.03%</f>
        <v>286.2</v>
      </c>
      <c r="M85" s="297">
        <f t="shared" ref="M85:M86" si="68">(K85*N85)-L85</f>
        <v>-12886.2</v>
      </c>
      <c r="N85" s="295">
        <v>3600</v>
      </c>
      <c r="O85" s="302" t="s">
        <v>606</v>
      </c>
      <c r="P85" s="306">
        <v>45162</v>
      </c>
      <c r="Q85" s="157"/>
      <c r="R85" s="60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158"/>
      <c r="AG85" s="159"/>
      <c r="AH85" s="157"/>
      <c r="AI85" s="157"/>
      <c r="AJ85" s="158"/>
      <c r="AK85" s="158"/>
      <c r="AL85" s="158"/>
    </row>
    <row r="86" spans="1:38" ht="12.75" customHeight="1">
      <c r="A86" s="323">
        <v>20</v>
      </c>
      <c r="B86" s="349">
        <v>45162</v>
      </c>
      <c r="C86" s="350"/>
      <c r="D86" s="350" t="s">
        <v>1122</v>
      </c>
      <c r="E86" s="323" t="s">
        <v>605</v>
      </c>
      <c r="F86" s="323">
        <v>3990</v>
      </c>
      <c r="G86" s="323">
        <v>3925</v>
      </c>
      <c r="H86" s="329">
        <v>3995</v>
      </c>
      <c r="I86" s="329" t="s">
        <v>1123</v>
      </c>
      <c r="J86" s="351" t="s">
        <v>1005</v>
      </c>
      <c r="K86" s="352">
        <f t="shared" si="66"/>
        <v>5</v>
      </c>
      <c r="L86" s="331">
        <f t="shared" si="67"/>
        <v>239.7</v>
      </c>
      <c r="M86" s="353">
        <f t="shared" si="68"/>
        <v>760.3</v>
      </c>
      <c r="N86" s="352">
        <v>200</v>
      </c>
      <c r="O86" s="330" t="s">
        <v>615</v>
      </c>
      <c r="P86" s="354">
        <v>45163</v>
      </c>
      <c r="Q86" s="157"/>
      <c r="R86" s="60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158"/>
      <c r="AG86" s="159"/>
      <c r="AH86" s="157"/>
      <c r="AI86" s="157"/>
      <c r="AJ86" s="158"/>
      <c r="AK86" s="158"/>
      <c r="AL86" s="158"/>
    </row>
    <row r="87" spans="1:38" ht="12.75" customHeight="1">
      <c r="A87" s="105"/>
      <c r="B87" s="160"/>
      <c r="C87" s="161"/>
      <c r="D87" s="161"/>
      <c r="E87" s="105"/>
      <c r="F87" s="105"/>
      <c r="G87" s="105"/>
      <c r="H87" s="107"/>
      <c r="I87" s="107"/>
      <c r="J87" s="244"/>
      <c r="K87" s="105"/>
      <c r="L87" s="108"/>
      <c r="M87" s="162"/>
      <c r="N87" s="105"/>
      <c r="O87" s="107"/>
      <c r="P87" s="106"/>
      <c r="Q87" s="157"/>
      <c r="R87" s="60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158"/>
      <c r="AG87" s="159"/>
      <c r="AH87" s="157"/>
      <c r="AI87" s="157"/>
      <c r="AJ87" s="158"/>
      <c r="AK87" s="158"/>
      <c r="AL87" s="158"/>
    </row>
    <row r="88" spans="1:38" ht="12.75" customHeight="1">
      <c r="A88" s="105"/>
      <c r="B88" s="160"/>
      <c r="C88" s="161"/>
      <c r="D88" s="161"/>
      <c r="E88" s="105"/>
      <c r="F88" s="105"/>
      <c r="G88" s="105"/>
      <c r="H88" s="107"/>
      <c r="I88" s="107"/>
      <c r="J88" s="244"/>
      <c r="K88" s="105"/>
      <c r="L88" s="108"/>
      <c r="M88" s="162"/>
      <c r="N88" s="105"/>
      <c r="O88" s="107"/>
      <c r="P88" s="106"/>
      <c r="Q88" s="157"/>
      <c r="R88" s="60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158"/>
      <c r="AG88" s="159"/>
      <c r="AH88" s="157"/>
      <c r="AI88" s="157"/>
      <c r="AJ88" s="158"/>
      <c r="AK88" s="158"/>
      <c r="AL88" s="158"/>
    </row>
    <row r="90" spans="1:38" ht="12.75" customHeight="1">
      <c r="A90" s="158"/>
      <c r="B90" s="163"/>
      <c r="C90" s="157"/>
      <c r="D90" s="157"/>
      <c r="E90" s="158"/>
      <c r="F90" s="158"/>
      <c r="G90" s="158"/>
      <c r="H90" s="164"/>
      <c r="I90" s="164"/>
      <c r="J90" s="164"/>
      <c r="K90" s="157"/>
      <c r="L90" s="158"/>
      <c r="M90" s="158"/>
      <c r="N90" s="158"/>
      <c r="O90" s="164"/>
      <c r="P90" s="164"/>
      <c r="Q90" s="157"/>
      <c r="R90" s="60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158"/>
      <c r="AG90" s="159"/>
      <c r="AH90" s="157"/>
      <c r="AI90" s="157"/>
      <c r="AJ90" s="158"/>
      <c r="AK90" s="158"/>
      <c r="AL90" s="158"/>
    </row>
    <row r="91" spans="1:38">
      <c r="A91" s="165" t="s">
        <v>613</v>
      </c>
      <c r="B91" s="165"/>
      <c r="C91" s="165"/>
      <c r="D91" s="165"/>
      <c r="E91" s="166"/>
      <c r="F91" s="121"/>
      <c r="G91" s="121"/>
      <c r="H91" s="121"/>
      <c r="I91" s="121"/>
      <c r="J91" s="1"/>
      <c r="K91" s="6"/>
      <c r="L91" s="6"/>
      <c r="M91" s="6"/>
      <c r="N91" s="1"/>
      <c r="O91" s="1"/>
      <c r="P91" s="41"/>
      <c r="Q91" s="41"/>
      <c r="R91" s="6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41"/>
      <c r="AG91" s="41"/>
      <c r="AH91" s="41"/>
      <c r="AI91" s="41"/>
      <c r="AJ91" s="41"/>
      <c r="AK91" s="41"/>
      <c r="AL91" s="41"/>
    </row>
    <row r="92" spans="1:38" ht="38.25">
      <c r="A92" s="102" t="s">
        <v>16</v>
      </c>
      <c r="B92" s="102" t="s">
        <v>567</v>
      </c>
      <c r="C92" s="102"/>
      <c r="D92" s="103" t="s">
        <v>579</v>
      </c>
      <c r="E92" s="102" t="s">
        <v>580</v>
      </c>
      <c r="F92" s="102" t="s">
        <v>581</v>
      </c>
      <c r="G92" s="102" t="s">
        <v>603</v>
      </c>
      <c r="H92" s="102" t="s">
        <v>583</v>
      </c>
      <c r="I92" s="102" t="s">
        <v>584</v>
      </c>
      <c r="J92" s="101" t="s">
        <v>585</v>
      </c>
      <c r="K92" s="101" t="s">
        <v>614</v>
      </c>
      <c r="L92" s="104" t="s">
        <v>587</v>
      </c>
      <c r="M92" s="155" t="s">
        <v>611</v>
      </c>
      <c r="N92" s="102" t="s">
        <v>612</v>
      </c>
      <c r="O92" s="102" t="s">
        <v>589</v>
      </c>
      <c r="P92" s="103" t="s">
        <v>590</v>
      </c>
      <c r="Q92" s="41"/>
      <c r="R92" s="6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41"/>
      <c r="AG92" s="41"/>
      <c r="AH92" s="41"/>
      <c r="AI92" s="41"/>
      <c r="AJ92" s="41"/>
      <c r="AK92" s="41"/>
      <c r="AL92" s="41"/>
    </row>
    <row r="93" spans="1:38" ht="15" customHeight="1">
      <c r="A93" s="289">
        <v>1</v>
      </c>
      <c r="B93" s="290">
        <v>45139</v>
      </c>
      <c r="C93" s="291"/>
      <c r="D93" s="292" t="s">
        <v>907</v>
      </c>
      <c r="E93" s="291" t="s">
        <v>605</v>
      </c>
      <c r="F93" s="293" t="s">
        <v>942</v>
      </c>
      <c r="G93" s="291">
        <v>8</v>
      </c>
      <c r="H93" s="291">
        <v>10</v>
      </c>
      <c r="I93" s="291" t="s">
        <v>875</v>
      </c>
      <c r="J93" s="294" t="s">
        <v>943</v>
      </c>
      <c r="K93" s="295">
        <f t="shared" ref="K93" si="69">H93-F93</f>
        <v>-7</v>
      </c>
      <c r="L93" s="296">
        <v>50</v>
      </c>
      <c r="M93" s="297">
        <f>(K93*N93)-50</f>
        <v>-3900</v>
      </c>
      <c r="N93" s="295">
        <v>550</v>
      </c>
      <c r="O93" s="298" t="s">
        <v>606</v>
      </c>
      <c r="P93" s="299">
        <v>45141</v>
      </c>
      <c r="Q93" s="158"/>
      <c r="R93" s="158"/>
      <c r="S93" s="158"/>
      <c r="T93" s="158"/>
      <c r="U93" s="158"/>
      <c r="V93" s="158"/>
      <c r="W93" s="158"/>
      <c r="X93" s="158"/>
      <c r="Y93" s="158"/>
      <c r="Z93" s="158"/>
      <c r="AA93" s="158"/>
      <c r="AB93" s="158"/>
      <c r="AC93" s="158"/>
      <c r="AD93" s="158"/>
      <c r="AE93" s="158"/>
      <c r="AF93" s="158"/>
      <c r="AG93" s="158"/>
      <c r="AH93" s="158"/>
      <c r="AI93" s="158"/>
      <c r="AJ93" s="158"/>
      <c r="AK93" s="158"/>
      <c r="AL93" s="158"/>
    </row>
    <row r="94" spans="1:38" ht="15" customHeight="1">
      <c r="A94" s="289">
        <v>2</v>
      </c>
      <c r="B94" s="290">
        <v>45139</v>
      </c>
      <c r="C94" s="291"/>
      <c r="D94" s="292" t="s">
        <v>908</v>
      </c>
      <c r="E94" s="291" t="s">
        <v>605</v>
      </c>
      <c r="F94" s="293" t="s">
        <v>884</v>
      </c>
      <c r="G94" s="291">
        <v>0</v>
      </c>
      <c r="H94" s="291">
        <v>6</v>
      </c>
      <c r="I94" s="291" t="s">
        <v>909</v>
      </c>
      <c r="J94" s="294" t="s">
        <v>917</v>
      </c>
      <c r="K94" s="295">
        <f t="shared" ref="K94" si="70">H94-F94</f>
        <v>-23</v>
      </c>
      <c r="L94" s="296">
        <v>50</v>
      </c>
      <c r="M94" s="297">
        <f t="shared" ref="M94:M96" si="71">(K94*N94)-50</f>
        <v>-970</v>
      </c>
      <c r="N94" s="295">
        <v>40</v>
      </c>
      <c r="O94" s="298" t="s">
        <v>606</v>
      </c>
      <c r="P94" s="299">
        <v>45139</v>
      </c>
      <c r="Q94" s="158"/>
      <c r="R94" s="158"/>
      <c r="S94" s="158"/>
      <c r="T94" s="158"/>
      <c r="U94" s="158"/>
      <c r="V94" s="158"/>
      <c r="W94" s="158"/>
      <c r="X94" s="158"/>
      <c r="Y94" s="158"/>
      <c r="Z94" s="158"/>
      <c r="AA94" s="158"/>
      <c r="AB94" s="158"/>
      <c r="AC94" s="158"/>
      <c r="AD94" s="158"/>
      <c r="AE94" s="158"/>
      <c r="AF94" s="158"/>
      <c r="AG94" s="158"/>
      <c r="AH94" s="158"/>
      <c r="AI94" s="158"/>
      <c r="AJ94" s="158"/>
      <c r="AK94" s="158"/>
      <c r="AL94" s="158"/>
    </row>
    <row r="95" spans="1:38" ht="15" customHeight="1">
      <c r="A95" s="289">
        <v>3</v>
      </c>
      <c r="B95" s="290">
        <v>45139</v>
      </c>
      <c r="C95" s="291"/>
      <c r="D95" s="292" t="s">
        <v>913</v>
      </c>
      <c r="E95" s="291" t="s">
        <v>605</v>
      </c>
      <c r="F95" s="293" t="s">
        <v>925</v>
      </c>
      <c r="G95" s="291">
        <v>2.8</v>
      </c>
      <c r="H95" s="291">
        <v>2.8</v>
      </c>
      <c r="I95" s="291" t="s">
        <v>915</v>
      </c>
      <c r="J95" s="294" t="s">
        <v>926</v>
      </c>
      <c r="K95" s="295">
        <f t="shared" ref="K95:K96" si="72">H95-F95</f>
        <v>-2.0499999999999998</v>
      </c>
      <c r="L95" s="296">
        <v>50</v>
      </c>
      <c r="M95" s="297">
        <f t="shared" si="71"/>
        <v>-3124.9999999999995</v>
      </c>
      <c r="N95" s="295">
        <v>1500</v>
      </c>
      <c r="O95" s="298" t="s">
        <v>606</v>
      </c>
      <c r="P95" s="299">
        <v>45140</v>
      </c>
      <c r="Q95" s="158"/>
      <c r="R95" s="158"/>
      <c r="S95" s="158"/>
      <c r="T95" s="158"/>
      <c r="U95" s="158"/>
      <c r="V95" s="158"/>
      <c r="W95" s="158"/>
      <c r="X95" s="158"/>
      <c r="Y95" s="158"/>
      <c r="Z95" s="158"/>
      <c r="AA95" s="158"/>
      <c r="AB95" s="158"/>
      <c r="AC95" s="158"/>
      <c r="AD95" s="158"/>
      <c r="AE95" s="158"/>
      <c r="AF95" s="158"/>
      <c r="AG95" s="158"/>
      <c r="AH95" s="158"/>
      <c r="AI95" s="158"/>
      <c r="AJ95" s="158"/>
      <c r="AK95" s="158"/>
      <c r="AL95" s="158"/>
    </row>
    <row r="96" spans="1:38" ht="15" customHeight="1">
      <c r="A96" s="289">
        <v>4</v>
      </c>
      <c r="B96" s="290">
        <v>45139</v>
      </c>
      <c r="C96" s="291"/>
      <c r="D96" s="292" t="s">
        <v>914</v>
      </c>
      <c r="E96" s="291" t="s">
        <v>605</v>
      </c>
      <c r="F96" s="293" t="s">
        <v>940</v>
      </c>
      <c r="G96" s="291">
        <v>27</v>
      </c>
      <c r="H96" s="291">
        <v>29</v>
      </c>
      <c r="I96" s="291" t="s">
        <v>873</v>
      </c>
      <c r="J96" s="294" t="s">
        <v>941</v>
      </c>
      <c r="K96" s="295">
        <f t="shared" si="72"/>
        <v>-19</v>
      </c>
      <c r="L96" s="296">
        <v>50</v>
      </c>
      <c r="M96" s="297">
        <f t="shared" si="71"/>
        <v>-4800</v>
      </c>
      <c r="N96" s="295">
        <v>250</v>
      </c>
      <c r="O96" s="298" t="s">
        <v>606</v>
      </c>
      <c r="P96" s="299">
        <v>45141</v>
      </c>
      <c r="Q96" s="158"/>
      <c r="R96" s="158"/>
      <c r="S96" s="158"/>
      <c r="T96" s="158"/>
      <c r="U96" s="158"/>
      <c r="V96" s="158"/>
      <c r="W96" s="158"/>
      <c r="X96" s="158"/>
      <c r="Y96" s="158"/>
      <c r="Z96" s="158"/>
      <c r="AA96" s="158"/>
      <c r="AB96" s="158"/>
      <c r="AC96" s="158"/>
      <c r="AD96" s="158"/>
      <c r="AE96" s="158"/>
      <c r="AF96" s="158"/>
      <c r="AG96" s="158"/>
      <c r="AH96" s="158"/>
      <c r="AI96" s="158"/>
      <c r="AJ96" s="158"/>
      <c r="AK96" s="158"/>
      <c r="AL96" s="158"/>
    </row>
    <row r="97" spans="1:38" ht="15" customHeight="1">
      <c r="A97" s="251">
        <v>5</v>
      </c>
      <c r="B97" s="252">
        <v>45140</v>
      </c>
      <c r="C97" s="239"/>
      <c r="D97" s="317" t="s">
        <v>922</v>
      </c>
      <c r="E97" s="239" t="s">
        <v>605</v>
      </c>
      <c r="F97" s="318" t="s">
        <v>924</v>
      </c>
      <c r="G97" s="239">
        <v>18</v>
      </c>
      <c r="H97" s="239">
        <v>59</v>
      </c>
      <c r="I97" s="239" t="s">
        <v>923</v>
      </c>
      <c r="J97" s="319" t="s">
        <v>814</v>
      </c>
      <c r="K97" s="240">
        <f t="shared" ref="K97" si="73">H97-F97</f>
        <v>9</v>
      </c>
      <c r="L97" s="240">
        <v>50</v>
      </c>
      <c r="M97" s="320">
        <f t="shared" ref="M97:M102" si="74">(K97*N97)-50</f>
        <v>400</v>
      </c>
      <c r="N97" s="240">
        <v>50</v>
      </c>
      <c r="O97" s="321" t="s">
        <v>595</v>
      </c>
      <c r="P97" s="322">
        <v>45140</v>
      </c>
      <c r="Q97" s="158"/>
      <c r="R97" s="158"/>
      <c r="S97" s="158"/>
      <c r="T97" s="158"/>
      <c r="U97" s="158"/>
      <c r="V97" s="158"/>
      <c r="W97" s="158"/>
      <c r="X97" s="158"/>
      <c r="Y97" s="158"/>
      <c r="Z97" s="158"/>
      <c r="AA97" s="158"/>
      <c r="AB97" s="158"/>
      <c r="AC97" s="158"/>
      <c r="AD97" s="158"/>
      <c r="AE97" s="158"/>
      <c r="AF97" s="158"/>
      <c r="AG97" s="158"/>
      <c r="AH97" s="158"/>
      <c r="AI97" s="158"/>
      <c r="AJ97" s="158"/>
      <c r="AK97" s="158"/>
      <c r="AL97" s="158"/>
    </row>
    <row r="98" spans="1:38" ht="15" customHeight="1">
      <c r="A98" s="251">
        <v>6</v>
      </c>
      <c r="B98" s="252">
        <v>45141</v>
      </c>
      <c r="C98" s="239"/>
      <c r="D98" s="317" t="s">
        <v>929</v>
      </c>
      <c r="E98" s="239" t="s">
        <v>605</v>
      </c>
      <c r="F98" s="318" t="s">
        <v>931</v>
      </c>
      <c r="G98" s="239">
        <v>70</v>
      </c>
      <c r="H98" s="239">
        <v>137.5</v>
      </c>
      <c r="I98" s="239" t="s">
        <v>930</v>
      </c>
      <c r="J98" s="319" t="s">
        <v>932</v>
      </c>
      <c r="K98" s="240">
        <f t="shared" ref="K98:K99" si="75">H98-F98</f>
        <v>20</v>
      </c>
      <c r="L98" s="240">
        <v>50</v>
      </c>
      <c r="M98" s="320">
        <f t="shared" si="74"/>
        <v>750</v>
      </c>
      <c r="N98" s="240">
        <v>40</v>
      </c>
      <c r="O98" s="321" t="s">
        <v>595</v>
      </c>
      <c r="P98" s="322">
        <v>45141</v>
      </c>
      <c r="Q98" s="158"/>
      <c r="R98" s="158"/>
      <c r="S98" s="158"/>
      <c r="T98" s="158"/>
      <c r="U98" s="158"/>
      <c r="V98" s="158"/>
      <c r="W98" s="158"/>
      <c r="X98" s="158"/>
      <c r="Y98" s="158"/>
      <c r="Z98" s="158"/>
      <c r="AA98" s="158"/>
      <c r="AB98" s="158"/>
      <c r="AC98" s="158"/>
      <c r="AD98" s="158"/>
      <c r="AE98" s="158"/>
      <c r="AF98" s="158"/>
      <c r="AG98" s="158"/>
      <c r="AH98" s="158"/>
      <c r="AI98" s="158"/>
      <c r="AJ98" s="158"/>
      <c r="AK98" s="158"/>
      <c r="AL98" s="158"/>
    </row>
    <row r="99" spans="1:38" ht="15" customHeight="1">
      <c r="A99" s="289">
        <v>7</v>
      </c>
      <c r="B99" s="290">
        <v>45141</v>
      </c>
      <c r="C99" s="291"/>
      <c r="D99" s="292" t="s">
        <v>929</v>
      </c>
      <c r="E99" s="291" t="s">
        <v>605</v>
      </c>
      <c r="F99" s="293" t="s">
        <v>938</v>
      </c>
      <c r="G99" s="291">
        <v>55</v>
      </c>
      <c r="H99" s="291">
        <v>55</v>
      </c>
      <c r="I99" s="291" t="s">
        <v>935</v>
      </c>
      <c r="J99" s="294" t="s">
        <v>939</v>
      </c>
      <c r="K99" s="295">
        <f t="shared" si="75"/>
        <v>-47.5</v>
      </c>
      <c r="L99" s="296">
        <v>50</v>
      </c>
      <c r="M99" s="297">
        <f t="shared" si="74"/>
        <v>-1950</v>
      </c>
      <c r="N99" s="295">
        <v>40</v>
      </c>
      <c r="O99" s="298" t="s">
        <v>606</v>
      </c>
      <c r="P99" s="299">
        <v>45141</v>
      </c>
      <c r="Q99" s="158"/>
      <c r="R99" s="158"/>
      <c r="S99" s="158"/>
      <c r="T99" s="158"/>
      <c r="U99" s="158"/>
      <c r="V99" s="158"/>
      <c r="W99" s="158"/>
      <c r="X99" s="158"/>
      <c r="Y99" s="158"/>
      <c r="Z99" s="158"/>
      <c r="AA99" s="158"/>
      <c r="AB99" s="158"/>
      <c r="AC99" s="158"/>
      <c r="AD99" s="158"/>
      <c r="AE99" s="158"/>
      <c r="AF99" s="158"/>
      <c r="AG99" s="158"/>
      <c r="AH99" s="158"/>
      <c r="AI99" s="158"/>
      <c r="AJ99" s="158"/>
      <c r="AK99" s="158"/>
      <c r="AL99" s="158"/>
    </row>
    <row r="100" spans="1:38" ht="15" customHeight="1">
      <c r="A100" s="289">
        <v>8</v>
      </c>
      <c r="B100" s="290">
        <v>45141</v>
      </c>
      <c r="C100" s="291"/>
      <c r="D100" s="292" t="s">
        <v>933</v>
      </c>
      <c r="E100" s="291" t="s">
        <v>605</v>
      </c>
      <c r="F100" s="293" t="s">
        <v>945</v>
      </c>
      <c r="G100" s="291">
        <v>0</v>
      </c>
      <c r="H100" s="291">
        <v>0</v>
      </c>
      <c r="I100" s="291" t="s">
        <v>936</v>
      </c>
      <c r="J100" s="294" t="s">
        <v>946</v>
      </c>
      <c r="K100" s="295">
        <f t="shared" ref="K100:K101" si="76">H100-F100</f>
        <v>-31</v>
      </c>
      <c r="L100" s="296">
        <v>50</v>
      </c>
      <c r="M100" s="297">
        <f t="shared" si="74"/>
        <v>-1600</v>
      </c>
      <c r="N100" s="295">
        <v>50</v>
      </c>
      <c r="O100" s="298" t="s">
        <v>606</v>
      </c>
      <c r="P100" s="299">
        <v>45141</v>
      </c>
      <c r="Q100" s="158"/>
      <c r="R100" s="158"/>
      <c r="S100" s="158"/>
      <c r="T100" s="158"/>
      <c r="U100" s="158"/>
      <c r="V100" s="158"/>
      <c r="W100" s="158"/>
      <c r="X100" s="158"/>
      <c r="Y100" s="158"/>
      <c r="Z100" s="158"/>
      <c r="AA100" s="158"/>
      <c r="AB100" s="158"/>
      <c r="AC100" s="158"/>
      <c r="AD100" s="158"/>
      <c r="AE100" s="158"/>
      <c r="AF100" s="158"/>
      <c r="AG100" s="158"/>
      <c r="AH100" s="158"/>
      <c r="AI100" s="158"/>
      <c r="AJ100" s="158"/>
      <c r="AK100" s="158"/>
      <c r="AL100" s="158"/>
    </row>
    <row r="101" spans="1:38" ht="15" customHeight="1">
      <c r="A101" s="251">
        <v>10</v>
      </c>
      <c r="B101" s="252">
        <v>45146</v>
      </c>
      <c r="C101" s="239"/>
      <c r="D101" s="317" t="s">
        <v>971</v>
      </c>
      <c r="E101" s="239" t="s">
        <v>605</v>
      </c>
      <c r="F101" s="318" t="s">
        <v>981</v>
      </c>
      <c r="G101" s="239">
        <v>65</v>
      </c>
      <c r="H101" s="239">
        <v>130</v>
      </c>
      <c r="I101" s="239" t="s">
        <v>972</v>
      </c>
      <c r="J101" s="319" t="s">
        <v>982</v>
      </c>
      <c r="K101" s="240">
        <f t="shared" si="76"/>
        <v>23.5</v>
      </c>
      <c r="L101" s="240">
        <v>50</v>
      </c>
      <c r="M101" s="320">
        <f t="shared" si="74"/>
        <v>2887.5</v>
      </c>
      <c r="N101" s="240">
        <v>125</v>
      </c>
      <c r="O101" s="321" t="s">
        <v>595</v>
      </c>
      <c r="P101" s="322">
        <v>45147</v>
      </c>
      <c r="Q101" s="158"/>
      <c r="R101" s="158"/>
      <c r="S101" s="158"/>
      <c r="T101" s="158"/>
      <c r="U101" s="158"/>
      <c r="V101" s="158"/>
      <c r="W101" s="158"/>
      <c r="X101" s="158"/>
      <c r="Y101" s="158"/>
      <c r="Z101" s="158"/>
      <c r="AA101" s="158"/>
      <c r="AB101" s="158"/>
      <c r="AC101" s="158"/>
      <c r="AD101" s="158"/>
      <c r="AE101" s="158"/>
      <c r="AF101" s="158"/>
      <c r="AG101" s="158"/>
      <c r="AH101" s="158"/>
      <c r="AI101" s="158"/>
      <c r="AJ101" s="158"/>
      <c r="AK101" s="158"/>
      <c r="AL101" s="158"/>
    </row>
    <row r="102" spans="1:38" ht="15" customHeight="1">
      <c r="A102" s="251">
        <v>11</v>
      </c>
      <c r="B102" s="252">
        <v>45146</v>
      </c>
      <c r="C102" s="239"/>
      <c r="D102" s="317" t="s">
        <v>973</v>
      </c>
      <c r="E102" s="239" t="s">
        <v>605</v>
      </c>
      <c r="F102" s="318" t="s">
        <v>975</v>
      </c>
      <c r="G102" s="239">
        <v>0</v>
      </c>
      <c r="H102" s="239">
        <v>22.5</v>
      </c>
      <c r="I102" s="239" t="s">
        <v>974</v>
      </c>
      <c r="J102" s="319" t="s">
        <v>976</v>
      </c>
      <c r="K102" s="240">
        <f t="shared" ref="K102:K103" si="77">H102-F102</f>
        <v>10.5</v>
      </c>
      <c r="L102" s="240">
        <v>50</v>
      </c>
      <c r="M102" s="320">
        <f t="shared" si="74"/>
        <v>370</v>
      </c>
      <c r="N102" s="240">
        <v>40</v>
      </c>
      <c r="O102" s="321" t="s">
        <v>595</v>
      </c>
      <c r="P102" s="322">
        <v>45146</v>
      </c>
      <c r="Q102" s="158"/>
      <c r="R102" s="158"/>
      <c r="S102" s="158"/>
      <c r="T102" s="158"/>
      <c r="U102" s="158"/>
      <c r="V102" s="158"/>
      <c r="W102" s="158"/>
      <c r="X102" s="158"/>
      <c r="Y102" s="158"/>
      <c r="Z102" s="158"/>
      <c r="AA102" s="158"/>
      <c r="AB102" s="158"/>
      <c r="AC102" s="158"/>
      <c r="AD102" s="158"/>
      <c r="AE102" s="158"/>
      <c r="AF102" s="158"/>
      <c r="AG102" s="158"/>
      <c r="AH102" s="158"/>
      <c r="AI102" s="158"/>
      <c r="AJ102" s="158"/>
      <c r="AK102" s="158"/>
      <c r="AL102" s="158"/>
    </row>
    <row r="103" spans="1:38" ht="15" customHeight="1">
      <c r="A103" s="289">
        <v>12</v>
      </c>
      <c r="B103" s="290">
        <v>45147</v>
      </c>
      <c r="C103" s="291"/>
      <c r="D103" s="292" t="s">
        <v>986</v>
      </c>
      <c r="E103" s="291" t="s">
        <v>605</v>
      </c>
      <c r="F103" s="293" t="s">
        <v>996</v>
      </c>
      <c r="G103" s="291">
        <v>99</v>
      </c>
      <c r="H103" s="291">
        <v>118</v>
      </c>
      <c r="I103" s="291" t="s">
        <v>987</v>
      </c>
      <c r="J103" s="294" t="s">
        <v>1003</v>
      </c>
      <c r="K103" s="295">
        <f t="shared" si="77"/>
        <v>-28</v>
      </c>
      <c r="L103" s="296">
        <v>50</v>
      </c>
      <c r="M103" s="297">
        <f t="shared" ref="M103:M104" si="78">(K103*N103)-50</f>
        <v>-2850</v>
      </c>
      <c r="N103" s="295">
        <v>100</v>
      </c>
      <c r="O103" s="298" t="s">
        <v>606</v>
      </c>
      <c r="P103" s="299">
        <v>45148</v>
      </c>
      <c r="Q103" s="158"/>
      <c r="R103" s="158"/>
      <c r="S103" s="158"/>
      <c r="T103" s="158"/>
      <c r="U103" s="158"/>
      <c r="V103" s="158"/>
      <c r="W103" s="158"/>
      <c r="X103" s="158"/>
      <c r="Y103" s="158"/>
      <c r="Z103" s="158"/>
      <c r="AA103" s="158"/>
      <c r="AB103" s="158"/>
      <c r="AC103" s="158"/>
      <c r="AD103" s="158"/>
      <c r="AE103" s="158"/>
      <c r="AF103" s="158"/>
      <c r="AG103" s="158"/>
      <c r="AH103" s="158"/>
      <c r="AI103" s="158"/>
      <c r="AJ103" s="158"/>
      <c r="AK103" s="158"/>
      <c r="AL103" s="158"/>
    </row>
    <row r="104" spans="1:38" ht="15" customHeight="1">
      <c r="A104" s="251">
        <v>13</v>
      </c>
      <c r="B104" s="252">
        <v>45147</v>
      </c>
      <c r="C104" s="239"/>
      <c r="D104" s="317" t="s">
        <v>990</v>
      </c>
      <c r="E104" s="239" t="s">
        <v>605</v>
      </c>
      <c r="F104" s="318" t="s">
        <v>997</v>
      </c>
      <c r="G104" s="239">
        <v>25</v>
      </c>
      <c r="H104" s="239">
        <v>51</v>
      </c>
      <c r="I104" s="239" t="s">
        <v>991</v>
      </c>
      <c r="J104" s="319" t="s">
        <v>998</v>
      </c>
      <c r="K104" s="240">
        <f t="shared" ref="K104" si="79">H104-F104</f>
        <v>7</v>
      </c>
      <c r="L104" s="240">
        <v>50</v>
      </c>
      <c r="M104" s="320">
        <f t="shared" si="78"/>
        <v>1700</v>
      </c>
      <c r="N104" s="240">
        <v>250</v>
      </c>
      <c r="O104" s="321" t="s">
        <v>595</v>
      </c>
      <c r="P104" s="322">
        <v>45148</v>
      </c>
      <c r="Q104" s="158"/>
      <c r="R104" s="158"/>
      <c r="S104" s="158"/>
      <c r="T104" s="158"/>
      <c r="U104" s="158"/>
      <c r="V104" s="158"/>
      <c r="W104" s="158"/>
      <c r="X104" s="158"/>
      <c r="Y104" s="158"/>
      <c r="Z104" s="158"/>
      <c r="AA104" s="158"/>
      <c r="AB104" s="158"/>
      <c r="AC104" s="158"/>
      <c r="AD104" s="158"/>
      <c r="AE104" s="158"/>
      <c r="AF104" s="158"/>
      <c r="AG104" s="158"/>
      <c r="AH104" s="158"/>
      <c r="AI104" s="158"/>
      <c r="AJ104" s="158"/>
      <c r="AK104" s="158"/>
      <c r="AL104" s="158"/>
    </row>
    <row r="105" spans="1:38" ht="15" customHeight="1">
      <c r="A105" s="251">
        <v>14</v>
      </c>
      <c r="B105" s="252">
        <v>45149</v>
      </c>
      <c r="C105" s="239"/>
      <c r="D105" s="317" t="s">
        <v>1007</v>
      </c>
      <c r="E105" s="239" t="s">
        <v>605</v>
      </c>
      <c r="F105" s="318" t="s">
        <v>1009</v>
      </c>
      <c r="G105" s="239">
        <v>78</v>
      </c>
      <c r="H105" s="239">
        <v>125</v>
      </c>
      <c r="I105" s="239" t="s">
        <v>1008</v>
      </c>
      <c r="J105" s="319" t="s">
        <v>1010</v>
      </c>
      <c r="K105" s="240">
        <f t="shared" ref="K105" si="80">H105-F105</f>
        <v>19</v>
      </c>
      <c r="L105" s="240">
        <v>50</v>
      </c>
      <c r="M105" s="320">
        <f t="shared" ref="M105" si="81">(K105*N105)-50</f>
        <v>3275</v>
      </c>
      <c r="N105" s="240">
        <v>175</v>
      </c>
      <c r="O105" s="321" t="s">
        <v>595</v>
      </c>
      <c r="P105" s="322">
        <v>45149</v>
      </c>
      <c r="Q105" s="158"/>
      <c r="R105" s="158"/>
      <c r="S105" s="158"/>
      <c r="T105" s="158"/>
      <c r="U105" s="158"/>
      <c r="V105" s="158"/>
      <c r="W105" s="158"/>
      <c r="X105" s="158"/>
      <c r="Y105" s="158"/>
      <c r="Z105" s="158"/>
      <c r="AA105" s="158"/>
      <c r="AB105" s="158"/>
      <c r="AC105" s="158"/>
      <c r="AD105" s="158"/>
      <c r="AE105" s="158"/>
      <c r="AF105" s="158"/>
      <c r="AG105" s="158"/>
      <c r="AH105" s="158"/>
      <c r="AI105" s="158"/>
      <c r="AJ105" s="158"/>
      <c r="AK105" s="158"/>
      <c r="AL105" s="158"/>
    </row>
    <row r="106" spans="1:38" ht="15" customHeight="1">
      <c r="A106" s="251">
        <v>15</v>
      </c>
      <c r="B106" s="252">
        <v>45149</v>
      </c>
      <c r="C106" s="239"/>
      <c r="D106" s="317" t="s">
        <v>1012</v>
      </c>
      <c r="E106" s="239" t="s">
        <v>605</v>
      </c>
      <c r="F106" s="318" t="s">
        <v>1013</v>
      </c>
      <c r="G106" s="239">
        <v>19</v>
      </c>
      <c r="H106" s="239">
        <v>80</v>
      </c>
      <c r="I106" s="239" t="s">
        <v>1014</v>
      </c>
      <c r="J106" s="319" t="s">
        <v>616</v>
      </c>
      <c r="K106" s="240">
        <f t="shared" ref="K106" si="82">H106-F106</f>
        <v>21</v>
      </c>
      <c r="L106" s="240">
        <v>50</v>
      </c>
      <c r="M106" s="320">
        <f t="shared" ref="M106" si="83">(K106*N106)-50</f>
        <v>790</v>
      </c>
      <c r="N106" s="240">
        <v>40</v>
      </c>
      <c r="O106" s="321" t="s">
        <v>595</v>
      </c>
      <c r="P106" s="322">
        <v>45149</v>
      </c>
      <c r="Q106" s="158"/>
      <c r="R106" s="158"/>
      <c r="S106" s="158"/>
      <c r="T106" s="158"/>
      <c r="U106" s="158"/>
      <c r="V106" s="158"/>
      <c r="W106" s="158"/>
      <c r="X106" s="158"/>
      <c r="Y106" s="158"/>
      <c r="Z106" s="158"/>
      <c r="AA106" s="158"/>
      <c r="AB106" s="158"/>
      <c r="AC106" s="158"/>
      <c r="AD106" s="158"/>
      <c r="AE106" s="158"/>
      <c r="AF106" s="158"/>
      <c r="AG106" s="158"/>
      <c r="AH106" s="158"/>
      <c r="AI106" s="158"/>
      <c r="AJ106" s="158"/>
      <c r="AK106" s="158"/>
      <c r="AL106" s="158"/>
    </row>
    <row r="107" spans="1:38" ht="15" customHeight="1">
      <c r="A107" s="251">
        <v>16</v>
      </c>
      <c r="B107" s="252">
        <v>45152</v>
      </c>
      <c r="C107" s="239"/>
      <c r="D107" s="317" t="s">
        <v>1020</v>
      </c>
      <c r="E107" s="239" t="s">
        <v>605</v>
      </c>
      <c r="F107" s="318" t="s">
        <v>1039</v>
      </c>
      <c r="G107" s="239">
        <v>65</v>
      </c>
      <c r="H107" s="239">
        <v>114</v>
      </c>
      <c r="I107" s="239" t="s">
        <v>1008</v>
      </c>
      <c r="J107" s="319" t="s">
        <v>1040</v>
      </c>
      <c r="K107" s="240">
        <f t="shared" ref="K107" si="84">H107-F107</f>
        <v>17.5</v>
      </c>
      <c r="L107" s="240">
        <v>50</v>
      </c>
      <c r="M107" s="320">
        <f t="shared" ref="M107" si="85">(K107*N107)-50</f>
        <v>2575</v>
      </c>
      <c r="N107" s="240">
        <v>150</v>
      </c>
      <c r="O107" s="321" t="s">
        <v>595</v>
      </c>
      <c r="P107" s="322">
        <v>45154</v>
      </c>
      <c r="Q107" s="158"/>
      <c r="R107" s="158"/>
      <c r="S107" s="158"/>
      <c r="T107" s="158"/>
      <c r="U107" s="158"/>
      <c r="V107" s="158"/>
      <c r="W107" s="158"/>
      <c r="X107" s="158"/>
      <c r="Y107" s="158"/>
      <c r="Z107" s="158"/>
      <c r="AA107" s="158"/>
      <c r="AB107" s="158"/>
      <c r="AC107" s="158"/>
      <c r="AD107" s="158"/>
      <c r="AE107" s="158"/>
      <c r="AF107" s="158"/>
      <c r="AG107" s="158"/>
      <c r="AH107" s="158"/>
      <c r="AI107" s="158"/>
      <c r="AJ107" s="158"/>
      <c r="AK107" s="158"/>
      <c r="AL107" s="158"/>
    </row>
    <row r="108" spans="1:38" ht="15" customHeight="1">
      <c r="A108" s="251">
        <v>17</v>
      </c>
      <c r="B108" s="252">
        <v>45152</v>
      </c>
      <c r="C108" s="239"/>
      <c r="D108" s="317" t="s">
        <v>1021</v>
      </c>
      <c r="E108" s="239" t="s">
        <v>605</v>
      </c>
      <c r="F108" s="318" t="s">
        <v>1023</v>
      </c>
      <c r="G108" s="239">
        <v>0</v>
      </c>
      <c r="H108" s="239">
        <v>41</v>
      </c>
      <c r="I108" s="239" t="s">
        <v>1022</v>
      </c>
      <c r="J108" s="319" t="s">
        <v>1024</v>
      </c>
      <c r="K108" s="240">
        <f t="shared" ref="K108:K110" si="86">H108-F108</f>
        <v>18.5</v>
      </c>
      <c r="L108" s="240">
        <v>50</v>
      </c>
      <c r="M108" s="320">
        <f t="shared" ref="M108:M110" si="87">(K108*N108)-50</f>
        <v>690</v>
      </c>
      <c r="N108" s="240">
        <v>40</v>
      </c>
      <c r="O108" s="321" t="s">
        <v>595</v>
      </c>
      <c r="P108" s="322">
        <v>45152</v>
      </c>
      <c r="Q108" s="158"/>
      <c r="R108" s="158"/>
      <c r="S108" s="158"/>
      <c r="T108" s="158"/>
      <c r="U108" s="158"/>
      <c r="V108" s="158"/>
      <c r="W108" s="158"/>
      <c r="X108" s="158"/>
      <c r="Y108" s="158"/>
      <c r="Z108" s="158"/>
      <c r="AA108" s="158"/>
      <c r="AB108" s="158"/>
      <c r="AC108" s="158"/>
      <c r="AD108" s="158"/>
      <c r="AE108" s="158"/>
      <c r="AF108" s="158"/>
      <c r="AG108" s="158"/>
      <c r="AH108" s="158"/>
      <c r="AI108" s="158"/>
      <c r="AJ108" s="158"/>
      <c r="AK108" s="158"/>
      <c r="AL108" s="158"/>
    </row>
    <row r="109" spans="1:38" ht="15" customHeight="1">
      <c r="A109" s="368">
        <v>18</v>
      </c>
      <c r="B109" s="384">
        <v>45152</v>
      </c>
      <c r="C109" s="291"/>
      <c r="D109" s="292" t="s">
        <v>1025</v>
      </c>
      <c r="E109" s="291" t="s">
        <v>605</v>
      </c>
      <c r="F109" s="293" t="s">
        <v>1027</v>
      </c>
      <c r="G109" s="291">
        <v>0</v>
      </c>
      <c r="H109" s="291">
        <v>0</v>
      </c>
      <c r="I109" s="370" t="s">
        <v>909</v>
      </c>
      <c r="J109" s="370" t="s">
        <v>1028</v>
      </c>
      <c r="K109" s="289">
        <f t="shared" si="86"/>
        <v>-6</v>
      </c>
      <c r="L109" s="296">
        <v>50</v>
      </c>
      <c r="M109" s="337">
        <f t="shared" si="87"/>
        <v>-290</v>
      </c>
      <c r="N109" s="289">
        <v>40</v>
      </c>
      <c r="O109" s="298" t="s">
        <v>606</v>
      </c>
      <c r="P109" s="299">
        <v>45152</v>
      </c>
      <c r="Q109" s="158"/>
      <c r="R109" s="158"/>
      <c r="S109" s="158"/>
      <c r="T109" s="158"/>
      <c r="U109" s="158"/>
      <c r="V109" s="158"/>
      <c r="W109" s="158"/>
      <c r="X109" s="158"/>
      <c r="Y109" s="158"/>
      <c r="Z109" s="158"/>
      <c r="AA109" s="158"/>
      <c r="AB109" s="158"/>
      <c r="AC109" s="158"/>
      <c r="AD109" s="158"/>
      <c r="AE109" s="158"/>
      <c r="AF109" s="158"/>
      <c r="AG109" s="158"/>
      <c r="AH109" s="158"/>
      <c r="AI109" s="158"/>
      <c r="AJ109" s="158"/>
      <c r="AK109" s="158"/>
      <c r="AL109" s="158"/>
    </row>
    <row r="110" spans="1:38" ht="15" customHeight="1">
      <c r="A110" s="369"/>
      <c r="B110" s="385"/>
      <c r="C110" s="291"/>
      <c r="D110" s="292" t="s">
        <v>1026</v>
      </c>
      <c r="E110" s="291" t="s">
        <v>605</v>
      </c>
      <c r="F110" s="293" t="s">
        <v>942</v>
      </c>
      <c r="G110" s="291">
        <v>0</v>
      </c>
      <c r="H110" s="291">
        <v>3.5</v>
      </c>
      <c r="I110" s="371"/>
      <c r="J110" s="371"/>
      <c r="K110" s="289">
        <f t="shared" si="86"/>
        <v>-13.5</v>
      </c>
      <c r="L110" s="296">
        <v>50</v>
      </c>
      <c r="M110" s="337">
        <f t="shared" si="87"/>
        <v>-590</v>
      </c>
      <c r="N110" s="289">
        <v>40</v>
      </c>
      <c r="O110" s="298" t="s">
        <v>606</v>
      </c>
      <c r="P110" s="299">
        <v>45152</v>
      </c>
      <c r="Q110" s="158"/>
      <c r="R110" s="158"/>
      <c r="S110" s="158"/>
      <c r="T110" s="158"/>
      <c r="U110" s="158"/>
      <c r="V110" s="158"/>
      <c r="W110" s="158"/>
      <c r="X110" s="158"/>
      <c r="Y110" s="158"/>
      <c r="Z110" s="158"/>
      <c r="AA110" s="158"/>
      <c r="AB110" s="158"/>
      <c r="AC110" s="158"/>
      <c r="AD110" s="158"/>
      <c r="AE110" s="158"/>
      <c r="AF110" s="158"/>
      <c r="AG110" s="158"/>
      <c r="AH110" s="158"/>
      <c r="AI110" s="158"/>
      <c r="AJ110" s="158"/>
      <c r="AK110" s="158"/>
      <c r="AL110" s="158"/>
    </row>
    <row r="111" spans="1:38" ht="15" customHeight="1">
      <c r="A111" s="251">
        <v>19</v>
      </c>
      <c r="B111" s="252">
        <v>45152</v>
      </c>
      <c r="C111" s="239"/>
      <c r="D111" s="317" t="s">
        <v>1029</v>
      </c>
      <c r="E111" s="239" t="s">
        <v>605</v>
      </c>
      <c r="F111" s="318" t="s">
        <v>1038</v>
      </c>
      <c r="G111" s="239">
        <v>2.5</v>
      </c>
      <c r="H111" s="239">
        <v>5.75</v>
      </c>
      <c r="I111" s="239" t="s">
        <v>1037</v>
      </c>
      <c r="J111" s="319" t="s">
        <v>815</v>
      </c>
      <c r="K111" s="240">
        <f t="shared" ref="K111:K112" si="88">H111-F111</f>
        <v>1</v>
      </c>
      <c r="L111" s="240">
        <v>50</v>
      </c>
      <c r="M111" s="320">
        <f t="shared" ref="M111:M112" si="89">(K111*N111)-50</f>
        <v>1750</v>
      </c>
      <c r="N111" s="240">
        <v>1800</v>
      </c>
      <c r="O111" s="321" t="s">
        <v>595</v>
      </c>
      <c r="P111" s="322">
        <v>45154</v>
      </c>
      <c r="Q111" s="158"/>
      <c r="R111" s="158"/>
      <c r="S111" s="158"/>
      <c r="T111" s="158"/>
      <c r="U111" s="158"/>
      <c r="V111" s="158"/>
      <c r="W111" s="158"/>
      <c r="X111" s="158"/>
      <c r="Y111" s="158"/>
      <c r="Z111" s="158"/>
      <c r="AA111" s="158"/>
      <c r="AB111" s="158"/>
      <c r="AC111" s="158"/>
      <c r="AD111" s="158"/>
      <c r="AE111" s="158"/>
      <c r="AF111" s="158"/>
      <c r="AG111" s="158"/>
      <c r="AH111" s="158"/>
      <c r="AI111" s="158"/>
      <c r="AJ111" s="158"/>
      <c r="AK111" s="158"/>
      <c r="AL111" s="158"/>
    </row>
    <row r="112" spans="1:38" ht="15" customHeight="1">
      <c r="A112" s="289">
        <v>20</v>
      </c>
      <c r="B112" s="290">
        <v>45154</v>
      </c>
      <c r="C112" s="291"/>
      <c r="D112" s="292" t="s">
        <v>1041</v>
      </c>
      <c r="E112" s="291" t="s">
        <v>605</v>
      </c>
      <c r="F112" s="293" t="s">
        <v>1057</v>
      </c>
      <c r="G112" s="291">
        <v>30</v>
      </c>
      <c r="H112" s="291">
        <v>30</v>
      </c>
      <c r="I112" s="291" t="s">
        <v>991</v>
      </c>
      <c r="J112" s="294" t="s">
        <v>1058</v>
      </c>
      <c r="K112" s="295">
        <f t="shared" si="88"/>
        <v>-17</v>
      </c>
      <c r="L112" s="296">
        <v>50</v>
      </c>
      <c r="M112" s="297">
        <f t="shared" si="89"/>
        <v>-4725</v>
      </c>
      <c r="N112" s="295">
        <v>275</v>
      </c>
      <c r="O112" s="298" t="s">
        <v>606</v>
      </c>
      <c r="P112" s="299">
        <v>45155</v>
      </c>
      <c r="Q112" s="158"/>
      <c r="R112" s="158"/>
      <c r="S112" s="158"/>
      <c r="T112" s="158"/>
      <c r="U112" s="158"/>
      <c r="V112" s="158"/>
      <c r="W112" s="158"/>
      <c r="X112" s="158"/>
      <c r="Y112" s="158"/>
      <c r="Z112" s="158"/>
      <c r="AA112" s="158"/>
      <c r="AB112" s="158"/>
      <c r="AC112" s="158"/>
      <c r="AD112" s="158"/>
      <c r="AE112" s="158"/>
      <c r="AF112" s="158"/>
      <c r="AG112" s="158"/>
      <c r="AH112" s="158"/>
      <c r="AI112" s="158"/>
      <c r="AJ112" s="158"/>
      <c r="AK112" s="158"/>
      <c r="AL112" s="158"/>
    </row>
    <row r="113" spans="1:38" ht="15" customHeight="1">
      <c r="A113" s="251">
        <v>21</v>
      </c>
      <c r="B113" s="252">
        <v>45154</v>
      </c>
      <c r="C113" s="239"/>
      <c r="D113" s="317" t="s">
        <v>1045</v>
      </c>
      <c r="E113" s="239" t="s">
        <v>605</v>
      </c>
      <c r="F113" s="318" t="s">
        <v>1046</v>
      </c>
      <c r="G113" s="239">
        <v>49</v>
      </c>
      <c r="H113" s="239">
        <v>112</v>
      </c>
      <c r="I113" s="239" t="s">
        <v>935</v>
      </c>
      <c r="J113" s="319" t="s">
        <v>1047</v>
      </c>
      <c r="K113" s="240">
        <f t="shared" ref="K113" si="90">H113-F113</f>
        <v>16.5</v>
      </c>
      <c r="L113" s="240">
        <v>50</v>
      </c>
      <c r="M113" s="320">
        <f t="shared" ref="M113" si="91">(K113*N113)-50</f>
        <v>2012.5</v>
      </c>
      <c r="N113" s="240">
        <v>125</v>
      </c>
      <c r="O113" s="321" t="s">
        <v>595</v>
      </c>
      <c r="P113" s="322">
        <v>45154</v>
      </c>
      <c r="Q113" s="158"/>
      <c r="R113" s="158"/>
      <c r="S113" s="158"/>
      <c r="T113" s="158"/>
      <c r="U113" s="158"/>
      <c r="V113" s="158"/>
      <c r="W113" s="158"/>
      <c r="X113" s="158"/>
      <c r="Y113" s="158"/>
      <c r="Z113" s="158"/>
      <c r="AA113" s="158"/>
      <c r="AB113" s="158"/>
      <c r="AC113" s="158"/>
      <c r="AD113" s="158"/>
      <c r="AE113" s="158"/>
      <c r="AF113" s="158"/>
      <c r="AG113" s="158"/>
      <c r="AH113" s="158"/>
      <c r="AI113" s="158"/>
      <c r="AJ113" s="158"/>
      <c r="AK113" s="158"/>
      <c r="AL113" s="158"/>
    </row>
    <row r="114" spans="1:38" ht="15" customHeight="1">
      <c r="A114" s="251">
        <v>22</v>
      </c>
      <c r="B114" s="252">
        <v>45155</v>
      </c>
      <c r="C114" s="239"/>
      <c r="D114" s="317" t="s">
        <v>1051</v>
      </c>
      <c r="E114" s="239" t="s">
        <v>605</v>
      </c>
      <c r="F114" s="318" t="s">
        <v>997</v>
      </c>
      <c r="G114" s="239">
        <v>24</v>
      </c>
      <c r="H114" s="239">
        <v>49.5</v>
      </c>
      <c r="I114" s="239" t="s">
        <v>1052</v>
      </c>
      <c r="J114" s="319" t="s">
        <v>963</v>
      </c>
      <c r="K114" s="240">
        <f t="shared" ref="K114:K117" si="92">H114-F114</f>
        <v>5.5</v>
      </c>
      <c r="L114" s="240">
        <v>50</v>
      </c>
      <c r="M114" s="320">
        <f t="shared" ref="M114:M117" si="93">(K114*N114)-50</f>
        <v>1050</v>
      </c>
      <c r="N114" s="240">
        <v>200</v>
      </c>
      <c r="O114" s="321" t="s">
        <v>595</v>
      </c>
      <c r="P114" s="322">
        <v>45156</v>
      </c>
      <c r="Q114" s="158"/>
      <c r="R114" s="158"/>
      <c r="S114" s="158"/>
      <c r="T114" s="158"/>
      <c r="U114" s="158"/>
      <c r="V114" s="158"/>
      <c r="W114" s="158"/>
      <c r="X114" s="158"/>
      <c r="Y114" s="158"/>
      <c r="Z114" s="158"/>
      <c r="AA114" s="158"/>
      <c r="AB114" s="158"/>
      <c r="AC114" s="158"/>
      <c r="AD114" s="158"/>
      <c r="AE114" s="158"/>
      <c r="AF114" s="158"/>
      <c r="AG114" s="158"/>
      <c r="AH114" s="158"/>
      <c r="AI114" s="158"/>
      <c r="AJ114" s="158"/>
      <c r="AK114" s="158"/>
      <c r="AL114" s="158"/>
    </row>
    <row r="115" spans="1:38" ht="15" customHeight="1">
      <c r="A115" s="289">
        <v>23</v>
      </c>
      <c r="B115" s="290">
        <v>45155</v>
      </c>
      <c r="C115" s="291"/>
      <c r="D115" s="292" t="s">
        <v>1029</v>
      </c>
      <c r="E115" s="291" t="s">
        <v>605</v>
      </c>
      <c r="F115" s="293" t="s">
        <v>1068</v>
      </c>
      <c r="G115" s="291">
        <v>2</v>
      </c>
      <c r="H115" s="291">
        <v>2</v>
      </c>
      <c r="I115" s="291" t="s">
        <v>1054</v>
      </c>
      <c r="J115" s="294" t="s">
        <v>1069</v>
      </c>
      <c r="K115" s="295">
        <f t="shared" si="92"/>
        <v>-2.2000000000000002</v>
      </c>
      <c r="L115" s="296">
        <v>50</v>
      </c>
      <c r="M115" s="297">
        <f t="shared" si="93"/>
        <v>-4010.0000000000005</v>
      </c>
      <c r="N115" s="295">
        <v>1800</v>
      </c>
      <c r="O115" s="298" t="s">
        <v>606</v>
      </c>
      <c r="P115" s="299">
        <v>45159</v>
      </c>
      <c r="Q115" s="158"/>
      <c r="R115" s="158"/>
      <c r="S115" s="158"/>
      <c r="T115" s="158"/>
      <c r="U115" s="158"/>
      <c r="V115" s="158"/>
      <c r="W115" s="158"/>
      <c r="X115" s="158"/>
      <c r="Y115" s="158"/>
      <c r="Z115" s="158"/>
      <c r="AA115" s="158"/>
      <c r="AB115" s="158"/>
      <c r="AC115" s="158"/>
      <c r="AD115" s="158"/>
      <c r="AE115" s="158"/>
      <c r="AF115" s="158"/>
      <c r="AG115" s="158"/>
      <c r="AH115" s="158"/>
      <c r="AI115" s="158"/>
      <c r="AJ115" s="158"/>
      <c r="AK115" s="158"/>
      <c r="AL115" s="158"/>
    </row>
    <row r="116" spans="1:38" ht="15" customHeight="1">
      <c r="A116" s="289">
        <v>24</v>
      </c>
      <c r="B116" s="290">
        <v>45155</v>
      </c>
      <c r="C116" s="291"/>
      <c r="D116" s="292" t="s">
        <v>1055</v>
      </c>
      <c r="E116" s="291" t="s">
        <v>605</v>
      </c>
      <c r="F116" s="293" t="s">
        <v>1067</v>
      </c>
      <c r="G116" s="291">
        <v>20</v>
      </c>
      <c r="H116" s="291">
        <v>20</v>
      </c>
      <c r="I116" s="291" t="s">
        <v>1056</v>
      </c>
      <c r="J116" s="294" t="s">
        <v>1070</v>
      </c>
      <c r="K116" s="295">
        <f t="shared" si="92"/>
        <v>-15</v>
      </c>
      <c r="L116" s="296">
        <v>50</v>
      </c>
      <c r="M116" s="297">
        <f t="shared" si="93"/>
        <v>-4550</v>
      </c>
      <c r="N116" s="295">
        <v>300</v>
      </c>
      <c r="O116" s="298" t="s">
        <v>606</v>
      </c>
      <c r="P116" s="299">
        <v>45159</v>
      </c>
      <c r="Q116" s="158"/>
      <c r="R116" s="158"/>
      <c r="S116" s="158"/>
      <c r="T116" s="158"/>
      <c r="U116" s="158"/>
      <c r="V116" s="158"/>
      <c r="W116" s="158"/>
      <c r="X116" s="158"/>
      <c r="Y116" s="158"/>
      <c r="Z116" s="158"/>
      <c r="AA116" s="158"/>
      <c r="AB116" s="158"/>
      <c r="AC116" s="158"/>
      <c r="AD116" s="158"/>
      <c r="AE116" s="158"/>
      <c r="AF116" s="158"/>
      <c r="AG116" s="158"/>
      <c r="AH116" s="158"/>
      <c r="AI116" s="158"/>
      <c r="AJ116" s="158"/>
      <c r="AK116" s="158"/>
      <c r="AL116" s="158"/>
    </row>
    <row r="117" spans="1:38" ht="15" customHeight="1">
      <c r="A117" s="251">
        <v>25</v>
      </c>
      <c r="B117" s="252">
        <v>45156</v>
      </c>
      <c r="C117" s="239"/>
      <c r="D117" s="317" t="s">
        <v>1045</v>
      </c>
      <c r="E117" s="239" t="s">
        <v>605</v>
      </c>
      <c r="F117" s="318" t="s">
        <v>1111</v>
      </c>
      <c r="G117" s="239">
        <v>68</v>
      </c>
      <c r="H117" s="239">
        <v>120</v>
      </c>
      <c r="I117" s="239" t="s">
        <v>1060</v>
      </c>
      <c r="J117" s="319" t="s">
        <v>1112</v>
      </c>
      <c r="K117" s="240">
        <f t="shared" si="92"/>
        <v>8.5</v>
      </c>
      <c r="L117" s="240">
        <v>50</v>
      </c>
      <c r="M117" s="320">
        <f t="shared" si="93"/>
        <v>1012.5</v>
      </c>
      <c r="N117" s="240">
        <v>125</v>
      </c>
      <c r="O117" s="321" t="s">
        <v>595</v>
      </c>
      <c r="P117" s="322">
        <v>45161</v>
      </c>
      <c r="Q117" s="158"/>
      <c r="R117" s="158"/>
      <c r="S117" s="158"/>
      <c r="T117" s="158"/>
      <c r="U117" s="158"/>
      <c r="V117" s="158"/>
      <c r="W117" s="158"/>
      <c r="X117" s="158"/>
      <c r="Y117" s="158"/>
      <c r="Z117" s="158"/>
      <c r="AA117" s="158"/>
      <c r="AB117" s="158"/>
      <c r="AC117" s="158"/>
      <c r="AD117" s="158"/>
      <c r="AE117" s="158"/>
      <c r="AF117" s="158"/>
      <c r="AG117" s="158"/>
      <c r="AH117" s="158"/>
      <c r="AI117" s="158"/>
      <c r="AJ117" s="158"/>
      <c r="AK117" s="158"/>
      <c r="AL117" s="158"/>
    </row>
    <row r="118" spans="1:38" ht="15" customHeight="1">
      <c r="A118" s="251">
        <v>26</v>
      </c>
      <c r="B118" s="252">
        <v>45159</v>
      </c>
      <c r="C118" s="239"/>
      <c r="D118" s="317" t="s">
        <v>1071</v>
      </c>
      <c r="E118" s="239" t="s">
        <v>605</v>
      </c>
      <c r="F118" s="318" t="s">
        <v>1073</v>
      </c>
      <c r="G118" s="239">
        <v>9</v>
      </c>
      <c r="H118" s="239">
        <v>30.5</v>
      </c>
      <c r="I118" s="239" t="s">
        <v>1072</v>
      </c>
      <c r="J118" s="319" t="s">
        <v>1074</v>
      </c>
      <c r="K118" s="240">
        <f t="shared" ref="K118" si="94">H118-F118</f>
        <v>6.5</v>
      </c>
      <c r="L118" s="240">
        <v>50</v>
      </c>
      <c r="M118" s="320">
        <f t="shared" ref="M118" si="95">(K118*N118)-50</f>
        <v>1900</v>
      </c>
      <c r="N118" s="240">
        <v>300</v>
      </c>
      <c r="O118" s="321" t="s">
        <v>595</v>
      </c>
      <c r="P118" s="322">
        <v>45159</v>
      </c>
      <c r="Q118" s="158"/>
      <c r="R118" s="158"/>
      <c r="S118" s="158"/>
      <c r="T118" s="158"/>
      <c r="U118" s="158"/>
      <c r="V118" s="158"/>
      <c r="W118" s="158"/>
      <c r="X118" s="158"/>
      <c r="Y118" s="158"/>
      <c r="Z118" s="158"/>
      <c r="AA118" s="158"/>
      <c r="AB118" s="158"/>
      <c r="AC118" s="158"/>
      <c r="AD118" s="158"/>
      <c r="AE118" s="158"/>
      <c r="AF118" s="158"/>
      <c r="AG118" s="158"/>
      <c r="AH118" s="158"/>
      <c r="AI118" s="158"/>
      <c r="AJ118" s="158"/>
      <c r="AK118" s="158"/>
      <c r="AL118" s="158"/>
    </row>
    <row r="119" spans="1:38" ht="15" customHeight="1">
      <c r="A119" s="251">
        <v>27</v>
      </c>
      <c r="B119" s="252">
        <v>45159</v>
      </c>
      <c r="C119" s="239"/>
      <c r="D119" s="317" t="s">
        <v>1051</v>
      </c>
      <c r="E119" s="239" t="s">
        <v>605</v>
      </c>
      <c r="F119" s="318" t="s">
        <v>1075</v>
      </c>
      <c r="G119" s="239">
        <v>14</v>
      </c>
      <c r="H119" s="239">
        <v>42</v>
      </c>
      <c r="I119" s="239" t="s">
        <v>1076</v>
      </c>
      <c r="J119" s="319" t="s">
        <v>1077</v>
      </c>
      <c r="K119" s="240">
        <f t="shared" ref="K119:K120" si="96">H119-F119</f>
        <v>10</v>
      </c>
      <c r="L119" s="240">
        <v>50</v>
      </c>
      <c r="M119" s="320">
        <f t="shared" ref="M119:M120" si="97">(K119*N119)-50</f>
        <v>1950</v>
      </c>
      <c r="N119" s="240">
        <v>200</v>
      </c>
      <c r="O119" s="321" t="s">
        <v>595</v>
      </c>
      <c r="P119" s="322">
        <v>45159</v>
      </c>
      <c r="Q119" s="158"/>
      <c r="R119" s="158"/>
      <c r="S119" s="158"/>
      <c r="T119" s="158"/>
      <c r="U119" s="158"/>
      <c r="V119" s="158"/>
      <c r="W119" s="158"/>
      <c r="X119" s="158"/>
      <c r="Y119" s="158"/>
      <c r="Z119" s="158"/>
      <c r="AA119" s="158"/>
      <c r="AB119" s="158"/>
      <c r="AC119" s="158"/>
      <c r="AD119" s="158"/>
      <c r="AE119" s="158"/>
      <c r="AF119" s="158"/>
      <c r="AG119" s="158"/>
      <c r="AH119" s="158"/>
      <c r="AI119" s="158"/>
      <c r="AJ119" s="158"/>
      <c r="AK119" s="158"/>
      <c r="AL119" s="158"/>
    </row>
    <row r="120" spans="1:38" ht="15" customHeight="1">
      <c r="A120" s="372">
        <v>28</v>
      </c>
      <c r="B120" s="374">
        <v>45159</v>
      </c>
      <c r="C120" s="239"/>
      <c r="D120" s="317" t="s">
        <v>1078</v>
      </c>
      <c r="E120" s="239" t="s">
        <v>605</v>
      </c>
      <c r="F120" s="318" t="s">
        <v>1081</v>
      </c>
      <c r="G120" s="239"/>
      <c r="H120" s="239">
        <v>20.5</v>
      </c>
      <c r="I120" s="318"/>
      <c r="J120" s="376" t="s">
        <v>1083</v>
      </c>
      <c r="K120" s="240">
        <f t="shared" si="96"/>
        <v>6</v>
      </c>
      <c r="L120" s="240">
        <v>50</v>
      </c>
      <c r="M120" s="320">
        <f t="shared" si="97"/>
        <v>5950</v>
      </c>
      <c r="N120" s="382">
        <v>1000</v>
      </c>
      <c r="O120" s="378" t="s">
        <v>595</v>
      </c>
      <c r="P120" s="380">
        <v>45159</v>
      </c>
      <c r="Q120" s="158"/>
      <c r="R120" s="158"/>
      <c r="S120" s="158"/>
      <c r="T120" s="158"/>
      <c r="U120" s="158"/>
      <c r="V120" s="158"/>
      <c r="W120" s="158"/>
      <c r="X120" s="158"/>
      <c r="Y120" s="158"/>
      <c r="Z120" s="158"/>
      <c r="AA120" s="158"/>
      <c r="AB120" s="158"/>
      <c r="AC120" s="158"/>
      <c r="AD120" s="158"/>
      <c r="AE120" s="158"/>
      <c r="AF120" s="158"/>
      <c r="AG120" s="158"/>
      <c r="AH120" s="158"/>
      <c r="AI120" s="158"/>
      <c r="AJ120" s="158"/>
      <c r="AK120" s="158"/>
      <c r="AL120" s="158"/>
    </row>
    <row r="121" spans="1:38" ht="15" customHeight="1">
      <c r="A121" s="373"/>
      <c r="B121" s="375"/>
      <c r="C121" s="239"/>
      <c r="D121" s="317" t="s">
        <v>1079</v>
      </c>
      <c r="E121" s="239" t="s">
        <v>1080</v>
      </c>
      <c r="F121" s="318" t="s">
        <v>1082</v>
      </c>
      <c r="G121" s="239"/>
      <c r="H121" s="239">
        <v>12</v>
      </c>
      <c r="I121" s="318"/>
      <c r="J121" s="377"/>
      <c r="K121" s="339">
        <f>F121-H121</f>
        <v>-3</v>
      </c>
      <c r="L121" s="240">
        <v>50</v>
      </c>
      <c r="M121" s="320">
        <f>(K121*N120)-50</f>
        <v>-3050</v>
      </c>
      <c r="N121" s="383"/>
      <c r="O121" s="379"/>
      <c r="P121" s="381"/>
      <c r="Q121" s="158"/>
      <c r="R121" s="158"/>
      <c r="S121" s="158"/>
      <c r="T121" s="158"/>
      <c r="U121" s="158"/>
      <c r="V121" s="158"/>
      <c r="W121" s="158"/>
      <c r="X121" s="158"/>
      <c r="Y121" s="158"/>
      <c r="Z121" s="158"/>
      <c r="AA121" s="158"/>
      <c r="AB121" s="158"/>
      <c r="AC121" s="158"/>
      <c r="AD121" s="158"/>
      <c r="AE121" s="158"/>
      <c r="AF121" s="158"/>
      <c r="AG121" s="158"/>
      <c r="AH121" s="158"/>
      <c r="AI121" s="158"/>
      <c r="AJ121" s="158"/>
      <c r="AK121" s="158"/>
      <c r="AL121" s="158"/>
    </row>
    <row r="122" spans="1:38" ht="15" customHeight="1">
      <c r="A122" s="251">
        <v>29</v>
      </c>
      <c r="B122" s="252">
        <v>45159</v>
      </c>
      <c r="C122" s="239"/>
      <c r="D122" s="317" t="s">
        <v>1084</v>
      </c>
      <c r="E122" s="239" t="s">
        <v>605</v>
      </c>
      <c r="F122" s="318" t="s">
        <v>1090</v>
      </c>
      <c r="G122" s="239">
        <v>45</v>
      </c>
      <c r="H122" s="239">
        <v>105</v>
      </c>
      <c r="I122" s="239" t="s">
        <v>1086</v>
      </c>
      <c r="J122" s="319" t="s">
        <v>1091</v>
      </c>
      <c r="K122" s="240">
        <f t="shared" ref="K122" si="98">H122-F122</f>
        <v>28.5</v>
      </c>
      <c r="L122" s="240">
        <v>50</v>
      </c>
      <c r="M122" s="320">
        <f t="shared" ref="M122" si="99">(K122*N122)-50</f>
        <v>4225</v>
      </c>
      <c r="N122" s="240">
        <v>150</v>
      </c>
      <c r="O122" s="321" t="s">
        <v>595</v>
      </c>
      <c r="P122" s="322">
        <v>45160</v>
      </c>
      <c r="Q122" s="158"/>
      <c r="R122" s="158"/>
      <c r="S122" s="158"/>
      <c r="T122" s="158"/>
      <c r="U122" s="158"/>
      <c r="V122" s="158"/>
      <c r="W122" s="158"/>
      <c r="X122" s="158"/>
      <c r="Y122" s="158"/>
      <c r="Z122" s="158"/>
      <c r="AA122" s="158"/>
      <c r="AB122" s="158"/>
      <c r="AC122" s="158"/>
      <c r="AD122" s="158"/>
      <c r="AE122" s="158"/>
      <c r="AF122" s="158"/>
      <c r="AG122" s="158"/>
      <c r="AH122" s="158"/>
      <c r="AI122" s="158"/>
      <c r="AJ122" s="158"/>
      <c r="AK122" s="158"/>
      <c r="AL122" s="158"/>
    </row>
    <row r="123" spans="1:38" ht="15" customHeight="1">
      <c r="A123" s="251">
        <v>30</v>
      </c>
      <c r="B123" s="252">
        <v>45159</v>
      </c>
      <c r="C123" s="239"/>
      <c r="D123" s="317" t="s">
        <v>1085</v>
      </c>
      <c r="E123" s="239" t="s">
        <v>605</v>
      </c>
      <c r="F123" s="318" t="s">
        <v>884</v>
      </c>
      <c r="G123" s="239">
        <v>15</v>
      </c>
      <c r="H123" s="239">
        <v>36</v>
      </c>
      <c r="I123" s="239" t="s">
        <v>1072</v>
      </c>
      <c r="J123" s="319" t="s">
        <v>998</v>
      </c>
      <c r="K123" s="240">
        <f t="shared" ref="K123:K124" si="100">H123-F123</f>
        <v>7</v>
      </c>
      <c r="L123" s="240">
        <v>50</v>
      </c>
      <c r="M123" s="320">
        <f t="shared" ref="M123:M124" si="101">(K123*N123)-50</f>
        <v>2050</v>
      </c>
      <c r="N123" s="240">
        <v>300</v>
      </c>
      <c r="O123" s="321" t="s">
        <v>595</v>
      </c>
      <c r="P123" s="322">
        <v>45160</v>
      </c>
      <c r="Q123" s="158"/>
      <c r="R123" s="158"/>
      <c r="S123" s="158"/>
      <c r="T123" s="158"/>
      <c r="U123" s="158"/>
      <c r="V123" s="158"/>
      <c r="W123" s="158"/>
      <c r="X123" s="158"/>
      <c r="Y123" s="158"/>
      <c r="Z123" s="158"/>
      <c r="AA123" s="158"/>
      <c r="AB123" s="158"/>
      <c r="AC123" s="158"/>
      <c r="AD123" s="158"/>
      <c r="AE123" s="158"/>
      <c r="AF123" s="158"/>
      <c r="AG123" s="158"/>
      <c r="AH123" s="158"/>
      <c r="AI123" s="158"/>
      <c r="AJ123" s="158"/>
      <c r="AK123" s="158"/>
      <c r="AL123" s="158"/>
    </row>
    <row r="124" spans="1:38" ht="15" customHeight="1">
      <c r="A124" s="289">
        <v>31</v>
      </c>
      <c r="B124" s="290">
        <v>45160</v>
      </c>
      <c r="C124" s="291"/>
      <c r="D124" s="292" t="s">
        <v>1095</v>
      </c>
      <c r="E124" s="291" t="s">
        <v>605</v>
      </c>
      <c r="F124" s="293" t="s">
        <v>1108</v>
      </c>
      <c r="G124" s="291">
        <v>7</v>
      </c>
      <c r="H124" s="291">
        <v>8</v>
      </c>
      <c r="I124" s="291" t="s">
        <v>1096</v>
      </c>
      <c r="J124" s="294" t="s">
        <v>921</v>
      </c>
      <c r="K124" s="295">
        <f t="shared" si="100"/>
        <v>-8</v>
      </c>
      <c r="L124" s="296">
        <v>50</v>
      </c>
      <c r="M124" s="297">
        <f t="shared" si="101"/>
        <v>-4050</v>
      </c>
      <c r="N124" s="295">
        <v>500</v>
      </c>
      <c r="O124" s="298" t="s">
        <v>606</v>
      </c>
      <c r="P124" s="299">
        <v>45161</v>
      </c>
      <c r="Q124" s="158"/>
      <c r="R124" s="158"/>
      <c r="S124" s="158"/>
      <c r="T124" s="158"/>
      <c r="U124" s="158"/>
      <c r="V124" s="158"/>
      <c r="W124" s="158"/>
      <c r="X124" s="158"/>
      <c r="Y124" s="158"/>
      <c r="Z124" s="158"/>
      <c r="AA124" s="158"/>
      <c r="AB124" s="158"/>
      <c r="AC124" s="158"/>
      <c r="AD124" s="158"/>
      <c r="AE124" s="158"/>
      <c r="AF124" s="158"/>
      <c r="AG124" s="158"/>
      <c r="AH124" s="158"/>
      <c r="AI124" s="158"/>
      <c r="AJ124" s="158"/>
      <c r="AK124" s="158"/>
      <c r="AL124" s="158"/>
    </row>
    <row r="125" spans="1:38" ht="15" customHeight="1">
      <c r="A125" s="245"/>
      <c r="B125" s="246"/>
      <c r="C125" s="247"/>
      <c r="D125" s="271"/>
      <c r="E125" s="247"/>
      <c r="F125" s="272"/>
      <c r="G125" s="247"/>
      <c r="H125" s="247"/>
      <c r="I125" s="272"/>
      <c r="J125" s="247"/>
      <c r="K125" s="245"/>
      <c r="L125" s="273"/>
      <c r="M125" s="274"/>
      <c r="N125" s="245"/>
      <c r="O125" s="247"/>
      <c r="P125" s="246"/>
      <c r="Q125" s="158"/>
      <c r="R125" s="158"/>
      <c r="S125" s="158"/>
      <c r="T125" s="158"/>
      <c r="U125" s="158"/>
      <c r="V125" s="158"/>
      <c r="W125" s="158"/>
      <c r="X125" s="158"/>
      <c r="Y125" s="158"/>
      <c r="Z125" s="158"/>
      <c r="AA125" s="158"/>
      <c r="AB125" s="158"/>
      <c r="AC125" s="158"/>
      <c r="AD125" s="158"/>
      <c r="AE125" s="158"/>
      <c r="AF125" s="158"/>
      <c r="AG125" s="158"/>
      <c r="AH125" s="158"/>
      <c r="AI125" s="158"/>
      <c r="AJ125" s="158"/>
      <c r="AK125" s="158"/>
      <c r="AL125" s="158"/>
    </row>
    <row r="126" spans="1:38" ht="15" customHeight="1">
      <c r="A126" s="245"/>
      <c r="B126" s="246"/>
      <c r="C126" s="247"/>
      <c r="D126" s="271"/>
      <c r="E126" s="247"/>
      <c r="F126" s="272"/>
      <c r="G126" s="247"/>
      <c r="H126" s="247"/>
      <c r="I126" s="272"/>
      <c r="J126" s="247"/>
      <c r="K126" s="245"/>
      <c r="L126" s="273"/>
      <c r="M126" s="274"/>
      <c r="N126" s="245"/>
      <c r="O126" s="247"/>
      <c r="P126" s="246"/>
      <c r="Q126" s="158"/>
      <c r="R126" s="158"/>
      <c r="S126" s="158"/>
      <c r="T126" s="158"/>
      <c r="U126" s="158"/>
      <c r="V126" s="158"/>
      <c r="W126" s="158"/>
      <c r="X126" s="158"/>
      <c r="Y126" s="158"/>
      <c r="Z126" s="158"/>
      <c r="AA126" s="158"/>
      <c r="AB126" s="158"/>
      <c r="AC126" s="158"/>
      <c r="AD126" s="158"/>
      <c r="AE126" s="158"/>
      <c r="AF126" s="158"/>
      <c r="AG126" s="158"/>
      <c r="AH126" s="158"/>
      <c r="AI126" s="158"/>
      <c r="AJ126" s="158"/>
      <c r="AK126" s="158"/>
      <c r="AL126" s="158"/>
    </row>
    <row r="127" spans="1:38" ht="15" customHeight="1">
      <c r="A127" s="245"/>
      <c r="B127" s="246"/>
      <c r="C127" s="247"/>
      <c r="D127" s="271"/>
      <c r="E127" s="247"/>
      <c r="F127" s="272"/>
      <c r="G127" s="247"/>
      <c r="H127" s="247"/>
      <c r="I127" s="272"/>
      <c r="J127" s="247"/>
      <c r="K127" s="245"/>
      <c r="L127" s="273"/>
      <c r="M127" s="274"/>
      <c r="N127" s="245"/>
      <c r="O127" s="247"/>
      <c r="P127" s="246"/>
      <c r="Q127" s="158"/>
      <c r="R127" s="158"/>
      <c r="S127" s="158"/>
      <c r="T127" s="158"/>
      <c r="U127" s="158"/>
      <c r="V127" s="158"/>
      <c r="W127" s="158"/>
      <c r="X127" s="158"/>
      <c r="Y127" s="158"/>
      <c r="Z127" s="158"/>
      <c r="AA127" s="158"/>
      <c r="AB127" s="158"/>
      <c r="AC127" s="158"/>
      <c r="AD127" s="158"/>
      <c r="AE127" s="158"/>
      <c r="AF127" s="158"/>
      <c r="AG127" s="158"/>
      <c r="AH127" s="158"/>
      <c r="AI127" s="158"/>
      <c r="AJ127" s="158"/>
      <c r="AK127" s="158"/>
      <c r="AL127" s="158"/>
    </row>
    <row r="128" spans="1:38" ht="38.25" customHeight="1">
      <c r="A128" s="100" t="s">
        <v>619</v>
      </c>
      <c r="B128" s="167"/>
      <c r="C128" s="167"/>
      <c r="D128" s="168"/>
      <c r="E128" s="143"/>
      <c r="F128" s="6"/>
      <c r="G128" s="6"/>
      <c r="H128" s="144"/>
      <c r="I128" s="169"/>
      <c r="J128" s="1"/>
      <c r="K128" s="6"/>
      <c r="L128" s="6"/>
      <c r="M128" s="6"/>
      <c r="N128" s="1"/>
      <c r="O128" s="1"/>
      <c r="Q128" s="1"/>
      <c r="R128" s="6"/>
      <c r="S128" s="1"/>
      <c r="T128" s="1"/>
      <c r="U128" s="1"/>
      <c r="V128" s="1"/>
      <c r="W128" s="1"/>
      <c r="X128" s="6"/>
      <c r="Y128" s="1"/>
      <c r="Z128" s="1"/>
      <c r="AA128" s="1"/>
      <c r="AB128" s="1"/>
      <c r="AC128" s="1"/>
      <c r="AD128" s="6"/>
      <c r="AE128" s="1"/>
      <c r="AF128" s="1"/>
      <c r="AG128" s="1"/>
      <c r="AH128" s="1"/>
      <c r="AI128" s="1"/>
      <c r="AJ128" s="6"/>
      <c r="AK128" s="1"/>
    </row>
    <row r="129" spans="1:38" ht="38.25">
      <c r="A129" s="101" t="s">
        <v>16</v>
      </c>
      <c r="B129" s="102" t="s">
        <v>567</v>
      </c>
      <c r="C129" s="102"/>
      <c r="D129" s="103" t="s">
        <v>579</v>
      </c>
      <c r="E129" s="102" t="s">
        <v>580</v>
      </c>
      <c r="F129" s="102" t="s">
        <v>581</v>
      </c>
      <c r="G129" s="102" t="s">
        <v>582</v>
      </c>
      <c r="H129" s="102" t="s">
        <v>583</v>
      </c>
      <c r="I129" s="102" t="s">
        <v>584</v>
      </c>
      <c r="J129" s="101" t="s">
        <v>585</v>
      </c>
      <c r="K129" s="147" t="s">
        <v>604</v>
      </c>
      <c r="L129" s="148" t="s">
        <v>587</v>
      </c>
      <c r="M129" s="104" t="s">
        <v>588</v>
      </c>
      <c r="N129" s="102" t="s">
        <v>589</v>
      </c>
      <c r="O129" s="103" t="s">
        <v>590</v>
      </c>
      <c r="P129" s="102" t="s">
        <v>591</v>
      </c>
      <c r="Q129" s="41"/>
      <c r="R129" s="6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</row>
    <row r="130" spans="1:38" ht="14.25" customHeight="1">
      <c r="A130" s="105">
        <v>1</v>
      </c>
      <c r="B130" s="106">
        <v>44840</v>
      </c>
      <c r="C130" s="161"/>
      <c r="D130" s="161" t="s">
        <v>620</v>
      </c>
      <c r="E130" s="105" t="s">
        <v>605</v>
      </c>
      <c r="F130" s="105" t="s">
        <v>621</v>
      </c>
      <c r="G130" s="105">
        <v>1220</v>
      </c>
      <c r="H130" s="105"/>
      <c r="I130" s="105" t="s">
        <v>622</v>
      </c>
      <c r="J130" s="107" t="s">
        <v>593</v>
      </c>
      <c r="K130" s="107"/>
      <c r="L130" s="108"/>
      <c r="M130" s="170"/>
      <c r="N130" s="107"/>
      <c r="O130" s="107"/>
      <c r="P130" s="108"/>
      <c r="Q130" s="41"/>
      <c r="R130" s="41" t="s">
        <v>594</v>
      </c>
      <c r="S130" s="41"/>
      <c r="T130" s="1"/>
      <c r="U130" s="1"/>
      <c r="V130" s="1"/>
      <c r="W130" s="1"/>
      <c r="X130" s="1"/>
      <c r="Y130" s="1"/>
      <c r="Z130" s="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</row>
    <row r="131" spans="1:38" ht="14.25" customHeight="1">
      <c r="A131" s="324">
        <v>2</v>
      </c>
      <c r="B131" s="325">
        <v>45071</v>
      </c>
      <c r="C131" s="326"/>
      <c r="D131" s="327" t="s">
        <v>278</v>
      </c>
      <c r="E131" s="328" t="s">
        <v>605</v>
      </c>
      <c r="F131" s="323">
        <v>286</v>
      </c>
      <c r="G131" s="329">
        <v>267</v>
      </c>
      <c r="H131" s="323">
        <v>287</v>
      </c>
      <c r="I131" s="323" t="s">
        <v>624</v>
      </c>
      <c r="J131" s="330" t="s">
        <v>815</v>
      </c>
      <c r="K131" s="330">
        <f t="shared" ref="K131" si="102">H131-F131</f>
        <v>1</v>
      </c>
      <c r="L131" s="331">
        <f>(F131*-0.3)/100</f>
        <v>-0.85799999999999998</v>
      </c>
      <c r="M131" s="332">
        <f t="shared" ref="M131" si="103">(K131+L131)/F131</f>
        <v>4.9650349650349655E-4</v>
      </c>
      <c r="N131" s="333" t="s">
        <v>615</v>
      </c>
      <c r="O131" s="334">
        <v>45146</v>
      </c>
      <c r="P131" s="106"/>
      <c r="Q131" s="41"/>
      <c r="R131" s="41" t="s">
        <v>594</v>
      </c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</row>
    <row r="132" spans="1:38" ht="14.25" customHeight="1">
      <c r="A132" s="240">
        <v>3</v>
      </c>
      <c r="B132" s="340">
        <v>45152</v>
      </c>
      <c r="C132" s="242"/>
      <c r="D132" s="242" t="s">
        <v>1019</v>
      </c>
      <c r="E132" s="240" t="s">
        <v>605</v>
      </c>
      <c r="F132" s="240">
        <v>230</v>
      </c>
      <c r="G132" s="240">
        <v>209</v>
      </c>
      <c r="H132" s="240">
        <v>251</v>
      </c>
      <c r="I132" s="240" t="s">
        <v>1048</v>
      </c>
      <c r="J132" s="112" t="s">
        <v>616</v>
      </c>
      <c r="K132" s="112">
        <f t="shared" ref="K132" si="104">H132-F132</f>
        <v>21</v>
      </c>
      <c r="L132" s="113">
        <f>(F132*-0.3)/100</f>
        <v>-0.69</v>
      </c>
      <c r="M132" s="114">
        <f t="shared" ref="M132" si="105">(K132+L132)/F132</f>
        <v>8.8304347826086954E-2</v>
      </c>
      <c r="N132" s="259" t="s">
        <v>595</v>
      </c>
      <c r="O132" s="261">
        <v>45162</v>
      </c>
      <c r="P132" s="340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41"/>
      <c r="AL132" s="41"/>
    </row>
    <row r="133" spans="1:38" ht="14.25" customHeight="1">
      <c r="A133" s="105"/>
      <c r="B133" s="106"/>
      <c r="C133" s="161"/>
      <c r="D133" s="161"/>
      <c r="E133" s="105"/>
      <c r="F133" s="105"/>
      <c r="G133" s="105"/>
      <c r="H133" s="105"/>
      <c r="I133" s="105"/>
      <c r="J133" s="107"/>
      <c r="K133" s="107"/>
      <c r="L133" s="108"/>
      <c r="M133" s="109"/>
      <c r="N133" s="244"/>
      <c r="O133" s="250"/>
      <c r="P133" s="106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41"/>
      <c r="AL133" s="41"/>
    </row>
    <row r="134" spans="1:38" ht="12.75" customHeight="1">
      <c r="A134" s="105"/>
      <c r="B134" s="106"/>
      <c r="C134" s="161"/>
      <c r="D134" s="161"/>
      <c r="E134" s="105"/>
      <c r="F134" s="105"/>
      <c r="G134" s="105"/>
      <c r="H134" s="105"/>
      <c r="I134" s="105"/>
      <c r="J134" s="107"/>
      <c r="K134" s="107"/>
      <c r="L134" s="108"/>
      <c r="M134" s="170"/>
      <c r="N134" s="107"/>
      <c r="O134" s="107"/>
      <c r="P134" s="106"/>
      <c r="R134" s="6"/>
      <c r="S134" s="1"/>
      <c r="T134" s="1"/>
      <c r="U134" s="1"/>
      <c r="V134" s="1"/>
      <c r="W134" s="1"/>
      <c r="X134" s="1"/>
      <c r="Y134" s="1"/>
    </row>
    <row r="135" spans="1:38" ht="12.75" customHeight="1">
      <c r="A135" s="128" t="s">
        <v>596</v>
      </c>
      <c r="B135" s="128"/>
      <c r="C135" s="128"/>
      <c r="D135" s="128"/>
      <c r="E135" s="41"/>
      <c r="F135" s="135" t="s">
        <v>598</v>
      </c>
      <c r="G135" s="60"/>
      <c r="H135" s="60"/>
      <c r="I135" s="60"/>
      <c r="J135" s="6"/>
      <c r="K135" s="151"/>
      <c r="L135" s="152"/>
      <c r="M135" s="6"/>
      <c r="N135" s="118"/>
      <c r="O135" s="17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38" ht="12.75" customHeight="1">
      <c r="A136" s="134" t="s">
        <v>597</v>
      </c>
      <c r="B136" s="128"/>
      <c r="C136" s="128"/>
      <c r="D136" s="128"/>
      <c r="E136" s="6"/>
      <c r="F136" s="135" t="s">
        <v>601</v>
      </c>
      <c r="G136" s="6"/>
      <c r="H136" s="6" t="s">
        <v>625</v>
      </c>
      <c r="I136" s="6"/>
      <c r="J136" s="1"/>
      <c r="K136" s="6"/>
      <c r="L136" s="6"/>
      <c r="M136" s="6"/>
      <c r="N136" s="1"/>
      <c r="O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38" ht="12.75" customHeight="1">
      <c r="A137" s="134"/>
      <c r="B137" s="128"/>
      <c r="C137" s="128"/>
      <c r="D137" s="128"/>
      <c r="E137" s="6"/>
      <c r="F137" s="135"/>
      <c r="G137" s="6"/>
      <c r="H137" s="6"/>
      <c r="I137" s="6"/>
      <c r="J137" s="1"/>
      <c r="K137" s="6"/>
      <c r="L137" s="6"/>
      <c r="M137" s="6"/>
      <c r="N137" s="1"/>
      <c r="O137" s="1"/>
      <c r="Q137" s="1"/>
      <c r="R137" s="60"/>
      <c r="S137" s="1"/>
      <c r="T137" s="1"/>
      <c r="U137" s="1"/>
      <c r="V137" s="1"/>
      <c r="W137" s="1"/>
      <c r="X137" s="1"/>
      <c r="Y137" s="1"/>
      <c r="Z137" s="1"/>
    </row>
    <row r="138" spans="1:38" ht="12.75" customHeight="1">
      <c r="A138" s="134"/>
      <c r="B138" s="128"/>
      <c r="C138" s="128"/>
      <c r="D138" s="128"/>
      <c r="E138" s="6"/>
      <c r="F138" s="135"/>
      <c r="G138" s="60"/>
      <c r="H138" s="41"/>
      <c r="I138" s="60"/>
      <c r="J138" s="6"/>
      <c r="K138" s="151"/>
      <c r="L138" s="152"/>
      <c r="M138" s="6"/>
      <c r="N138" s="118"/>
      <c r="O138" s="153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38" ht="12.75" customHeight="1">
      <c r="A139" s="134"/>
      <c r="B139" s="128"/>
      <c r="C139" s="128"/>
      <c r="D139" s="128"/>
      <c r="E139" s="6"/>
      <c r="F139" s="135"/>
      <c r="G139" s="60"/>
      <c r="H139" s="41"/>
      <c r="I139" s="60"/>
      <c r="J139" s="6"/>
      <c r="K139" s="151"/>
      <c r="L139" s="152"/>
      <c r="M139" s="6"/>
      <c r="N139" s="118"/>
      <c r="O139" s="153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38" ht="12.75" customHeight="1">
      <c r="A140" s="134"/>
      <c r="B140" s="128"/>
      <c r="C140" s="128"/>
      <c r="D140" s="128"/>
      <c r="E140" s="6"/>
      <c r="F140" s="135"/>
      <c r="G140" s="60"/>
      <c r="H140" s="41"/>
      <c r="I140" s="60"/>
      <c r="J140" s="6"/>
      <c r="K140" s="151"/>
      <c r="L140" s="152"/>
      <c r="M140" s="6"/>
      <c r="N140" s="118"/>
      <c r="O140" s="153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38" ht="12.75" customHeight="1">
      <c r="A141" s="134"/>
      <c r="B141" s="128"/>
      <c r="C141" s="128"/>
      <c r="D141" s="128"/>
      <c r="E141" s="6"/>
      <c r="F141" s="135"/>
      <c r="G141" s="60"/>
      <c r="H141" s="41"/>
      <c r="I141" s="60"/>
      <c r="J141" s="6"/>
      <c r="K141" s="151"/>
      <c r="L141" s="152"/>
      <c r="M141" s="6"/>
      <c r="N141" s="118"/>
      <c r="O141" s="153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38" ht="12.75" customHeight="1">
      <c r="A142" s="134"/>
      <c r="B142" s="128"/>
      <c r="C142" s="128"/>
      <c r="D142" s="128"/>
      <c r="E142" s="6"/>
      <c r="F142" s="135"/>
      <c r="G142" s="60"/>
      <c r="H142" s="41"/>
      <c r="I142" s="60"/>
      <c r="J142" s="6"/>
      <c r="K142" s="151"/>
      <c r="L142" s="152"/>
      <c r="M142" s="6"/>
      <c r="N142" s="118"/>
      <c r="O142" s="153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38" ht="12.75" customHeight="1">
      <c r="A143" s="134"/>
      <c r="B143" s="128"/>
      <c r="C143" s="128"/>
      <c r="D143" s="128"/>
      <c r="E143" s="6"/>
      <c r="F143" s="135"/>
      <c r="G143" s="60"/>
      <c r="H143" s="41"/>
      <c r="I143" s="60"/>
      <c r="J143" s="6"/>
      <c r="K143" s="151"/>
      <c r="L143" s="152"/>
      <c r="M143" s="6"/>
      <c r="N143" s="118"/>
      <c r="O143" s="153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38" ht="12.75" customHeight="1">
      <c r="A144" s="60"/>
      <c r="B144" s="117"/>
      <c r="C144" s="117"/>
      <c r="D144" s="41"/>
      <c r="E144" s="60"/>
      <c r="F144" s="60"/>
      <c r="G144" s="60"/>
      <c r="H144" s="41"/>
      <c r="I144" s="60"/>
      <c r="J144" s="6"/>
      <c r="K144" s="151"/>
      <c r="L144" s="152"/>
      <c r="M144" s="6"/>
      <c r="N144" s="118"/>
      <c r="O144" s="153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38.25" customHeight="1">
      <c r="A145" s="41"/>
      <c r="B145" s="172" t="s">
        <v>626</v>
      </c>
      <c r="C145" s="172"/>
      <c r="D145" s="172"/>
      <c r="E145" s="172"/>
      <c r="F145" s="6"/>
      <c r="G145" s="6"/>
      <c r="H145" s="145"/>
      <c r="I145" s="6"/>
      <c r="J145" s="145"/>
      <c r="K145" s="146"/>
      <c r="L145" s="6"/>
      <c r="M145" s="6"/>
      <c r="N145" s="1"/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01" t="s">
        <v>16</v>
      </c>
      <c r="B146" s="102" t="s">
        <v>567</v>
      </c>
      <c r="C146" s="102"/>
      <c r="D146" s="103" t="s">
        <v>579</v>
      </c>
      <c r="E146" s="102" t="s">
        <v>580</v>
      </c>
      <c r="F146" s="102" t="s">
        <v>581</v>
      </c>
      <c r="G146" s="102" t="s">
        <v>627</v>
      </c>
      <c r="H146" s="102" t="s">
        <v>628</v>
      </c>
      <c r="I146" s="102" t="s">
        <v>584</v>
      </c>
      <c r="J146" s="173" t="s">
        <v>585</v>
      </c>
      <c r="K146" s="102" t="s">
        <v>586</v>
      </c>
      <c r="L146" s="102" t="s">
        <v>629</v>
      </c>
      <c r="M146" s="102" t="s">
        <v>589</v>
      </c>
      <c r="N146" s="103" t="s">
        <v>590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74">
        <v>1</v>
      </c>
      <c r="B147" s="175">
        <v>41579</v>
      </c>
      <c r="C147" s="175"/>
      <c r="D147" s="176" t="s">
        <v>630</v>
      </c>
      <c r="E147" s="177" t="s">
        <v>592</v>
      </c>
      <c r="F147" s="178">
        <v>82</v>
      </c>
      <c r="G147" s="177" t="s">
        <v>631</v>
      </c>
      <c r="H147" s="177">
        <v>100</v>
      </c>
      <c r="I147" s="179">
        <v>100</v>
      </c>
      <c r="J147" s="180" t="s">
        <v>632</v>
      </c>
      <c r="K147" s="181">
        <f t="shared" ref="K147:K199" si="106">H147-F147</f>
        <v>18</v>
      </c>
      <c r="L147" s="182">
        <f t="shared" ref="L147:L199" si="107">K147/F147</f>
        <v>0.21951219512195122</v>
      </c>
      <c r="M147" s="177" t="s">
        <v>595</v>
      </c>
      <c r="N147" s="183">
        <v>42657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74">
        <v>2</v>
      </c>
      <c r="B148" s="175">
        <v>41794</v>
      </c>
      <c r="C148" s="175"/>
      <c r="D148" s="176" t="s">
        <v>633</v>
      </c>
      <c r="E148" s="177" t="s">
        <v>605</v>
      </c>
      <c r="F148" s="178">
        <v>257</v>
      </c>
      <c r="G148" s="177" t="s">
        <v>631</v>
      </c>
      <c r="H148" s="177">
        <v>300</v>
      </c>
      <c r="I148" s="179">
        <v>300</v>
      </c>
      <c r="J148" s="180" t="s">
        <v>632</v>
      </c>
      <c r="K148" s="181">
        <f t="shared" si="106"/>
        <v>43</v>
      </c>
      <c r="L148" s="182">
        <f t="shared" si="107"/>
        <v>0.16731517509727625</v>
      </c>
      <c r="M148" s="177" t="s">
        <v>595</v>
      </c>
      <c r="N148" s="183">
        <v>41822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74">
        <v>3</v>
      </c>
      <c r="B149" s="175">
        <v>41828</v>
      </c>
      <c r="C149" s="175"/>
      <c r="D149" s="176" t="s">
        <v>634</v>
      </c>
      <c r="E149" s="177" t="s">
        <v>605</v>
      </c>
      <c r="F149" s="178">
        <v>393</v>
      </c>
      <c r="G149" s="177" t="s">
        <v>631</v>
      </c>
      <c r="H149" s="177">
        <v>468</v>
      </c>
      <c r="I149" s="179">
        <v>468</v>
      </c>
      <c r="J149" s="180" t="s">
        <v>632</v>
      </c>
      <c r="K149" s="181">
        <f t="shared" si="106"/>
        <v>75</v>
      </c>
      <c r="L149" s="182">
        <f t="shared" si="107"/>
        <v>0.19083969465648856</v>
      </c>
      <c r="M149" s="177" t="s">
        <v>595</v>
      </c>
      <c r="N149" s="183">
        <v>41863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74">
        <v>4</v>
      </c>
      <c r="B150" s="175">
        <v>41857</v>
      </c>
      <c r="C150" s="175"/>
      <c r="D150" s="176" t="s">
        <v>635</v>
      </c>
      <c r="E150" s="177" t="s">
        <v>605</v>
      </c>
      <c r="F150" s="178">
        <v>205</v>
      </c>
      <c r="G150" s="177" t="s">
        <v>631</v>
      </c>
      <c r="H150" s="177">
        <v>275</v>
      </c>
      <c r="I150" s="179">
        <v>250</v>
      </c>
      <c r="J150" s="180" t="s">
        <v>632</v>
      </c>
      <c r="K150" s="181">
        <f t="shared" si="106"/>
        <v>70</v>
      </c>
      <c r="L150" s="182">
        <f t="shared" si="107"/>
        <v>0.34146341463414637</v>
      </c>
      <c r="M150" s="177" t="s">
        <v>595</v>
      </c>
      <c r="N150" s="183">
        <v>41962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74">
        <v>5</v>
      </c>
      <c r="B151" s="175">
        <v>41886</v>
      </c>
      <c r="C151" s="175"/>
      <c r="D151" s="176" t="s">
        <v>636</v>
      </c>
      <c r="E151" s="177" t="s">
        <v>605</v>
      </c>
      <c r="F151" s="178">
        <v>162</v>
      </c>
      <c r="G151" s="177" t="s">
        <v>631</v>
      </c>
      <c r="H151" s="177">
        <v>190</v>
      </c>
      <c r="I151" s="179">
        <v>190</v>
      </c>
      <c r="J151" s="180" t="s">
        <v>632</v>
      </c>
      <c r="K151" s="181">
        <f t="shared" si="106"/>
        <v>28</v>
      </c>
      <c r="L151" s="182">
        <f t="shared" si="107"/>
        <v>0.1728395061728395</v>
      </c>
      <c r="M151" s="177" t="s">
        <v>595</v>
      </c>
      <c r="N151" s="183">
        <v>42006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74">
        <v>6</v>
      </c>
      <c r="B152" s="175">
        <v>41886</v>
      </c>
      <c r="C152" s="175"/>
      <c r="D152" s="176" t="s">
        <v>637</v>
      </c>
      <c r="E152" s="177" t="s">
        <v>605</v>
      </c>
      <c r="F152" s="178">
        <v>75</v>
      </c>
      <c r="G152" s="177" t="s">
        <v>631</v>
      </c>
      <c r="H152" s="177">
        <v>91.5</v>
      </c>
      <c r="I152" s="179" t="s">
        <v>623</v>
      </c>
      <c r="J152" s="180" t="s">
        <v>638</v>
      </c>
      <c r="K152" s="181">
        <f t="shared" si="106"/>
        <v>16.5</v>
      </c>
      <c r="L152" s="182">
        <f t="shared" si="107"/>
        <v>0.22</v>
      </c>
      <c r="M152" s="177" t="s">
        <v>595</v>
      </c>
      <c r="N152" s="183">
        <v>41954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74">
        <v>7</v>
      </c>
      <c r="B153" s="175">
        <v>41913</v>
      </c>
      <c r="C153" s="175"/>
      <c r="D153" s="176" t="s">
        <v>639</v>
      </c>
      <c r="E153" s="177" t="s">
        <v>605</v>
      </c>
      <c r="F153" s="178">
        <v>850</v>
      </c>
      <c r="G153" s="177" t="s">
        <v>631</v>
      </c>
      <c r="H153" s="177">
        <v>982.5</v>
      </c>
      <c r="I153" s="179">
        <v>1050</v>
      </c>
      <c r="J153" s="180" t="s">
        <v>640</v>
      </c>
      <c r="K153" s="181">
        <f t="shared" si="106"/>
        <v>132.5</v>
      </c>
      <c r="L153" s="182">
        <f t="shared" si="107"/>
        <v>0.15588235294117647</v>
      </c>
      <c r="M153" s="177" t="s">
        <v>595</v>
      </c>
      <c r="N153" s="183">
        <v>42039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74">
        <v>8</v>
      </c>
      <c r="B154" s="175">
        <v>41913</v>
      </c>
      <c r="C154" s="175"/>
      <c r="D154" s="176" t="s">
        <v>641</v>
      </c>
      <c r="E154" s="177" t="s">
        <v>605</v>
      </c>
      <c r="F154" s="178">
        <v>475</v>
      </c>
      <c r="G154" s="177" t="s">
        <v>631</v>
      </c>
      <c r="H154" s="177">
        <v>515</v>
      </c>
      <c r="I154" s="179">
        <v>600</v>
      </c>
      <c r="J154" s="180" t="s">
        <v>642</v>
      </c>
      <c r="K154" s="181">
        <f t="shared" si="106"/>
        <v>40</v>
      </c>
      <c r="L154" s="182">
        <f t="shared" si="107"/>
        <v>8.4210526315789472E-2</v>
      </c>
      <c r="M154" s="177" t="s">
        <v>595</v>
      </c>
      <c r="N154" s="183">
        <v>41939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74">
        <v>9</v>
      </c>
      <c r="B155" s="175">
        <v>41913</v>
      </c>
      <c r="C155" s="175"/>
      <c r="D155" s="176" t="s">
        <v>643</v>
      </c>
      <c r="E155" s="177" t="s">
        <v>605</v>
      </c>
      <c r="F155" s="178">
        <v>86</v>
      </c>
      <c r="G155" s="177" t="s">
        <v>631</v>
      </c>
      <c r="H155" s="177">
        <v>99</v>
      </c>
      <c r="I155" s="179">
        <v>140</v>
      </c>
      <c r="J155" s="180" t="s">
        <v>644</v>
      </c>
      <c r="K155" s="181">
        <f t="shared" si="106"/>
        <v>13</v>
      </c>
      <c r="L155" s="182">
        <f t="shared" si="107"/>
        <v>0.15116279069767441</v>
      </c>
      <c r="M155" s="177" t="s">
        <v>595</v>
      </c>
      <c r="N155" s="183">
        <v>41939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74">
        <v>10</v>
      </c>
      <c r="B156" s="175">
        <v>41926</v>
      </c>
      <c r="C156" s="175"/>
      <c r="D156" s="176" t="s">
        <v>645</v>
      </c>
      <c r="E156" s="177" t="s">
        <v>605</v>
      </c>
      <c r="F156" s="178">
        <v>496.6</v>
      </c>
      <c r="G156" s="177" t="s">
        <v>631</v>
      </c>
      <c r="H156" s="177">
        <v>621</v>
      </c>
      <c r="I156" s="179">
        <v>580</v>
      </c>
      <c r="J156" s="180" t="s">
        <v>632</v>
      </c>
      <c r="K156" s="181">
        <f t="shared" si="106"/>
        <v>124.39999999999998</v>
      </c>
      <c r="L156" s="182">
        <f t="shared" si="107"/>
        <v>0.25050342327829234</v>
      </c>
      <c r="M156" s="177" t="s">
        <v>595</v>
      </c>
      <c r="N156" s="183">
        <v>42605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74">
        <v>11</v>
      </c>
      <c r="B157" s="175">
        <v>41926</v>
      </c>
      <c r="C157" s="175"/>
      <c r="D157" s="176" t="s">
        <v>646</v>
      </c>
      <c r="E157" s="177" t="s">
        <v>605</v>
      </c>
      <c r="F157" s="178">
        <v>2481.9</v>
      </c>
      <c r="G157" s="177" t="s">
        <v>631</v>
      </c>
      <c r="H157" s="177">
        <v>2840</v>
      </c>
      <c r="I157" s="179">
        <v>2870</v>
      </c>
      <c r="J157" s="180" t="s">
        <v>647</v>
      </c>
      <c r="K157" s="181">
        <f t="shared" si="106"/>
        <v>358.09999999999991</v>
      </c>
      <c r="L157" s="182">
        <f t="shared" si="107"/>
        <v>0.14428462065353154</v>
      </c>
      <c r="M157" s="177" t="s">
        <v>595</v>
      </c>
      <c r="N157" s="183">
        <v>42017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74">
        <v>12</v>
      </c>
      <c r="B158" s="175">
        <v>41928</v>
      </c>
      <c r="C158" s="175"/>
      <c r="D158" s="176" t="s">
        <v>648</v>
      </c>
      <c r="E158" s="177" t="s">
        <v>605</v>
      </c>
      <c r="F158" s="178">
        <v>84.5</v>
      </c>
      <c r="G158" s="177" t="s">
        <v>631</v>
      </c>
      <c r="H158" s="177">
        <v>93</v>
      </c>
      <c r="I158" s="179">
        <v>110</v>
      </c>
      <c r="J158" s="180" t="s">
        <v>649</v>
      </c>
      <c r="K158" s="181">
        <f t="shared" si="106"/>
        <v>8.5</v>
      </c>
      <c r="L158" s="182">
        <f t="shared" si="107"/>
        <v>0.10059171597633136</v>
      </c>
      <c r="M158" s="177" t="s">
        <v>595</v>
      </c>
      <c r="N158" s="183">
        <v>41939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74">
        <v>13</v>
      </c>
      <c r="B159" s="175">
        <v>41928</v>
      </c>
      <c r="C159" s="175"/>
      <c r="D159" s="176" t="s">
        <v>650</v>
      </c>
      <c r="E159" s="177" t="s">
        <v>605</v>
      </c>
      <c r="F159" s="178">
        <v>401</v>
      </c>
      <c r="G159" s="177" t="s">
        <v>631</v>
      </c>
      <c r="H159" s="177">
        <v>428</v>
      </c>
      <c r="I159" s="179">
        <v>450</v>
      </c>
      <c r="J159" s="180" t="s">
        <v>651</v>
      </c>
      <c r="K159" s="181">
        <f t="shared" si="106"/>
        <v>27</v>
      </c>
      <c r="L159" s="182">
        <f t="shared" si="107"/>
        <v>6.7331670822942641E-2</v>
      </c>
      <c r="M159" s="177" t="s">
        <v>595</v>
      </c>
      <c r="N159" s="183">
        <v>42020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74">
        <v>14</v>
      </c>
      <c r="B160" s="175">
        <v>41928</v>
      </c>
      <c r="C160" s="175"/>
      <c r="D160" s="176" t="s">
        <v>652</v>
      </c>
      <c r="E160" s="177" t="s">
        <v>605</v>
      </c>
      <c r="F160" s="178">
        <v>101</v>
      </c>
      <c r="G160" s="177" t="s">
        <v>631</v>
      </c>
      <c r="H160" s="177">
        <v>112</v>
      </c>
      <c r="I160" s="179">
        <v>120</v>
      </c>
      <c r="J160" s="180" t="s">
        <v>653</v>
      </c>
      <c r="K160" s="181">
        <f t="shared" si="106"/>
        <v>11</v>
      </c>
      <c r="L160" s="182">
        <f t="shared" si="107"/>
        <v>0.10891089108910891</v>
      </c>
      <c r="M160" s="177" t="s">
        <v>595</v>
      </c>
      <c r="N160" s="183">
        <v>41939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74">
        <v>15</v>
      </c>
      <c r="B161" s="175">
        <v>41954</v>
      </c>
      <c r="C161" s="175"/>
      <c r="D161" s="176" t="s">
        <v>654</v>
      </c>
      <c r="E161" s="177" t="s">
        <v>605</v>
      </c>
      <c r="F161" s="178">
        <v>59</v>
      </c>
      <c r="G161" s="177" t="s">
        <v>631</v>
      </c>
      <c r="H161" s="177">
        <v>76</v>
      </c>
      <c r="I161" s="179">
        <v>76</v>
      </c>
      <c r="J161" s="180" t="s">
        <v>632</v>
      </c>
      <c r="K161" s="181">
        <f t="shared" si="106"/>
        <v>17</v>
      </c>
      <c r="L161" s="182">
        <f t="shared" si="107"/>
        <v>0.28813559322033899</v>
      </c>
      <c r="M161" s="177" t="s">
        <v>595</v>
      </c>
      <c r="N161" s="183">
        <v>43032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74">
        <v>16</v>
      </c>
      <c r="B162" s="175">
        <v>41954</v>
      </c>
      <c r="C162" s="175"/>
      <c r="D162" s="176" t="s">
        <v>643</v>
      </c>
      <c r="E162" s="177" t="s">
        <v>605</v>
      </c>
      <c r="F162" s="178">
        <v>99</v>
      </c>
      <c r="G162" s="177" t="s">
        <v>631</v>
      </c>
      <c r="H162" s="177">
        <v>120</v>
      </c>
      <c r="I162" s="179">
        <v>120</v>
      </c>
      <c r="J162" s="180" t="s">
        <v>616</v>
      </c>
      <c r="K162" s="181">
        <f t="shared" si="106"/>
        <v>21</v>
      </c>
      <c r="L162" s="182">
        <f t="shared" si="107"/>
        <v>0.21212121212121213</v>
      </c>
      <c r="M162" s="177" t="s">
        <v>595</v>
      </c>
      <c r="N162" s="183">
        <v>41960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74">
        <v>17</v>
      </c>
      <c r="B163" s="175">
        <v>41956</v>
      </c>
      <c r="C163" s="175"/>
      <c r="D163" s="176" t="s">
        <v>655</v>
      </c>
      <c r="E163" s="177" t="s">
        <v>605</v>
      </c>
      <c r="F163" s="178">
        <v>22</v>
      </c>
      <c r="G163" s="177" t="s">
        <v>631</v>
      </c>
      <c r="H163" s="177">
        <v>33.549999999999997</v>
      </c>
      <c r="I163" s="179">
        <v>32</v>
      </c>
      <c r="J163" s="180" t="s">
        <v>656</v>
      </c>
      <c r="K163" s="181">
        <f t="shared" si="106"/>
        <v>11.549999999999997</v>
      </c>
      <c r="L163" s="182">
        <f t="shared" si="107"/>
        <v>0.52499999999999991</v>
      </c>
      <c r="M163" s="177" t="s">
        <v>595</v>
      </c>
      <c r="N163" s="183">
        <v>42188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74">
        <v>18</v>
      </c>
      <c r="B164" s="175">
        <v>41976</v>
      </c>
      <c r="C164" s="175"/>
      <c r="D164" s="176" t="s">
        <v>657</v>
      </c>
      <c r="E164" s="177" t="s">
        <v>605</v>
      </c>
      <c r="F164" s="178">
        <v>440</v>
      </c>
      <c r="G164" s="177" t="s">
        <v>631</v>
      </c>
      <c r="H164" s="177">
        <v>520</v>
      </c>
      <c r="I164" s="179">
        <v>520</v>
      </c>
      <c r="J164" s="180" t="s">
        <v>658</v>
      </c>
      <c r="K164" s="181">
        <f t="shared" si="106"/>
        <v>80</v>
      </c>
      <c r="L164" s="182">
        <f t="shared" si="107"/>
        <v>0.18181818181818182</v>
      </c>
      <c r="M164" s="177" t="s">
        <v>595</v>
      </c>
      <c r="N164" s="183">
        <v>42208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74">
        <v>19</v>
      </c>
      <c r="B165" s="175">
        <v>41976</v>
      </c>
      <c r="C165" s="175"/>
      <c r="D165" s="176" t="s">
        <v>659</v>
      </c>
      <c r="E165" s="177" t="s">
        <v>605</v>
      </c>
      <c r="F165" s="178">
        <v>360</v>
      </c>
      <c r="G165" s="177" t="s">
        <v>631</v>
      </c>
      <c r="H165" s="177">
        <v>427</v>
      </c>
      <c r="I165" s="179">
        <v>425</v>
      </c>
      <c r="J165" s="180" t="s">
        <v>660</v>
      </c>
      <c r="K165" s="181">
        <f t="shared" si="106"/>
        <v>67</v>
      </c>
      <c r="L165" s="182">
        <f t="shared" si="107"/>
        <v>0.18611111111111112</v>
      </c>
      <c r="M165" s="177" t="s">
        <v>595</v>
      </c>
      <c r="N165" s="183">
        <v>42058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74">
        <v>20</v>
      </c>
      <c r="B166" s="175">
        <v>42012</v>
      </c>
      <c r="C166" s="175"/>
      <c r="D166" s="176" t="s">
        <v>661</v>
      </c>
      <c r="E166" s="177" t="s">
        <v>605</v>
      </c>
      <c r="F166" s="178">
        <v>360</v>
      </c>
      <c r="G166" s="177" t="s">
        <v>631</v>
      </c>
      <c r="H166" s="177">
        <v>455</v>
      </c>
      <c r="I166" s="179">
        <v>420</v>
      </c>
      <c r="J166" s="180" t="s">
        <v>662</v>
      </c>
      <c r="K166" s="181">
        <f t="shared" si="106"/>
        <v>95</v>
      </c>
      <c r="L166" s="182">
        <f t="shared" si="107"/>
        <v>0.2638888888888889</v>
      </c>
      <c r="M166" s="177" t="s">
        <v>595</v>
      </c>
      <c r="N166" s="183">
        <v>42024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74">
        <v>21</v>
      </c>
      <c r="B167" s="175">
        <v>42012</v>
      </c>
      <c r="C167" s="175"/>
      <c r="D167" s="176" t="s">
        <v>663</v>
      </c>
      <c r="E167" s="177" t="s">
        <v>605</v>
      </c>
      <c r="F167" s="178">
        <v>130</v>
      </c>
      <c r="G167" s="177"/>
      <c r="H167" s="177">
        <v>175.5</v>
      </c>
      <c r="I167" s="179">
        <v>165</v>
      </c>
      <c r="J167" s="180" t="s">
        <v>664</v>
      </c>
      <c r="K167" s="181">
        <f t="shared" si="106"/>
        <v>45.5</v>
      </c>
      <c r="L167" s="182">
        <f t="shared" si="107"/>
        <v>0.35</v>
      </c>
      <c r="M167" s="177" t="s">
        <v>595</v>
      </c>
      <c r="N167" s="183">
        <v>43088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74">
        <v>22</v>
      </c>
      <c r="B168" s="175">
        <v>42040</v>
      </c>
      <c r="C168" s="175"/>
      <c r="D168" s="176" t="s">
        <v>404</v>
      </c>
      <c r="E168" s="177" t="s">
        <v>592</v>
      </c>
      <c r="F168" s="178">
        <v>98</v>
      </c>
      <c r="G168" s="177"/>
      <c r="H168" s="177">
        <v>120</v>
      </c>
      <c r="I168" s="179">
        <v>120</v>
      </c>
      <c r="J168" s="180" t="s">
        <v>632</v>
      </c>
      <c r="K168" s="181">
        <f t="shared" si="106"/>
        <v>22</v>
      </c>
      <c r="L168" s="182">
        <f t="shared" si="107"/>
        <v>0.22448979591836735</v>
      </c>
      <c r="M168" s="177" t="s">
        <v>595</v>
      </c>
      <c r="N168" s="183">
        <v>42753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74">
        <v>23</v>
      </c>
      <c r="B169" s="175">
        <v>42040</v>
      </c>
      <c r="C169" s="175"/>
      <c r="D169" s="176" t="s">
        <v>665</v>
      </c>
      <c r="E169" s="177" t="s">
        <v>592</v>
      </c>
      <c r="F169" s="178">
        <v>196</v>
      </c>
      <c r="G169" s="177"/>
      <c r="H169" s="177">
        <v>262</v>
      </c>
      <c r="I169" s="179">
        <v>255</v>
      </c>
      <c r="J169" s="180" t="s">
        <v>632</v>
      </c>
      <c r="K169" s="181">
        <f t="shared" si="106"/>
        <v>66</v>
      </c>
      <c r="L169" s="182">
        <f t="shared" si="107"/>
        <v>0.33673469387755101</v>
      </c>
      <c r="M169" s="177" t="s">
        <v>595</v>
      </c>
      <c r="N169" s="183">
        <v>42599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84">
        <v>24</v>
      </c>
      <c r="B170" s="185">
        <v>42067</v>
      </c>
      <c r="C170" s="185"/>
      <c r="D170" s="186" t="s">
        <v>403</v>
      </c>
      <c r="E170" s="187" t="s">
        <v>592</v>
      </c>
      <c r="F170" s="188">
        <v>235</v>
      </c>
      <c r="G170" s="188"/>
      <c r="H170" s="189">
        <v>77</v>
      </c>
      <c r="I170" s="189" t="s">
        <v>666</v>
      </c>
      <c r="J170" s="190" t="s">
        <v>667</v>
      </c>
      <c r="K170" s="191">
        <f t="shared" si="106"/>
        <v>-158</v>
      </c>
      <c r="L170" s="192">
        <f t="shared" si="107"/>
        <v>-0.67234042553191486</v>
      </c>
      <c r="M170" s="188" t="s">
        <v>606</v>
      </c>
      <c r="N170" s="185">
        <v>43522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74">
        <v>25</v>
      </c>
      <c r="B171" s="175">
        <v>42067</v>
      </c>
      <c r="C171" s="175"/>
      <c r="D171" s="176" t="s">
        <v>668</v>
      </c>
      <c r="E171" s="177" t="s">
        <v>592</v>
      </c>
      <c r="F171" s="178">
        <v>185</v>
      </c>
      <c r="G171" s="177"/>
      <c r="H171" s="177">
        <v>224</v>
      </c>
      <c r="I171" s="179" t="s">
        <v>669</v>
      </c>
      <c r="J171" s="180" t="s">
        <v>632</v>
      </c>
      <c r="K171" s="181">
        <f t="shared" si="106"/>
        <v>39</v>
      </c>
      <c r="L171" s="182">
        <f t="shared" si="107"/>
        <v>0.21081081081081082</v>
      </c>
      <c r="M171" s="177" t="s">
        <v>595</v>
      </c>
      <c r="N171" s="183">
        <v>42647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84">
        <v>26</v>
      </c>
      <c r="B172" s="185">
        <v>42090</v>
      </c>
      <c r="C172" s="185"/>
      <c r="D172" s="193" t="s">
        <v>670</v>
      </c>
      <c r="E172" s="188" t="s">
        <v>592</v>
      </c>
      <c r="F172" s="188">
        <v>49.5</v>
      </c>
      <c r="G172" s="189"/>
      <c r="H172" s="189">
        <v>15.85</v>
      </c>
      <c r="I172" s="189">
        <v>67</v>
      </c>
      <c r="J172" s="190" t="s">
        <v>671</v>
      </c>
      <c r="K172" s="189">
        <f t="shared" si="106"/>
        <v>-33.65</v>
      </c>
      <c r="L172" s="194">
        <f t="shared" si="107"/>
        <v>-0.67979797979797973</v>
      </c>
      <c r="M172" s="188" t="s">
        <v>606</v>
      </c>
      <c r="N172" s="195">
        <v>43627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74">
        <v>27</v>
      </c>
      <c r="B173" s="175">
        <v>42093</v>
      </c>
      <c r="C173" s="175"/>
      <c r="D173" s="176" t="s">
        <v>672</v>
      </c>
      <c r="E173" s="177" t="s">
        <v>592</v>
      </c>
      <c r="F173" s="178">
        <v>183.5</v>
      </c>
      <c r="G173" s="177"/>
      <c r="H173" s="177">
        <v>219</v>
      </c>
      <c r="I173" s="179">
        <v>218</v>
      </c>
      <c r="J173" s="180" t="s">
        <v>673</v>
      </c>
      <c r="K173" s="181">
        <f t="shared" si="106"/>
        <v>35.5</v>
      </c>
      <c r="L173" s="182">
        <f t="shared" si="107"/>
        <v>0.19346049046321526</v>
      </c>
      <c r="M173" s="177" t="s">
        <v>595</v>
      </c>
      <c r="N173" s="183">
        <v>42103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74">
        <v>28</v>
      </c>
      <c r="B174" s="175">
        <v>42114</v>
      </c>
      <c r="C174" s="175"/>
      <c r="D174" s="176" t="s">
        <v>674</v>
      </c>
      <c r="E174" s="177" t="s">
        <v>592</v>
      </c>
      <c r="F174" s="178">
        <f>(227+237)/2</f>
        <v>232</v>
      </c>
      <c r="G174" s="177"/>
      <c r="H174" s="177">
        <v>298</v>
      </c>
      <c r="I174" s="179">
        <v>298</v>
      </c>
      <c r="J174" s="180" t="s">
        <v>632</v>
      </c>
      <c r="K174" s="181">
        <f t="shared" si="106"/>
        <v>66</v>
      </c>
      <c r="L174" s="182">
        <f t="shared" si="107"/>
        <v>0.28448275862068967</v>
      </c>
      <c r="M174" s="177" t="s">
        <v>595</v>
      </c>
      <c r="N174" s="183">
        <v>42823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74">
        <v>29</v>
      </c>
      <c r="B175" s="175">
        <v>42128</v>
      </c>
      <c r="C175" s="175"/>
      <c r="D175" s="176" t="s">
        <v>675</v>
      </c>
      <c r="E175" s="177" t="s">
        <v>605</v>
      </c>
      <c r="F175" s="178">
        <v>385</v>
      </c>
      <c r="G175" s="177"/>
      <c r="H175" s="177">
        <f>212.5+331</f>
        <v>543.5</v>
      </c>
      <c r="I175" s="179">
        <v>510</v>
      </c>
      <c r="J175" s="180" t="s">
        <v>676</v>
      </c>
      <c r="K175" s="181">
        <f t="shared" si="106"/>
        <v>158.5</v>
      </c>
      <c r="L175" s="182">
        <f t="shared" si="107"/>
        <v>0.41168831168831171</v>
      </c>
      <c r="M175" s="177" t="s">
        <v>595</v>
      </c>
      <c r="N175" s="183">
        <v>42235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74">
        <v>30</v>
      </c>
      <c r="B176" s="175">
        <v>42128</v>
      </c>
      <c r="C176" s="175"/>
      <c r="D176" s="176" t="s">
        <v>677</v>
      </c>
      <c r="E176" s="177" t="s">
        <v>605</v>
      </c>
      <c r="F176" s="178">
        <v>115.5</v>
      </c>
      <c r="G176" s="177"/>
      <c r="H176" s="177">
        <v>146</v>
      </c>
      <c r="I176" s="179">
        <v>142</v>
      </c>
      <c r="J176" s="180" t="s">
        <v>678</v>
      </c>
      <c r="K176" s="181">
        <f t="shared" si="106"/>
        <v>30.5</v>
      </c>
      <c r="L176" s="182">
        <f t="shared" si="107"/>
        <v>0.26406926406926406</v>
      </c>
      <c r="M176" s="177" t="s">
        <v>595</v>
      </c>
      <c r="N176" s="183">
        <v>42202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74">
        <v>31</v>
      </c>
      <c r="B177" s="175">
        <v>42151</v>
      </c>
      <c r="C177" s="175"/>
      <c r="D177" s="176" t="s">
        <v>541</v>
      </c>
      <c r="E177" s="177" t="s">
        <v>605</v>
      </c>
      <c r="F177" s="178">
        <v>237.5</v>
      </c>
      <c r="G177" s="177"/>
      <c r="H177" s="177">
        <v>279.5</v>
      </c>
      <c r="I177" s="179">
        <v>278</v>
      </c>
      <c r="J177" s="180" t="s">
        <v>632</v>
      </c>
      <c r="K177" s="181">
        <f t="shared" si="106"/>
        <v>42</v>
      </c>
      <c r="L177" s="182">
        <f t="shared" si="107"/>
        <v>0.17684210526315788</v>
      </c>
      <c r="M177" s="177" t="s">
        <v>595</v>
      </c>
      <c r="N177" s="183">
        <v>42222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74">
        <v>32</v>
      </c>
      <c r="B178" s="175">
        <v>42174</v>
      </c>
      <c r="C178" s="175"/>
      <c r="D178" s="176" t="s">
        <v>650</v>
      </c>
      <c r="E178" s="177" t="s">
        <v>592</v>
      </c>
      <c r="F178" s="178">
        <v>340</v>
      </c>
      <c r="G178" s="177"/>
      <c r="H178" s="177">
        <v>448</v>
      </c>
      <c r="I178" s="179">
        <v>448</v>
      </c>
      <c r="J178" s="180" t="s">
        <v>632</v>
      </c>
      <c r="K178" s="181">
        <f t="shared" si="106"/>
        <v>108</v>
      </c>
      <c r="L178" s="182">
        <f t="shared" si="107"/>
        <v>0.31764705882352939</v>
      </c>
      <c r="M178" s="177" t="s">
        <v>595</v>
      </c>
      <c r="N178" s="183">
        <v>43018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74">
        <v>33</v>
      </c>
      <c r="B179" s="175">
        <v>42191</v>
      </c>
      <c r="C179" s="175"/>
      <c r="D179" s="176" t="s">
        <v>679</v>
      </c>
      <c r="E179" s="177" t="s">
        <v>592</v>
      </c>
      <c r="F179" s="178">
        <v>390</v>
      </c>
      <c r="G179" s="177"/>
      <c r="H179" s="177">
        <v>460</v>
      </c>
      <c r="I179" s="179">
        <v>460</v>
      </c>
      <c r="J179" s="180" t="s">
        <v>632</v>
      </c>
      <c r="K179" s="181">
        <f t="shared" si="106"/>
        <v>70</v>
      </c>
      <c r="L179" s="182">
        <f t="shared" si="107"/>
        <v>0.17948717948717949</v>
      </c>
      <c r="M179" s="177" t="s">
        <v>595</v>
      </c>
      <c r="N179" s="183">
        <v>42478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84">
        <v>34</v>
      </c>
      <c r="B180" s="185">
        <v>42195</v>
      </c>
      <c r="C180" s="185"/>
      <c r="D180" s="186" t="s">
        <v>680</v>
      </c>
      <c r="E180" s="187" t="s">
        <v>592</v>
      </c>
      <c r="F180" s="188">
        <v>122.5</v>
      </c>
      <c r="G180" s="188"/>
      <c r="H180" s="189">
        <v>61</v>
      </c>
      <c r="I180" s="189">
        <v>172</v>
      </c>
      <c r="J180" s="190" t="s">
        <v>681</v>
      </c>
      <c r="K180" s="191">
        <f t="shared" si="106"/>
        <v>-61.5</v>
      </c>
      <c r="L180" s="192">
        <f t="shared" si="107"/>
        <v>-0.50204081632653064</v>
      </c>
      <c r="M180" s="188" t="s">
        <v>606</v>
      </c>
      <c r="N180" s="185">
        <v>43333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74">
        <v>35</v>
      </c>
      <c r="B181" s="175">
        <v>42219</v>
      </c>
      <c r="C181" s="175"/>
      <c r="D181" s="176" t="s">
        <v>682</v>
      </c>
      <c r="E181" s="177" t="s">
        <v>592</v>
      </c>
      <c r="F181" s="178">
        <v>297.5</v>
      </c>
      <c r="G181" s="177"/>
      <c r="H181" s="177">
        <v>350</v>
      </c>
      <c r="I181" s="179">
        <v>360</v>
      </c>
      <c r="J181" s="180" t="s">
        <v>683</v>
      </c>
      <c r="K181" s="181">
        <f t="shared" si="106"/>
        <v>52.5</v>
      </c>
      <c r="L181" s="182">
        <f t="shared" si="107"/>
        <v>0.17647058823529413</v>
      </c>
      <c r="M181" s="177" t="s">
        <v>595</v>
      </c>
      <c r="N181" s="183">
        <v>42232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74">
        <v>36</v>
      </c>
      <c r="B182" s="175">
        <v>42219</v>
      </c>
      <c r="C182" s="175"/>
      <c r="D182" s="176" t="s">
        <v>684</v>
      </c>
      <c r="E182" s="177" t="s">
        <v>592</v>
      </c>
      <c r="F182" s="178">
        <v>115.5</v>
      </c>
      <c r="G182" s="177"/>
      <c r="H182" s="177">
        <v>149</v>
      </c>
      <c r="I182" s="179">
        <v>140</v>
      </c>
      <c r="J182" s="180" t="s">
        <v>685</v>
      </c>
      <c r="K182" s="181">
        <f t="shared" si="106"/>
        <v>33.5</v>
      </c>
      <c r="L182" s="182">
        <f t="shared" si="107"/>
        <v>0.29004329004329005</v>
      </c>
      <c r="M182" s="177" t="s">
        <v>595</v>
      </c>
      <c r="N182" s="183">
        <v>42740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74">
        <v>37</v>
      </c>
      <c r="B183" s="175">
        <v>42251</v>
      </c>
      <c r="C183" s="175"/>
      <c r="D183" s="176" t="s">
        <v>541</v>
      </c>
      <c r="E183" s="177" t="s">
        <v>592</v>
      </c>
      <c r="F183" s="178">
        <v>226</v>
      </c>
      <c r="G183" s="177"/>
      <c r="H183" s="177">
        <v>292</v>
      </c>
      <c r="I183" s="179">
        <v>292</v>
      </c>
      <c r="J183" s="180" t="s">
        <v>686</v>
      </c>
      <c r="K183" s="181">
        <f t="shared" si="106"/>
        <v>66</v>
      </c>
      <c r="L183" s="182">
        <f t="shared" si="107"/>
        <v>0.29203539823008851</v>
      </c>
      <c r="M183" s="177" t="s">
        <v>595</v>
      </c>
      <c r="N183" s="183">
        <v>42286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74">
        <v>38</v>
      </c>
      <c r="B184" s="175">
        <v>42254</v>
      </c>
      <c r="C184" s="175"/>
      <c r="D184" s="176" t="s">
        <v>674</v>
      </c>
      <c r="E184" s="177" t="s">
        <v>592</v>
      </c>
      <c r="F184" s="178">
        <v>232.5</v>
      </c>
      <c r="G184" s="177"/>
      <c r="H184" s="177">
        <v>312.5</v>
      </c>
      <c r="I184" s="179">
        <v>310</v>
      </c>
      <c r="J184" s="180" t="s">
        <v>632</v>
      </c>
      <c r="K184" s="181">
        <f t="shared" si="106"/>
        <v>80</v>
      </c>
      <c r="L184" s="182">
        <f t="shared" si="107"/>
        <v>0.34408602150537637</v>
      </c>
      <c r="M184" s="177" t="s">
        <v>595</v>
      </c>
      <c r="N184" s="183">
        <v>42823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74">
        <v>39</v>
      </c>
      <c r="B185" s="175">
        <v>42268</v>
      </c>
      <c r="C185" s="175"/>
      <c r="D185" s="176" t="s">
        <v>687</v>
      </c>
      <c r="E185" s="177" t="s">
        <v>592</v>
      </c>
      <c r="F185" s="178">
        <v>196.5</v>
      </c>
      <c r="G185" s="177"/>
      <c r="H185" s="177">
        <v>238</v>
      </c>
      <c r="I185" s="179">
        <v>238</v>
      </c>
      <c r="J185" s="180" t="s">
        <v>686</v>
      </c>
      <c r="K185" s="181">
        <f t="shared" si="106"/>
        <v>41.5</v>
      </c>
      <c r="L185" s="182">
        <f t="shared" si="107"/>
        <v>0.21119592875318066</v>
      </c>
      <c r="M185" s="177" t="s">
        <v>595</v>
      </c>
      <c r="N185" s="183">
        <v>42291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74">
        <v>40</v>
      </c>
      <c r="B186" s="175">
        <v>42271</v>
      </c>
      <c r="C186" s="175"/>
      <c r="D186" s="176" t="s">
        <v>630</v>
      </c>
      <c r="E186" s="177" t="s">
        <v>592</v>
      </c>
      <c r="F186" s="178">
        <v>65</v>
      </c>
      <c r="G186" s="177"/>
      <c r="H186" s="177">
        <v>82</v>
      </c>
      <c r="I186" s="179">
        <v>82</v>
      </c>
      <c r="J186" s="180" t="s">
        <v>686</v>
      </c>
      <c r="K186" s="181">
        <f t="shared" si="106"/>
        <v>17</v>
      </c>
      <c r="L186" s="182">
        <f t="shared" si="107"/>
        <v>0.26153846153846155</v>
      </c>
      <c r="M186" s="177" t="s">
        <v>595</v>
      </c>
      <c r="N186" s="183">
        <v>42578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74">
        <v>41</v>
      </c>
      <c r="B187" s="175">
        <v>42291</v>
      </c>
      <c r="C187" s="175"/>
      <c r="D187" s="176" t="s">
        <v>688</v>
      </c>
      <c r="E187" s="177" t="s">
        <v>592</v>
      </c>
      <c r="F187" s="178">
        <v>144</v>
      </c>
      <c r="G187" s="177"/>
      <c r="H187" s="177">
        <v>182.5</v>
      </c>
      <c r="I187" s="179">
        <v>181</v>
      </c>
      <c r="J187" s="180" t="s">
        <v>686</v>
      </c>
      <c r="K187" s="181">
        <f t="shared" si="106"/>
        <v>38.5</v>
      </c>
      <c r="L187" s="182">
        <f t="shared" si="107"/>
        <v>0.2673611111111111</v>
      </c>
      <c r="M187" s="177" t="s">
        <v>595</v>
      </c>
      <c r="N187" s="183">
        <v>42817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74">
        <v>42</v>
      </c>
      <c r="B188" s="175">
        <v>42291</v>
      </c>
      <c r="C188" s="175"/>
      <c r="D188" s="176" t="s">
        <v>689</v>
      </c>
      <c r="E188" s="177" t="s">
        <v>592</v>
      </c>
      <c r="F188" s="178">
        <v>264</v>
      </c>
      <c r="G188" s="177"/>
      <c r="H188" s="177">
        <v>311</v>
      </c>
      <c r="I188" s="179">
        <v>311</v>
      </c>
      <c r="J188" s="180" t="s">
        <v>686</v>
      </c>
      <c r="K188" s="181">
        <f t="shared" si="106"/>
        <v>47</v>
      </c>
      <c r="L188" s="182">
        <f t="shared" si="107"/>
        <v>0.17803030303030304</v>
      </c>
      <c r="M188" s="177" t="s">
        <v>595</v>
      </c>
      <c r="N188" s="183">
        <v>42604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74">
        <v>43</v>
      </c>
      <c r="B189" s="175">
        <v>42318</v>
      </c>
      <c r="C189" s="175"/>
      <c r="D189" s="176" t="s">
        <v>690</v>
      </c>
      <c r="E189" s="177" t="s">
        <v>605</v>
      </c>
      <c r="F189" s="178">
        <v>549.5</v>
      </c>
      <c r="G189" s="177"/>
      <c r="H189" s="177">
        <v>630</v>
      </c>
      <c r="I189" s="179">
        <v>630</v>
      </c>
      <c r="J189" s="180" t="s">
        <v>686</v>
      </c>
      <c r="K189" s="181">
        <f t="shared" si="106"/>
        <v>80.5</v>
      </c>
      <c r="L189" s="182">
        <f t="shared" si="107"/>
        <v>0.1464968152866242</v>
      </c>
      <c r="M189" s="177" t="s">
        <v>595</v>
      </c>
      <c r="N189" s="183">
        <v>42419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74">
        <v>44</v>
      </c>
      <c r="B190" s="175">
        <v>42342</v>
      </c>
      <c r="C190" s="175"/>
      <c r="D190" s="176" t="s">
        <v>691</v>
      </c>
      <c r="E190" s="177" t="s">
        <v>592</v>
      </c>
      <c r="F190" s="178">
        <v>1027.5</v>
      </c>
      <c r="G190" s="177"/>
      <c r="H190" s="177">
        <v>1315</v>
      </c>
      <c r="I190" s="179">
        <v>1250</v>
      </c>
      <c r="J190" s="180" t="s">
        <v>686</v>
      </c>
      <c r="K190" s="181">
        <f t="shared" si="106"/>
        <v>287.5</v>
      </c>
      <c r="L190" s="182">
        <f t="shared" si="107"/>
        <v>0.27980535279805352</v>
      </c>
      <c r="M190" s="177" t="s">
        <v>595</v>
      </c>
      <c r="N190" s="183">
        <v>43244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74">
        <v>45</v>
      </c>
      <c r="B191" s="175">
        <v>42367</v>
      </c>
      <c r="C191" s="175"/>
      <c r="D191" s="176" t="s">
        <v>692</v>
      </c>
      <c r="E191" s="177" t="s">
        <v>592</v>
      </c>
      <c r="F191" s="178">
        <v>465</v>
      </c>
      <c r="G191" s="177"/>
      <c r="H191" s="177">
        <v>540</v>
      </c>
      <c r="I191" s="179">
        <v>540</v>
      </c>
      <c r="J191" s="180" t="s">
        <v>686</v>
      </c>
      <c r="K191" s="181">
        <f t="shared" si="106"/>
        <v>75</v>
      </c>
      <c r="L191" s="182">
        <f t="shared" si="107"/>
        <v>0.16129032258064516</v>
      </c>
      <c r="M191" s="177" t="s">
        <v>595</v>
      </c>
      <c r="N191" s="183">
        <v>42530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74">
        <v>46</v>
      </c>
      <c r="B192" s="175">
        <v>42380</v>
      </c>
      <c r="C192" s="175"/>
      <c r="D192" s="176" t="s">
        <v>404</v>
      </c>
      <c r="E192" s="177" t="s">
        <v>605</v>
      </c>
      <c r="F192" s="178">
        <v>81</v>
      </c>
      <c r="G192" s="177"/>
      <c r="H192" s="177">
        <v>110</v>
      </c>
      <c r="I192" s="179">
        <v>110</v>
      </c>
      <c r="J192" s="180" t="s">
        <v>686</v>
      </c>
      <c r="K192" s="181">
        <f t="shared" si="106"/>
        <v>29</v>
      </c>
      <c r="L192" s="182">
        <f t="shared" si="107"/>
        <v>0.35802469135802467</v>
      </c>
      <c r="M192" s="177" t="s">
        <v>595</v>
      </c>
      <c r="N192" s="183">
        <v>42745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74">
        <v>47</v>
      </c>
      <c r="B193" s="175">
        <v>42382</v>
      </c>
      <c r="C193" s="175"/>
      <c r="D193" s="176" t="s">
        <v>693</v>
      </c>
      <c r="E193" s="177" t="s">
        <v>605</v>
      </c>
      <c r="F193" s="178">
        <v>417.5</v>
      </c>
      <c r="G193" s="177"/>
      <c r="H193" s="177">
        <v>547</v>
      </c>
      <c r="I193" s="179">
        <v>535</v>
      </c>
      <c r="J193" s="180" t="s">
        <v>686</v>
      </c>
      <c r="K193" s="181">
        <f t="shared" si="106"/>
        <v>129.5</v>
      </c>
      <c r="L193" s="182">
        <f t="shared" si="107"/>
        <v>0.31017964071856285</v>
      </c>
      <c r="M193" s="177" t="s">
        <v>595</v>
      </c>
      <c r="N193" s="183">
        <v>42578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74">
        <v>48</v>
      </c>
      <c r="B194" s="175">
        <v>42408</v>
      </c>
      <c r="C194" s="175"/>
      <c r="D194" s="176" t="s">
        <v>694</v>
      </c>
      <c r="E194" s="177" t="s">
        <v>592</v>
      </c>
      <c r="F194" s="178">
        <v>650</v>
      </c>
      <c r="G194" s="177"/>
      <c r="H194" s="177">
        <v>800</v>
      </c>
      <c r="I194" s="179">
        <v>800</v>
      </c>
      <c r="J194" s="180" t="s">
        <v>686</v>
      </c>
      <c r="K194" s="181">
        <f t="shared" si="106"/>
        <v>150</v>
      </c>
      <c r="L194" s="182">
        <f t="shared" si="107"/>
        <v>0.23076923076923078</v>
      </c>
      <c r="M194" s="177" t="s">
        <v>595</v>
      </c>
      <c r="N194" s="183">
        <v>43154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74">
        <v>49</v>
      </c>
      <c r="B195" s="175">
        <v>42433</v>
      </c>
      <c r="C195" s="175"/>
      <c r="D195" s="176" t="s">
        <v>237</v>
      </c>
      <c r="E195" s="177" t="s">
        <v>592</v>
      </c>
      <c r="F195" s="178">
        <v>437.5</v>
      </c>
      <c r="G195" s="177"/>
      <c r="H195" s="177">
        <v>504.5</v>
      </c>
      <c r="I195" s="179">
        <v>522</v>
      </c>
      <c r="J195" s="180" t="s">
        <v>695</v>
      </c>
      <c r="K195" s="181">
        <f t="shared" si="106"/>
        <v>67</v>
      </c>
      <c r="L195" s="182">
        <f t="shared" si="107"/>
        <v>0.15314285714285714</v>
      </c>
      <c r="M195" s="177" t="s">
        <v>595</v>
      </c>
      <c r="N195" s="183">
        <v>42480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74">
        <v>50</v>
      </c>
      <c r="B196" s="175">
        <v>42438</v>
      </c>
      <c r="C196" s="175"/>
      <c r="D196" s="176" t="s">
        <v>696</v>
      </c>
      <c r="E196" s="177" t="s">
        <v>592</v>
      </c>
      <c r="F196" s="178">
        <v>189.5</v>
      </c>
      <c r="G196" s="177"/>
      <c r="H196" s="177">
        <v>218</v>
      </c>
      <c r="I196" s="179">
        <v>218</v>
      </c>
      <c r="J196" s="180" t="s">
        <v>686</v>
      </c>
      <c r="K196" s="181">
        <f t="shared" si="106"/>
        <v>28.5</v>
      </c>
      <c r="L196" s="182">
        <f t="shared" si="107"/>
        <v>0.15039577836411611</v>
      </c>
      <c r="M196" s="177" t="s">
        <v>595</v>
      </c>
      <c r="N196" s="183">
        <v>43034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4">
        <v>51</v>
      </c>
      <c r="B197" s="185">
        <v>42471</v>
      </c>
      <c r="C197" s="185"/>
      <c r="D197" s="193" t="s">
        <v>697</v>
      </c>
      <c r="E197" s="188" t="s">
        <v>592</v>
      </c>
      <c r="F197" s="188">
        <v>36.5</v>
      </c>
      <c r="G197" s="189"/>
      <c r="H197" s="189">
        <v>15.85</v>
      </c>
      <c r="I197" s="189">
        <v>60</v>
      </c>
      <c r="J197" s="190" t="s">
        <v>698</v>
      </c>
      <c r="K197" s="191">
        <f t="shared" si="106"/>
        <v>-20.65</v>
      </c>
      <c r="L197" s="192">
        <f t="shared" si="107"/>
        <v>-0.5657534246575342</v>
      </c>
      <c r="M197" s="188" t="s">
        <v>606</v>
      </c>
      <c r="N197" s="196">
        <v>43627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74">
        <v>52</v>
      </c>
      <c r="B198" s="175">
        <v>42472</v>
      </c>
      <c r="C198" s="175"/>
      <c r="D198" s="176" t="s">
        <v>699</v>
      </c>
      <c r="E198" s="177" t="s">
        <v>592</v>
      </c>
      <c r="F198" s="178">
        <v>93</v>
      </c>
      <c r="G198" s="177"/>
      <c r="H198" s="177">
        <v>149</v>
      </c>
      <c r="I198" s="179">
        <v>140</v>
      </c>
      <c r="J198" s="180" t="s">
        <v>700</v>
      </c>
      <c r="K198" s="181">
        <f t="shared" si="106"/>
        <v>56</v>
      </c>
      <c r="L198" s="182">
        <f t="shared" si="107"/>
        <v>0.60215053763440862</v>
      </c>
      <c r="M198" s="177" t="s">
        <v>595</v>
      </c>
      <c r="N198" s="183">
        <v>42740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74">
        <v>53</v>
      </c>
      <c r="B199" s="175">
        <v>42472</v>
      </c>
      <c r="C199" s="175"/>
      <c r="D199" s="176" t="s">
        <v>701</v>
      </c>
      <c r="E199" s="177" t="s">
        <v>592</v>
      </c>
      <c r="F199" s="178">
        <v>130</v>
      </c>
      <c r="G199" s="177"/>
      <c r="H199" s="177">
        <v>150</v>
      </c>
      <c r="I199" s="179" t="s">
        <v>702</v>
      </c>
      <c r="J199" s="180" t="s">
        <v>686</v>
      </c>
      <c r="K199" s="181">
        <f t="shared" si="106"/>
        <v>20</v>
      </c>
      <c r="L199" s="182">
        <f t="shared" si="107"/>
        <v>0.15384615384615385</v>
      </c>
      <c r="M199" s="177" t="s">
        <v>595</v>
      </c>
      <c r="N199" s="183">
        <v>42564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74">
        <v>54</v>
      </c>
      <c r="B200" s="175">
        <v>42473</v>
      </c>
      <c r="C200" s="175"/>
      <c r="D200" s="176" t="s">
        <v>703</v>
      </c>
      <c r="E200" s="177" t="s">
        <v>592</v>
      </c>
      <c r="F200" s="178">
        <v>196</v>
      </c>
      <c r="G200" s="177"/>
      <c r="H200" s="177">
        <v>299</v>
      </c>
      <c r="I200" s="179">
        <v>299</v>
      </c>
      <c r="J200" s="180" t="s">
        <v>686</v>
      </c>
      <c r="K200" s="181">
        <v>103</v>
      </c>
      <c r="L200" s="182">
        <v>0.52551020408163296</v>
      </c>
      <c r="M200" s="177" t="s">
        <v>595</v>
      </c>
      <c r="N200" s="183">
        <v>42620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74">
        <v>55</v>
      </c>
      <c r="B201" s="175">
        <v>42473</v>
      </c>
      <c r="C201" s="175"/>
      <c r="D201" s="176" t="s">
        <v>704</v>
      </c>
      <c r="E201" s="177" t="s">
        <v>592</v>
      </c>
      <c r="F201" s="178">
        <v>88</v>
      </c>
      <c r="G201" s="177"/>
      <c r="H201" s="177">
        <v>103</v>
      </c>
      <c r="I201" s="179">
        <v>103</v>
      </c>
      <c r="J201" s="180" t="s">
        <v>686</v>
      </c>
      <c r="K201" s="181">
        <v>15</v>
      </c>
      <c r="L201" s="182">
        <v>0.170454545454545</v>
      </c>
      <c r="M201" s="177" t="s">
        <v>595</v>
      </c>
      <c r="N201" s="183">
        <v>42530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74">
        <v>56</v>
      </c>
      <c r="B202" s="175">
        <v>42492</v>
      </c>
      <c r="C202" s="175"/>
      <c r="D202" s="176" t="s">
        <v>705</v>
      </c>
      <c r="E202" s="177" t="s">
        <v>592</v>
      </c>
      <c r="F202" s="178">
        <v>127.5</v>
      </c>
      <c r="G202" s="177"/>
      <c r="H202" s="177">
        <v>148</v>
      </c>
      <c r="I202" s="179" t="s">
        <v>706</v>
      </c>
      <c r="J202" s="180" t="s">
        <v>686</v>
      </c>
      <c r="K202" s="181">
        <f t="shared" ref="K202:K206" si="108">H202-F202</f>
        <v>20.5</v>
      </c>
      <c r="L202" s="182">
        <f t="shared" ref="L202:L206" si="109">K202/F202</f>
        <v>0.16078431372549021</v>
      </c>
      <c r="M202" s="177" t="s">
        <v>595</v>
      </c>
      <c r="N202" s="183">
        <v>42564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74">
        <v>57</v>
      </c>
      <c r="B203" s="175">
        <v>42493</v>
      </c>
      <c r="C203" s="175"/>
      <c r="D203" s="176" t="s">
        <v>707</v>
      </c>
      <c r="E203" s="177" t="s">
        <v>592</v>
      </c>
      <c r="F203" s="178">
        <v>675</v>
      </c>
      <c r="G203" s="177"/>
      <c r="H203" s="177">
        <v>815</v>
      </c>
      <c r="I203" s="179" t="s">
        <v>708</v>
      </c>
      <c r="J203" s="180" t="s">
        <v>686</v>
      </c>
      <c r="K203" s="181">
        <f t="shared" si="108"/>
        <v>140</v>
      </c>
      <c r="L203" s="182">
        <f t="shared" si="109"/>
        <v>0.2074074074074074</v>
      </c>
      <c r="M203" s="177" t="s">
        <v>595</v>
      </c>
      <c r="N203" s="183">
        <v>43154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4">
        <v>58</v>
      </c>
      <c r="B204" s="185">
        <v>42522</v>
      </c>
      <c r="C204" s="185"/>
      <c r="D204" s="186" t="s">
        <v>709</v>
      </c>
      <c r="E204" s="187" t="s">
        <v>592</v>
      </c>
      <c r="F204" s="188">
        <v>500</v>
      </c>
      <c r="G204" s="188"/>
      <c r="H204" s="189">
        <v>232.5</v>
      </c>
      <c r="I204" s="189" t="s">
        <v>710</v>
      </c>
      <c r="J204" s="190" t="s">
        <v>711</v>
      </c>
      <c r="K204" s="191">
        <f t="shared" si="108"/>
        <v>-267.5</v>
      </c>
      <c r="L204" s="192">
        <f t="shared" si="109"/>
        <v>-0.53500000000000003</v>
      </c>
      <c r="M204" s="188" t="s">
        <v>606</v>
      </c>
      <c r="N204" s="185">
        <v>43735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74">
        <v>59</v>
      </c>
      <c r="B205" s="175">
        <v>42527</v>
      </c>
      <c r="C205" s="175"/>
      <c r="D205" s="176" t="s">
        <v>543</v>
      </c>
      <c r="E205" s="177" t="s">
        <v>592</v>
      </c>
      <c r="F205" s="178">
        <v>110</v>
      </c>
      <c r="G205" s="177"/>
      <c r="H205" s="177">
        <v>126.5</v>
      </c>
      <c r="I205" s="179">
        <v>125</v>
      </c>
      <c r="J205" s="180" t="s">
        <v>638</v>
      </c>
      <c r="K205" s="181">
        <f t="shared" si="108"/>
        <v>16.5</v>
      </c>
      <c r="L205" s="182">
        <f t="shared" si="109"/>
        <v>0.15</v>
      </c>
      <c r="M205" s="177" t="s">
        <v>595</v>
      </c>
      <c r="N205" s="183">
        <v>42552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74">
        <v>60</v>
      </c>
      <c r="B206" s="175">
        <v>42538</v>
      </c>
      <c r="C206" s="175"/>
      <c r="D206" s="176" t="s">
        <v>712</v>
      </c>
      <c r="E206" s="177" t="s">
        <v>592</v>
      </c>
      <c r="F206" s="178">
        <v>44</v>
      </c>
      <c r="G206" s="177"/>
      <c r="H206" s="177">
        <v>69.5</v>
      </c>
      <c r="I206" s="179">
        <v>69.5</v>
      </c>
      <c r="J206" s="180" t="s">
        <v>713</v>
      </c>
      <c r="K206" s="181">
        <f t="shared" si="108"/>
        <v>25.5</v>
      </c>
      <c r="L206" s="182">
        <f t="shared" si="109"/>
        <v>0.57954545454545459</v>
      </c>
      <c r="M206" s="177" t="s">
        <v>595</v>
      </c>
      <c r="N206" s="183">
        <v>42977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74">
        <v>61</v>
      </c>
      <c r="B207" s="175">
        <v>42549</v>
      </c>
      <c r="C207" s="175"/>
      <c r="D207" s="176" t="s">
        <v>714</v>
      </c>
      <c r="E207" s="177" t="s">
        <v>592</v>
      </c>
      <c r="F207" s="178">
        <v>262.5</v>
      </c>
      <c r="G207" s="177"/>
      <c r="H207" s="177">
        <v>340</v>
      </c>
      <c r="I207" s="179">
        <v>333</v>
      </c>
      <c r="J207" s="180" t="s">
        <v>715</v>
      </c>
      <c r="K207" s="181">
        <v>77.5</v>
      </c>
      <c r="L207" s="182">
        <v>0.29523809523809502</v>
      </c>
      <c r="M207" s="177" t="s">
        <v>595</v>
      </c>
      <c r="N207" s="183">
        <v>43017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74">
        <v>62</v>
      </c>
      <c r="B208" s="175">
        <v>42549</v>
      </c>
      <c r="C208" s="175"/>
      <c r="D208" s="176" t="s">
        <v>716</v>
      </c>
      <c r="E208" s="177" t="s">
        <v>592</v>
      </c>
      <c r="F208" s="178">
        <v>840</v>
      </c>
      <c r="G208" s="177"/>
      <c r="H208" s="177">
        <v>1230</v>
      </c>
      <c r="I208" s="179">
        <v>1230</v>
      </c>
      <c r="J208" s="180" t="s">
        <v>686</v>
      </c>
      <c r="K208" s="181">
        <v>390</v>
      </c>
      <c r="L208" s="182">
        <v>0.46428571428571402</v>
      </c>
      <c r="M208" s="177" t="s">
        <v>595</v>
      </c>
      <c r="N208" s="183">
        <v>42649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97">
        <v>63</v>
      </c>
      <c r="B209" s="198">
        <v>42556</v>
      </c>
      <c r="C209" s="198"/>
      <c r="D209" s="199" t="s">
        <v>717</v>
      </c>
      <c r="E209" s="200" t="s">
        <v>592</v>
      </c>
      <c r="F209" s="200">
        <v>395</v>
      </c>
      <c r="G209" s="201"/>
      <c r="H209" s="201">
        <f>(468.5+342.5)/2</f>
        <v>405.5</v>
      </c>
      <c r="I209" s="201">
        <v>510</v>
      </c>
      <c r="J209" s="202" t="s">
        <v>718</v>
      </c>
      <c r="K209" s="203">
        <f t="shared" ref="K209:K215" si="110">H209-F209</f>
        <v>10.5</v>
      </c>
      <c r="L209" s="204">
        <f t="shared" ref="L209:L215" si="111">K209/F209</f>
        <v>2.6582278481012658E-2</v>
      </c>
      <c r="M209" s="200" t="s">
        <v>615</v>
      </c>
      <c r="N209" s="198">
        <v>43606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4">
        <v>64</v>
      </c>
      <c r="B210" s="185">
        <v>42584</v>
      </c>
      <c r="C210" s="185"/>
      <c r="D210" s="186" t="s">
        <v>719</v>
      </c>
      <c r="E210" s="187" t="s">
        <v>605</v>
      </c>
      <c r="F210" s="188">
        <f>169.5-12.8</f>
        <v>156.69999999999999</v>
      </c>
      <c r="G210" s="188"/>
      <c r="H210" s="189">
        <v>77</v>
      </c>
      <c r="I210" s="189" t="s">
        <v>720</v>
      </c>
      <c r="J210" s="190" t="s">
        <v>721</v>
      </c>
      <c r="K210" s="191">
        <f t="shared" si="110"/>
        <v>-79.699999999999989</v>
      </c>
      <c r="L210" s="192">
        <f t="shared" si="111"/>
        <v>-0.50861518825781749</v>
      </c>
      <c r="M210" s="188" t="s">
        <v>606</v>
      </c>
      <c r="N210" s="185">
        <v>43522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4">
        <v>65</v>
      </c>
      <c r="B211" s="185">
        <v>42586</v>
      </c>
      <c r="C211" s="185"/>
      <c r="D211" s="186" t="s">
        <v>722</v>
      </c>
      <c r="E211" s="187" t="s">
        <v>592</v>
      </c>
      <c r="F211" s="188">
        <v>400</v>
      </c>
      <c r="G211" s="188"/>
      <c r="H211" s="189">
        <v>305</v>
      </c>
      <c r="I211" s="189">
        <v>475</v>
      </c>
      <c r="J211" s="190" t="s">
        <v>723</v>
      </c>
      <c r="K211" s="191">
        <f t="shared" si="110"/>
        <v>-95</v>
      </c>
      <c r="L211" s="192">
        <f t="shared" si="111"/>
        <v>-0.23749999999999999</v>
      </c>
      <c r="M211" s="188" t="s">
        <v>606</v>
      </c>
      <c r="N211" s="185">
        <v>43606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74">
        <v>66</v>
      </c>
      <c r="B212" s="175">
        <v>42593</v>
      </c>
      <c r="C212" s="175"/>
      <c r="D212" s="176" t="s">
        <v>724</v>
      </c>
      <c r="E212" s="177" t="s">
        <v>592</v>
      </c>
      <c r="F212" s="178">
        <v>86.5</v>
      </c>
      <c r="G212" s="177"/>
      <c r="H212" s="177">
        <v>130</v>
      </c>
      <c r="I212" s="179">
        <v>130</v>
      </c>
      <c r="J212" s="180" t="s">
        <v>725</v>
      </c>
      <c r="K212" s="181">
        <f t="shared" si="110"/>
        <v>43.5</v>
      </c>
      <c r="L212" s="182">
        <f t="shared" si="111"/>
        <v>0.50289017341040465</v>
      </c>
      <c r="M212" s="177" t="s">
        <v>595</v>
      </c>
      <c r="N212" s="183">
        <v>43091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4">
        <v>67</v>
      </c>
      <c r="B213" s="185">
        <v>42600</v>
      </c>
      <c r="C213" s="185"/>
      <c r="D213" s="186" t="s">
        <v>122</v>
      </c>
      <c r="E213" s="187" t="s">
        <v>592</v>
      </c>
      <c r="F213" s="188">
        <v>133.5</v>
      </c>
      <c r="G213" s="188"/>
      <c r="H213" s="189">
        <v>126.5</v>
      </c>
      <c r="I213" s="189">
        <v>178</v>
      </c>
      <c r="J213" s="190" t="s">
        <v>726</v>
      </c>
      <c r="K213" s="191">
        <f t="shared" si="110"/>
        <v>-7</v>
      </c>
      <c r="L213" s="192">
        <f t="shared" si="111"/>
        <v>-5.2434456928838954E-2</v>
      </c>
      <c r="M213" s="188" t="s">
        <v>606</v>
      </c>
      <c r="N213" s="185">
        <v>42615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74">
        <v>68</v>
      </c>
      <c r="B214" s="175">
        <v>42613</v>
      </c>
      <c r="C214" s="175"/>
      <c r="D214" s="176" t="s">
        <v>727</v>
      </c>
      <c r="E214" s="177" t="s">
        <v>592</v>
      </c>
      <c r="F214" s="178">
        <v>560</v>
      </c>
      <c r="G214" s="177"/>
      <c r="H214" s="177">
        <v>725</v>
      </c>
      <c r="I214" s="179">
        <v>725</v>
      </c>
      <c r="J214" s="180" t="s">
        <v>632</v>
      </c>
      <c r="K214" s="181">
        <f t="shared" si="110"/>
        <v>165</v>
      </c>
      <c r="L214" s="182">
        <f t="shared" si="111"/>
        <v>0.29464285714285715</v>
      </c>
      <c r="M214" s="177" t="s">
        <v>595</v>
      </c>
      <c r="N214" s="183">
        <v>42456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74">
        <v>69</v>
      </c>
      <c r="B215" s="175">
        <v>42614</v>
      </c>
      <c r="C215" s="175"/>
      <c r="D215" s="176" t="s">
        <v>728</v>
      </c>
      <c r="E215" s="177" t="s">
        <v>592</v>
      </c>
      <c r="F215" s="178">
        <v>160.5</v>
      </c>
      <c r="G215" s="177"/>
      <c r="H215" s="177">
        <v>210</v>
      </c>
      <c r="I215" s="179">
        <v>210</v>
      </c>
      <c r="J215" s="180" t="s">
        <v>632</v>
      </c>
      <c r="K215" s="181">
        <f t="shared" si="110"/>
        <v>49.5</v>
      </c>
      <c r="L215" s="182">
        <f t="shared" si="111"/>
        <v>0.30841121495327101</v>
      </c>
      <c r="M215" s="177" t="s">
        <v>595</v>
      </c>
      <c r="N215" s="183">
        <v>42871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74">
        <v>70</v>
      </c>
      <c r="B216" s="175">
        <v>42646</v>
      </c>
      <c r="C216" s="175"/>
      <c r="D216" s="176" t="s">
        <v>416</v>
      </c>
      <c r="E216" s="177" t="s">
        <v>592</v>
      </c>
      <c r="F216" s="178">
        <v>430</v>
      </c>
      <c r="G216" s="177"/>
      <c r="H216" s="177">
        <v>596</v>
      </c>
      <c r="I216" s="179">
        <v>575</v>
      </c>
      <c r="J216" s="180" t="s">
        <v>729</v>
      </c>
      <c r="K216" s="181">
        <v>166</v>
      </c>
      <c r="L216" s="182">
        <v>0.38604651162790699</v>
      </c>
      <c r="M216" s="177" t="s">
        <v>595</v>
      </c>
      <c r="N216" s="183">
        <v>42769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74">
        <v>71</v>
      </c>
      <c r="B217" s="175">
        <v>42657</v>
      </c>
      <c r="C217" s="175"/>
      <c r="D217" s="176" t="s">
        <v>730</v>
      </c>
      <c r="E217" s="177" t="s">
        <v>592</v>
      </c>
      <c r="F217" s="178">
        <v>280</v>
      </c>
      <c r="G217" s="177"/>
      <c r="H217" s="177">
        <v>345</v>
      </c>
      <c r="I217" s="179">
        <v>345</v>
      </c>
      <c r="J217" s="180" t="s">
        <v>632</v>
      </c>
      <c r="K217" s="181">
        <f t="shared" ref="K217:K222" si="112">H217-F217</f>
        <v>65</v>
      </c>
      <c r="L217" s="182">
        <f t="shared" ref="L217:L218" si="113">K217/F217</f>
        <v>0.23214285714285715</v>
      </c>
      <c r="M217" s="177" t="s">
        <v>595</v>
      </c>
      <c r="N217" s="183">
        <v>42814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74">
        <v>72</v>
      </c>
      <c r="B218" s="175">
        <v>42657</v>
      </c>
      <c r="C218" s="175"/>
      <c r="D218" s="176" t="s">
        <v>731</v>
      </c>
      <c r="E218" s="177" t="s">
        <v>592</v>
      </c>
      <c r="F218" s="178">
        <v>245</v>
      </c>
      <c r="G218" s="177"/>
      <c r="H218" s="177">
        <v>325.5</v>
      </c>
      <c r="I218" s="179">
        <v>330</v>
      </c>
      <c r="J218" s="180" t="s">
        <v>732</v>
      </c>
      <c r="K218" s="181">
        <f t="shared" si="112"/>
        <v>80.5</v>
      </c>
      <c r="L218" s="182">
        <f t="shared" si="113"/>
        <v>0.32857142857142857</v>
      </c>
      <c r="M218" s="177" t="s">
        <v>595</v>
      </c>
      <c r="N218" s="183">
        <v>42769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74">
        <v>73</v>
      </c>
      <c r="B219" s="175">
        <v>42660</v>
      </c>
      <c r="C219" s="175"/>
      <c r="D219" s="176" t="s">
        <v>733</v>
      </c>
      <c r="E219" s="177" t="s">
        <v>592</v>
      </c>
      <c r="F219" s="178">
        <v>125</v>
      </c>
      <c r="G219" s="177"/>
      <c r="H219" s="177">
        <v>160</v>
      </c>
      <c r="I219" s="179">
        <v>160</v>
      </c>
      <c r="J219" s="180" t="s">
        <v>686</v>
      </c>
      <c r="K219" s="181">
        <f t="shared" si="112"/>
        <v>35</v>
      </c>
      <c r="L219" s="182">
        <v>0.28000000000000003</v>
      </c>
      <c r="M219" s="177" t="s">
        <v>595</v>
      </c>
      <c r="N219" s="183">
        <v>42803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74">
        <v>74</v>
      </c>
      <c r="B220" s="175">
        <v>42660</v>
      </c>
      <c r="C220" s="175"/>
      <c r="D220" s="176" t="s">
        <v>734</v>
      </c>
      <c r="E220" s="177" t="s">
        <v>592</v>
      </c>
      <c r="F220" s="178">
        <v>114</v>
      </c>
      <c r="G220" s="177"/>
      <c r="H220" s="177">
        <v>145</v>
      </c>
      <c r="I220" s="179">
        <v>145</v>
      </c>
      <c r="J220" s="180" t="s">
        <v>686</v>
      </c>
      <c r="K220" s="181">
        <f t="shared" si="112"/>
        <v>31</v>
      </c>
      <c r="L220" s="182">
        <f t="shared" ref="L220:L222" si="114">K220/F220</f>
        <v>0.27192982456140352</v>
      </c>
      <c r="M220" s="177" t="s">
        <v>595</v>
      </c>
      <c r="N220" s="183">
        <v>42859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74">
        <v>75</v>
      </c>
      <c r="B221" s="175">
        <v>42660</v>
      </c>
      <c r="C221" s="175"/>
      <c r="D221" s="176" t="s">
        <v>735</v>
      </c>
      <c r="E221" s="177" t="s">
        <v>592</v>
      </c>
      <c r="F221" s="178">
        <v>212</v>
      </c>
      <c r="G221" s="177"/>
      <c r="H221" s="177">
        <v>280</v>
      </c>
      <c r="I221" s="179">
        <v>276</v>
      </c>
      <c r="J221" s="180" t="s">
        <v>736</v>
      </c>
      <c r="K221" s="181">
        <f t="shared" si="112"/>
        <v>68</v>
      </c>
      <c r="L221" s="182">
        <f t="shared" si="114"/>
        <v>0.32075471698113206</v>
      </c>
      <c r="M221" s="177" t="s">
        <v>595</v>
      </c>
      <c r="N221" s="183">
        <v>42858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74">
        <v>76</v>
      </c>
      <c r="B222" s="175">
        <v>42678</v>
      </c>
      <c r="C222" s="175"/>
      <c r="D222" s="176" t="s">
        <v>465</v>
      </c>
      <c r="E222" s="177" t="s">
        <v>592</v>
      </c>
      <c r="F222" s="178">
        <v>155</v>
      </c>
      <c r="G222" s="177"/>
      <c r="H222" s="177">
        <v>210</v>
      </c>
      <c r="I222" s="179">
        <v>210</v>
      </c>
      <c r="J222" s="180" t="s">
        <v>737</v>
      </c>
      <c r="K222" s="181">
        <f t="shared" si="112"/>
        <v>55</v>
      </c>
      <c r="L222" s="182">
        <f t="shared" si="114"/>
        <v>0.35483870967741937</v>
      </c>
      <c r="M222" s="177" t="s">
        <v>595</v>
      </c>
      <c r="N222" s="183">
        <v>42944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4">
        <v>77</v>
      </c>
      <c r="B223" s="185">
        <v>42710</v>
      </c>
      <c r="C223" s="185"/>
      <c r="D223" s="186" t="s">
        <v>738</v>
      </c>
      <c r="E223" s="187" t="s">
        <v>592</v>
      </c>
      <c r="F223" s="188">
        <v>150.5</v>
      </c>
      <c r="G223" s="188"/>
      <c r="H223" s="189">
        <v>72.5</v>
      </c>
      <c r="I223" s="189">
        <v>174</v>
      </c>
      <c r="J223" s="190" t="s">
        <v>739</v>
      </c>
      <c r="K223" s="191">
        <v>-78</v>
      </c>
      <c r="L223" s="192">
        <v>-0.51827242524916906</v>
      </c>
      <c r="M223" s="188" t="s">
        <v>606</v>
      </c>
      <c r="N223" s="185">
        <v>43333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74">
        <v>78</v>
      </c>
      <c r="B224" s="175">
        <v>42712</v>
      </c>
      <c r="C224" s="175"/>
      <c r="D224" s="176" t="s">
        <v>740</v>
      </c>
      <c r="E224" s="177" t="s">
        <v>592</v>
      </c>
      <c r="F224" s="178">
        <v>380</v>
      </c>
      <c r="G224" s="177"/>
      <c r="H224" s="177">
        <v>478</v>
      </c>
      <c r="I224" s="179">
        <v>468</v>
      </c>
      <c r="J224" s="180" t="s">
        <v>686</v>
      </c>
      <c r="K224" s="181">
        <f t="shared" ref="K224:K226" si="115">H224-F224</f>
        <v>98</v>
      </c>
      <c r="L224" s="182">
        <f t="shared" ref="L224:L226" si="116">K224/F224</f>
        <v>0.25789473684210529</v>
      </c>
      <c r="M224" s="177" t="s">
        <v>595</v>
      </c>
      <c r="N224" s="183">
        <v>43025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74">
        <v>79</v>
      </c>
      <c r="B225" s="175">
        <v>42734</v>
      </c>
      <c r="C225" s="175"/>
      <c r="D225" s="176" t="s">
        <v>121</v>
      </c>
      <c r="E225" s="177" t="s">
        <v>592</v>
      </c>
      <c r="F225" s="178">
        <v>305</v>
      </c>
      <c r="G225" s="177"/>
      <c r="H225" s="177">
        <v>375</v>
      </c>
      <c r="I225" s="179">
        <v>375</v>
      </c>
      <c r="J225" s="180" t="s">
        <v>686</v>
      </c>
      <c r="K225" s="181">
        <f t="shared" si="115"/>
        <v>70</v>
      </c>
      <c r="L225" s="182">
        <f t="shared" si="116"/>
        <v>0.22950819672131148</v>
      </c>
      <c r="M225" s="177" t="s">
        <v>595</v>
      </c>
      <c r="N225" s="183">
        <v>42768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74">
        <v>80</v>
      </c>
      <c r="B226" s="175">
        <v>42739</v>
      </c>
      <c r="C226" s="175"/>
      <c r="D226" s="176" t="s">
        <v>104</v>
      </c>
      <c r="E226" s="177" t="s">
        <v>592</v>
      </c>
      <c r="F226" s="178">
        <v>99.5</v>
      </c>
      <c r="G226" s="177"/>
      <c r="H226" s="177">
        <v>158</v>
      </c>
      <c r="I226" s="179">
        <v>158</v>
      </c>
      <c r="J226" s="180" t="s">
        <v>686</v>
      </c>
      <c r="K226" s="181">
        <f t="shared" si="115"/>
        <v>58.5</v>
      </c>
      <c r="L226" s="182">
        <f t="shared" si="116"/>
        <v>0.5879396984924623</v>
      </c>
      <c r="M226" s="177" t="s">
        <v>595</v>
      </c>
      <c r="N226" s="183">
        <v>42898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74">
        <v>81</v>
      </c>
      <c r="B227" s="175">
        <v>42739</v>
      </c>
      <c r="C227" s="175"/>
      <c r="D227" s="176" t="s">
        <v>104</v>
      </c>
      <c r="E227" s="177" t="s">
        <v>592</v>
      </c>
      <c r="F227" s="178">
        <v>99.5</v>
      </c>
      <c r="G227" s="177"/>
      <c r="H227" s="177">
        <v>158</v>
      </c>
      <c r="I227" s="179">
        <v>158</v>
      </c>
      <c r="J227" s="180" t="s">
        <v>686</v>
      </c>
      <c r="K227" s="181">
        <v>58.5</v>
      </c>
      <c r="L227" s="182">
        <v>0.58793969849246197</v>
      </c>
      <c r="M227" s="177" t="s">
        <v>595</v>
      </c>
      <c r="N227" s="183">
        <v>42898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74">
        <v>82</v>
      </c>
      <c r="B228" s="175">
        <v>42786</v>
      </c>
      <c r="C228" s="175"/>
      <c r="D228" s="176" t="s">
        <v>210</v>
      </c>
      <c r="E228" s="177" t="s">
        <v>592</v>
      </c>
      <c r="F228" s="178">
        <v>140.5</v>
      </c>
      <c r="G228" s="177"/>
      <c r="H228" s="177">
        <v>220</v>
      </c>
      <c r="I228" s="179">
        <v>220</v>
      </c>
      <c r="J228" s="180" t="s">
        <v>686</v>
      </c>
      <c r="K228" s="181">
        <f>H228-F228</f>
        <v>79.5</v>
      </c>
      <c r="L228" s="182">
        <f>K228/F228</f>
        <v>0.5658362989323843</v>
      </c>
      <c r="M228" s="177" t="s">
        <v>595</v>
      </c>
      <c r="N228" s="183">
        <v>42864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74">
        <v>83</v>
      </c>
      <c r="B229" s="175">
        <v>42786</v>
      </c>
      <c r="C229" s="175"/>
      <c r="D229" s="176" t="s">
        <v>741</v>
      </c>
      <c r="E229" s="177" t="s">
        <v>592</v>
      </c>
      <c r="F229" s="178">
        <v>202.5</v>
      </c>
      <c r="G229" s="177"/>
      <c r="H229" s="177">
        <v>234</v>
      </c>
      <c r="I229" s="179">
        <v>234</v>
      </c>
      <c r="J229" s="180" t="s">
        <v>686</v>
      </c>
      <c r="K229" s="181">
        <v>31.5</v>
      </c>
      <c r="L229" s="182">
        <v>0.155555555555556</v>
      </c>
      <c r="M229" s="177" t="s">
        <v>595</v>
      </c>
      <c r="N229" s="183">
        <v>42836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74">
        <v>84</v>
      </c>
      <c r="B230" s="175">
        <v>42818</v>
      </c>
      <c r="C230" s="175"/>
      <c r="D230" s="176" t="s">
        <v>742</v>
      </c>
      <c r="E230" s="177" t="s">
        <v>592</v>
      </c>
      <c r="F230" s="178">
        <v>300.5</v>
      </c>
      <c r="G230" s="177"/>
      <c r="H230" s="177">
        <v>417.5</v>
      </c>
      <c r="I230" s="179">
        <v>420</v>
      </c>
      <c r="J230" s="180" t="s">
        <v>743</v>
      </c>
      <c r="K230" s="181">
        <f>H230-F230</f>
        <v>117</v>
      </c>
      <c r="L230" s="182">
        <f>K230/F230</f>
        <v>0.38935108153078202</v>
      </c>
      <c r="M230" s="177" t="s">
        <v>595</v>
      </c>
      <c r="N230" s="183">
        <v>43070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74">
        <v>85</v>
      </c>
      <c r="B231" s="175">
        <v>42818</v>
      </c>
      <c r="C231" s="175"/>
      <c r="D231" s="176" t="s">
        <v>716</v>
      </c>
      <c r="E231" s="177" t="s">
        <v>592</v>
      </c>
      <c r="F231" s="178">
        <v>850</v>
      </c>
      <c r="G231" s="177"/>
      <c r="H231" s="177">
        <v>1042.5</v>
      </c>
      <c r="I231" s="179">
        <v>1023</v>
      </c>
      <c r="J231" s="180" t="s">
        <v>744</v>
      </c>
      <c r="K231" s="181">
        <v>192.5</v>
      </c>
      <c r="L231" s="182">
        <v>0.22647058823529401</v>
      </c>
      <c r="M231" s="177" t="s">
        <v>595</v>
      </c>
      <c r="N231" s="183">
        <v>42830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74">
        <v>86</v>
      </c>
      <c r="B232" s="175">
        <v>42830</v>
      </c>
      <c r="C232" s="175"/>
      <c r="D232" s="176" t="s">
        <v>496</v>
      </c>
      <c r="E232" s="177" t="s">
        <v>592</v>
      </c>
      <c r="F232" s="178">
        <v>785</v>
      </c>
      <c r="G232" s="177"/>
      <c r="H232" s="177">
        <v>930</v>
      </c>
      <c r="I232" s="179">
        <v>920</v>
      </c>
      <c r="J232" s="180" t="s">
        <v>745</v>
      </c>
      <c r="K232" s="181">
        <f>H232-F232</f>
        <v>145</v>
      </c>
      <c r="L232" s="182">
        <f>K232/F232</f>
        <v>0.18471337579617833</v>
      </c>
      <c r="M232" s="177" t="s">
        <v>595</v>
      </c>
      <c r="N232" s="183">
        <v>42976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4">
        <v>87</v>
      </c>
      <c r="B233" s="185">
        <v>42831</v>
      </c>
      <c r="C233" s="185"/>
      <c r="D233" s="186" t="s">
        <v>746</v>
      </c>
      <c r="E233" s="187" t="s">
        <v>592</v>
      </c>
      <c r="F233" s="188">
        <v>40</v>
      </c>
      <c r="G233" s="188"/>
      <c r="H233" s="189">
        <v>13.1</v>
      </c>
      <c r="I233" s="189">
        <v>60</v>
      </c>
      <c r="J233" s="190" t="s">
        <v>747</v>
      </c>
      <c r="K233" s="191">
        <v>-26.9</v>
      </c>
      <c r="L233" s="192">
        <v>-0.67249999999999999</v>
      </c>
      <c r="M233" s="188" t="s">
        <v>606</v>
      </c>
      <c r="N233" s="185">
        <v>43138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74">
        <v>88</v>
      </c>
      <c r="B234" s="175">
        <v>42837</v>
      </c>
      <c r="C234" s="175"/>
      <c r="D234" s="176" t="s">
        <v>102</v>
      </c>
      <c r="E234" s="177" t="s">
        <v>592</v>
      </c>
      <c r="F234" s="178">
        <v>289.5</v>
      </c>
      <c r="G234" s="177"/>
      <c r="H234" s="177">
        <v>354</v>
      </c>
      <c r="I234" s="179">
        <v>360</v>
      </c>
      <c r="J234" s="180" t="s">
        <v>748</v>
      </c>
      <c r="K234" s="181">
        <f t="shared" ref="K234:K242" si="117">H234-F234</f>
        <v>64.5</v>
      </c>
      <c r="L234" s="182">
        <f t="shared" ref="L234:L242" si="118">K234/F234</f>
        <v>0.22279792746113988</v>
      </c>
      <c r="M234" s="177" t="s">
        <v>595</v>
      </c>
      <c r="N234" s="183">
        <v>43040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74">
        <v>89</v>
      </c>
      <c r="B235" s="175">
        <v>42845</v>
      </c>
      <c r="C235" s="175"/>
      <c r="D235" s="176" t="s">
        <v>436</v>
      </c>
      <c r="E235" s="177" t="s">
        <v>592</v>
      </c>
      <c r="F235" s="178">
        <v>700</v>
      </c>
      <c r="G235" s="177"/>
      <c r="H235" s="177">
        <v>840</v>
      </c>
      <c r="I235" s="179">
        <v>840</v>
      </c>
      <c r="J235" s="180" t="s">
        <v>749</v>
      </c>
      <c r="K235" s="181">
        <f t="shared" si="117"/>
        <v>140</v>
      </c>
      <c r="L235" s="182">
        <f t="shared" si="118"/>
        <v>0.2</v>
      </c>
      <c r="M235" s="177" t="s">
        <v>595</v>
      </c>
      <c r="N235" s="183">
        <v>42893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74">
        <v>90</v>
      </c>
      <c r="B236" s="175">
        <v>42887</v>
      </c>
      <c r="C236" s="175"/>
      <c r="D236" s="176" t="s">
        <v>750</v>
      </c>
      <c r="E236" s="177" t="s">
        <v>592</v>
      </c>
      <c r="F236" s="178">
        <v>130</v>
      </c>
      <c r="G236" s="177"/>
      <c r="H236" s="177">
        <v>144.25</v>
      </c>
      <c r="I236" s="179">
        <v>170</v>
      </c>
      <c r="J236" s="180" t="s">
        <v>751</v>
      </c>
      <c r="K236" s="181">
        <f t="shared" si="117"/>
        <v>14.25</v>
      </c>
      <c r="L236" s="182">
        <f t="shared" si="118"/>
        <v>0.10961538461538461</v>
      </c>
      <c r="M236" s="177" t="s">
        <v>595</v>
      </c>
      <c r="N236" s="183">
        <v>43675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74">
        <v>91</v>
      </c>
      <c r="B237" s="175">
        <v>42901</v>
      </c>
      <c r="C237" s="175"/>
      <c r="D237" s="176" t="s">
        <v>752</v>
      </c>
      <c r="E237" s="177" t="s">
        <v>592</v>
      </c>
      <c r="F237" s="178">
        <v>214.5</v>
      </c>
      <c r="G237" s="177"/>
      <c r="H237" s="177">
        <v>262</v>
      </c>
      <c r="I237" s="179">
        <v>262</v>
      </c>
      <c r="J237" s="180" t="s">
        <v>617</v>
      </c>
      <c r="K237" s="181">
        <f t="shared" si="117"/>
        <v>47.5</v>
      </c>
      <c r="L237" s="182">
        <f t="shared" si="118"/>
        <v>0.22144522144522144</v>
      </c>
      <c r="M237" s="177" t="s">
        <v>595</v>
      </c>
      <c r="N237" s="183">
        <v>42977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05">
        <v>92</v>
      </c>
      <c r="B238" s="206">
        <v>42933</v>
      </c>
      <c r="C238" s="206"/>
      <c r="D238" s="207" t="s">
        <v>753</v>
      </c>
      <c r="E238" s="208" t="s">
        <v>592</v>
      </c>
      <c r="F238" s="209">
        <v>370</v>
      </c>
      <c r="G238" s="208"/>
      <c r="H238" s="208">
        <v>447.5</v>
      </c>
      <c r="I238" s="210">
        <v>450</v>
      </c>
      <c r="J238" s="211" t="s">
        <v>686</v>
      </c>
      <c r="K238" s="181">
        <f t="shared" si="117"/>
        <v>77.5</v>
      </c>
      <c r="L238" s="212">
        <f t="shared" si="118"/>
        <v>0.20945945945945946</v>
      </c>
      <c r="M238" s="208" t="s">
        <v>595</v>
      </c>
      <c r="N238" s="213">
        <v>43035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05">
        <v>93</v>
      </c>
      <c r="B239" s="206">
        <v>42943</v>
      </c>
      <c r="C239" s="206"/>
      <c r="D239" s="207" t="s">
        <v>208</v>
      </c>
      <c r="E239" s="208" t="s">
        <v>592</v>
      </c>
      <c r="F239" s="209">
        <v>657.5</v>
      </c>
      <c r="G239" s="208"/>
      <c r="H239" s="208">
        <v>825</v>
      </c>
      <c r="I239" s="210">
        <v>820</v>
      </c>
      <c r="J239" s="211" t="s">
        <v>686</v>
      </c>
      <c r="K239" s="181">
        <f t="shared" si="117"/>
        <v>167.5</v>
      </c>
      <c r="L239" s="212">
        <f t="shared" si="118"/>
        <v>0.25475285171102663</v>
      </c>
      <c r="M239" s="208" t="s">
        <v>595</v>
      </c>
      <c r="N239" s="213">
        <v>43090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74">
        <v>94</v>
      </c>
      <c r="B240" s="175">
        <v>42964</v>
      </c>
      <c r="C240" s="175"/>
      <c r="D240" s="176" t="s">
        <v>384</v>
      </c>
      <c r="E240" s="177" t="s">
        <v>592</v>
      </c>
      <c r="F240" s="178">
        <v>605</v>
      </c>
      <c r="G240" s="177"/>
      <c r="H240" s="177">
        <v>750</v>
      </c>
      <c r="I240" s="179">
        <v>750</v>
      </c>
      <c r="J240" s="180" t="s">
        <v>745</v>
      </c>
      <c r="K240" s="181">
        <f t="shared" si="117"/>
        <v>145</v>
      </c>
      <c r="L240" s="182">
        <f t="shared" si="118"/>
        <v>0.23966942148760331</v>
      </c>
      <c r="M240" s="177" t="s">
        <v>595</v>
      </c>
      <c r="N240" s="183">
        <v>43027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4">
        <v>95</v>
      </c>
      <c r="B241" s="185">
        <v>42979</v>
      </c>
      <c r="C241" s="185"/>
      <c r="D241" s="193" t="s">
        <v>754</v>
      </c>
      <c r="E241" s="188" t="s">
        <v>592</v>
      </c>
      <c r="F241" s="188">
        <v>255</v>
      </c>
      <c r="G241" s="189"/>
      <c r="H241" s="189">
        <v>217.25</v>
      </c>
      <c r="I241" s="189">
        <v>320</v>
      </c>
      <c r="J241" s="190" t="s">
        <v>755</v>
      </c>
      <c r="K241" s="191">
        <f t="shared" si="117"/>
        <v>-37.75</v>
      </c>
      <c r="L241" s="194">
        <f t="shared" si="118"/>
        <v>-0.14803921568627451</v>
      </c>
      <c r="M241" s="188" t="s">
        <v>606</v>
      </c>
      <c r="N241" s="185">
        <v>43661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74">
        <v>96</v>
      </c>
      <c r="B242" s="175">
        <v>42997</v>
      </c>
      <c r="C242" s="175"/>
      <c r="D242" s="176" t="s">
        <v>756</v>
      </c>
      <c r="E242" s="177" t="s">
        <v>592</v>
      </c>
      <c r="F242" s="178">
        <v>215</v>
      </c>
      <c r="G242" s="177"/>
      <c r="H242" s="177">
        <v>258</v>
      </c>
      <c r="I242" s="179">
        <v>258</v>
      </c>
      <c r="J242" s="180" t="s">
        <v>686</v>
      </c>
      <c r="K242" s="181">
        <f t="shared" si="117"/>
        <v>43</v>
      </c>
      <c r="L242" s="182">
        <f t="shared" si="118"/>
        <v>0.2</v>
      </c>
      <c r="M242" s="177" t="s">
        <v>595</v>
      </c>
      <c r="N242" s="183">
        <v>43040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74">
        <v>97</v>
      </c>
      <c r="B243" s="175">
        <v>42997</v>
      </c>
      <c r="C243" s="175"/>
      <c r="D243" s="176" t="s">
        <v>756</v>
      </c>
      <c r="E243" s="177" t="s">
        <v>592</v>
      </c>
      <c r="F243" s="178">
        <v>215</v>
      </c>
      <c r="G243" s="177"/>
      <c r="H243" s="177">
        <v>258</v>
      </c>
      <c r="I243" s="179">
        <v>258</v>
      </c>
      <c r="J243" s="211" t="s">
        <v>686</v>
      </c>
      <c r="K243" s="181">
        <v>43</v>
      </c>
      <c r="L243" s="182">
        <v>0.2</v>
      </c>
      <c r="M243" s="177" t="s">
        <v>595</v>
      </c>
      <c r="N243" s="183">
        <v>43040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05">
        <v>98</v>
      </c>
      <c r="B244" s="206">
        <v>42998</v>
      </c>
      <c r="C244" s="206"/>
      <c r="D244" s="207" t="s">
        <v>757</v>
      </c>
      <c r="E244" s="208" t="s">
        <v>592</v>
      </c>
      <c r="F244" s="178">
        <v>75</v>
      </c>
      <c r="G244" s="208"/>
      <c r="H244" s="208">
        <v>90</v>
      </c>
      <c r="I244" s="210">
        <v>90</v>
      </c>
      <c r="J244" s="180" t="s">
        <v>758</v>
      </c>
      <c r="K244" s="181">
        <f t="shared" ref="K244:K249" si="119">H244-F244</f>
        <v>15</v>
      </c>
      <c r="L244" s="182">
        <f t="shared" ref="L244:L249" si="120">K244/F244</f>
        <v>0.2</v>
      </c>
      <c r="M244" s="177" t="s">
        <v>595</v>
      </c>
      <c r="N244" s="183">
        <v>43019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05">
        <v>99</v>
      </c>
      <c r="B245" s="206">
        <v>43011</v>
      </c>
      <c r="C245" s="206"/>
      <c r="D245" s="207" t="s">
        <v>759</v>
      </c>
      <c r="E245" s="208" t="s">
        <v>592</v>
      </c>
      <c r="F245" s="209">
        <v>315</v>
      </c>
      <c r="G245" s="208"/>
      <c r="H245" s="208">
        <v>392</v>
      </c>
      <c r="I245" s="210">
        <v>384</v>
      </c>
      <c r="J245" s="211" t="s">
        <v>760</v>
      </c>
      <c r="K245" s="181">
        <f t="shared" si="119"/>
        <v>77</v>
      </c>
      <c r="L245" s="212">
        <f t="shared" si="120"/>
        <v>0.24444444444444444</v>
      </c>
      <c r="M245" s="208" t="s">
        <v>595</v>
      </c>
      <c r="N245" s="213">
        <v>43017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05">
        <v>100</v>
      </c>
      <c r="B246" s="206">
        <v>43013</v>
      </c>
      <c r="C246" s="206"/>
      <c r="D246" s="207" t="s">
        <v>469</v>
      </c>
      <c r="E246" s="208" t="s">
        <v>592</v>
      </c>
      <c r="F246" s="209">
        <v>145</v>
      </c>
      <c r="G246" s="208"/>
      <c r="H246" s="208">
        <v>179</v>
      </c>
      <c r="I246" s="210">
        <v>180</v>
      </c>
      <c r="J246" s="211" t="s">
        <v>761</v>
      </c>
      <c r="K246" s="181">
        <f t="shared" si="119"/>
        <v>34</v>
      </c>
      <c r="L246" s="212">
        <f t="shared" si="120"/>
        <v>0.23448275862068965</v>
      </c>
      <c r="M246" s="208" t="s">
        <v>595</v>
      </c>
      <c r="N246" s="213">
        <v>43025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05">
        <v>101</v>
      </c>
      <c r="B247" s="206">
        <v>43014</v>
      </c>
      <c r="C247" s="206"/>
      <c r="D247" s="207" t="s">
        <v>359</v>
      </c>
      <c r="E247" s="208" t="s">
        <v>592</v>
      </c>
      <c r="F247" s="209">
        <v>256</v>
      </c>
      <c r="G247" s="208"/>
      <c r="H247" s="208">
        <v>323</v>
      </c>
      <c r="I247" s="210">
        <v>320</v>
      </c>
      <c r="J247" s="211" t="s">
        <v>686</v>
      </c>
      <c r="K247" s="181">
        <f t="shared" si="119"/>
        <v>67</v>
      </c>
      <c r="L247" s="212">
        <f t="shared" si="120"/>
        <v>0.26171875</v>
      </c>
      <c r="M247" s="208" t="s">
        <v>595</v>
      </c>
      <c r="N247" s="213">
        <v>43067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05">
        <v>102</v>
      </c>
      <c r="B248" s="206">
        <v>43017</v>
      </c>
      <c r="C248" s="206"/>
      <c r="D248" s="207" t="s">
        <v>373</v>
      </c>
      <c r="E248" s="208" t="s">
        <v>592</v>
      </c>
      <c r="F248" s="209">
        <v>137.5</v>
      </c>
      <c r="G248" s="208"/>
      <c r="H248" s="208">
        <v>184</v>
      </c>
      <c r="I248" s="210">
        <v>183</v>
      </c>
      <c r="J248" s="211" t="s">
        <v>762</v>
      </c>
      <c r="K248" s="181">
        <f t="shared" si="119"/>
        <v>46.5</v>
      </c>
      <c r="L248" s="212">
        <f t="shared" si="120"/>
        <v>0.33818181818181819</v>
      </c>
      <c r="M248" s="208" t="s">
        <v>595</v>
      </c>
      <c r="N248" s="213">
        <v>43108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05">
        <v>103</v>
      </c>
      <c r="B249" s="206">
        <v>43018</v>
      </c>
      <c r="C249" s="206"/>
      <c r="D249" s="207" t="s">
        <v>763</v>
      </c>
      <c r="E249" s="208" t="s">
        <v>592</v>
      </c>
      <c r="F249" s="209">
        <v>125.5</v>
      </c>
      <c r="G249" s="208"/>
      <c r="H249" s="208">
        <v>158</v>
      </c>
      <c r="I249" s="210">
        <v>155</v>
      </c>
      <c r="J249" s="211" t="s">
        <v>764</v>
      </c>
      <c r="K249" s="181">
        <f t="shared" si="119"/>
        <v>32.5</v>
      </c>
      <c r="L249" s="212">
        <f t="shared" si="120"/>
        <v>0.25896414342629481</v>
      </c>
      <c r="M249" s="208" t="s">
        <v>595</v>
      </c>
      <c r="N249" s="213">
        <v>43067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05">
        <v>104</v>
      </c>
      <c r="B250" s="206">
        <v>43018</v>
      </c>
      <c r="C250" s="206"/>
      <c r="D250" s="207" t="s">
        <v>765</v>
      </c>
      <c r="E250" s="208" t="s">
        <v>592</v>
      </c>
      <c r="F250" s="209">
        <v>895</v>
      </c>
      <c r="G250" s="208"/>
      <c r="H250" s="208">
        <v>1122.5</v>
      </c>
      <c r="I250" s="210">
        <v>1078</v>
      </c>
      <c r="J250" s="211" t="s">
        <v>766</v>
      </c>
      <c r="K250" s="181">
        <v>227.5</v>
      </c>
      <c r="L250" s="212">
        <v>0.25418994413407803</v>
      </c>
      <c r="M250" s="208" t="s">
        <v>595</v>
      </c>
      <c r="N250" s="213">
        <v>43117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05">
        <v>105</v>
      </c>
      <c r="B251" s="206">
        <v>43020</v>
      </c>
      <c r="C251" s="206"/>
      <c r="D251" s="207" t="s">
        <v>368</v>
      </c>
      <c r="E251" s="208" t="s">
        <v>592</v>
      </c>
      <c r="F251" s="209">
        <v>525</v>
      </c>
      <c r="G251" s="208"/>
      <c r="H251" s="208">
        <v>629</v>
      </c>
      <c r="I251" s="210">
        <v>629</v>
      </c>
      <c r="J251" s="211" t="s">
        <v>686</v>
      </c>
      <c r="K251" s="181">
        <v>104</v>
      </c>
      <c r="L251" s="212">
        <v>0.19809523809523799</v>
      </c>
      <c r="M251" s="208" t="s">
        <v>595</v>
      </c>
      <c r="N251" s="213">
        <v>43119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05">
        <v>106</v>
      </c>
      <c r="B252" s="206">
        <v>43046</v>
      </c>
      <c r="C252" s="206"/>
      <c r="D252" s="207" t="s">
        <v>409</v>
      </c>
      <c r="E252" s="208" t="s">
        <v>592</v>
      </c>
      <c r="F252" s="209">
        <v>740</v>
      </c>
      <c r="G252" s="208"/>
      <c r="H252" s="208">
        <v>892.5</v>
      </c>
      <c r="I252" s="210">
        <v>900</v>
      </c>
      <c r="J252" s="211" t="s">
        <v>767</v>
      </c>
      <c r="K252" s="181">
        <f t="shared" ref="K252:K254" si="121">H252-F252</f>
        <v>152.5</v>
      </c>
      <c r="L252" s="212">
        <f t="shared" ref="L252:L254" si="122">K252/F252</f>
        <v>0.20608108108108109</v>
      </c>
      <c r="M252" s="208" t="s">
        <v>595</v>
      </c>
      <c r="N252" s="213">
        <v>43052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74">
        <v>107</v>
      </c>
      <c r="B253" s="175">
        <v>43073</v>
      </c>
      <c r="C253" s="175"/>
      <c r="D253" s="176" t="s">
        <v>768</v>
      </c>
      <c r="E253" s="177" t="s">
        <v>592</v>
      </c>
      <c r="F253" s="178">
        <v>118.5</v>
      </c>
      <c r="G253" s="177"/>
      <c r="H253" s="177">
        <v>143.5</v>
      </c>
      <c r="I253" s="179">
        <v>145</v>
      </c>
      <c r="J253" s="180" t="s">
        <v>769</v>
      </c>
      <c r="K253" s="181">
        <f t="shared" si="121"/>
        <v>25</v>
      </c>
      <c r="L253" s="182">
        <f t="shared" si="122"/>
        <v>0.2109704641350211</v>
      </c>
      <c r="M253" s="177" t="s">
        <v>595</v>
      </c>
      <c r="N253" s="183">
        <v>43097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4">
        <v>108</v>
      </c>
      <c r="B254" s="185">
        <v>43090</v>
      </c>
      <c r="C254" s="185"/>
      <c r="D254" s="186" t="s">
        <v>441</v>
      </c>
      <c r="E254" s="187" t="s">
        <v>592</v>
      </c>
      <c r="F254" s="188">
        <v>715</v>
      </c>
      <c r="G254" s="188"/>
      <c r="H254" s="189">
        <v>500</v>
      </c>
      <c r="I254" s="189">
        <v>872</v>
      </c>
      <c r="J254" s="190" t="s">
        <v>770</v>
      </c>
      <c r="K254" s="191">
        <f t="shared" si="121"/>
        <v>-215</v>
      </c>
      <c r="L254" s="192">
        <f t="shared" si="122"/>
        <v>-0.30069930069930068</v>
      </c>
      <c r="M254" s="188" t="s">
        <v>606</v>
      </c>
      <c r="N254" s="185">
        <v>43670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74">
        <v>109</v>
      </c>
      <c r="B255" s="175">
        <v>43098</v>
      </c>
      <c r="C255" s="175"/>
      <c r="D255" s="176" t="s">
        <v>759</v>
      </c>
      <c r="E255" s="177" t="s">
        <v>592</v>
      </c>
      <c r="F255" s="178">
        <v>435</v>
      </c>
      <c r="G255" s="177"/>
      <c r="H255" s="177">
        <v>542.5</v>
      </c>
      <c r="I255" s="179">
        <v>539</v>
      </c>
      <c r="J255" s="180" t="s">
        <v>686</v>
      </c>
      <c r="K255" s="181">
        <v>107.5</v>
      </c>
      <c r="L255" s="182">
        <v>0.247126436781609</v>
      </c>
      <c r="M255" s="177" t="s">
        <v>595</v>
      </c>
      <c r="N255" s="183">
        <v>43206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74">
        <v>110</v>
      </c>
      <c r="B256" s="175">
        <v>43098</v>
      </c>
      <c r="C256" s="175"/>
      <c r="D256" s="176" t="s">
        <v>561</v>
      </c>
      <c r="E256" s="177" t="s">
        <v>592</v>
      </c>
      <c r="F256" s="178">
        <v>885</v>
      </c>
      <c r="G256" s="177"/>
      <c r="H256" s="177">
        <v>1090</v>
      </c>
      <c r="I256" s="179">
        <v>1084</v>
      </c>
      <c r="J256" s="180" t="s">
        <v>686</v>
      </c>
      <c r="K256" s="181">
        <v>205</v>
      </c>
      <c r="L256" s="182">
        <v>0.23163841807909599</v>
      </c>
      <c r="M256" s="177" t="s">
        <v>595</v>
      </c>
      <c r="N256" s="183">
        <v>43213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14">
        <v>111</v>
      </c>
      <c r="B257" s="215">
        <v>43192</v>
      </c>
      <c r="C257" s="215"/>
      <c r="D257" s="193" t="s">
        <v>771</v>
      </c>
      <c r="E257" s="188" t="s">
        <v>592</v>
      </c>
      <c r="F257" s="216">
        <v>478.5</v>
      </c>
      <c r="G257" s="188"/>
      <c r="H257" s="188">
        <v>442</v>
      </c>
      <c r="I257" s="189">
        <v>613</v>
      </c>
      <c r="J257" s="190" t="s">
        <v>772</v>
      </c>
      <c r="K257" s="191">
        <f t="shared" ref="K257:K260" si="123">H257-F257</f>
        <v>-36.5</v>
      </c>
      <c r="L257" s="192">
        <f t="shared" ref="L257:L260" si="124">K257/F257</f>
        <v>-7.6280041797283177E-2</v>
      </c>
      <c r="M257" s="188" t="s">
        <v>606</v>
      </c>
      <c r="N257" s="185">
        <v>43762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84">
        <v>112</v>
      </c>
      <c r="B258" s="185">
        <v>43194</v>
      </c>
      <c r="C258" s="185"/>
      <c r="D258" s="186" t="s">
        <v>773</v>
      </c>
      <c r="E258" s="187" t="s">
        <v>592</v>
      </c>
      <c r="F258" s="188">
        <f>141.5-7.3</f>
        <v>134.19999999999999</v>
      </c>
      <c r="G258" s="188"/>
      <c r="H258" s="189">
        <v>77</v>
      </c>
      <c r="I258" s="189">
        <v>180</v>
      </c>
      <c r="J258" s="190" t="s">
        <v>774</v>
      </c>
      <c r="K258" s="191">
        <f t="shared" si="123"/>
        <v>-57.199999999999989</v>
      </c>
      <c r="L258" s="192">
        <f t="shared" si="124"/>
        <v>-0.42622950819672129</v>
      </c>
      <c r="M258" s="188" t="s">
        <v>606</v>
      </c>
      <c r="N258" s="185">
        <v>43522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84">
        <v>113</v>
      </c>
      <c r="B259" s="185">
        <v>43209</v>
      </c>
      <c r="C259" s="185"/>
      <c r="D259" s="186" t="s">
        <v>775</v>
      </c>
      <c r="E259" s="187" t="s">
        <v>592</v>
      </c>
      <c r="F259" s="188">
        <v>430</v>
      </c>
      <c r="G259" s="188"/>
      <c r="H259" s="189">
        <v>220</v>
      </c>
      <c r="I259" s="189">
        <v>537</v>
      </c>
      <c r="J259" s="190" t="s">
        <v>776</v>
      </c>
      <c r="K259" s="191">
        <f t="shared" si="123"/>
        <v>-210</v>
      </c>
      <c r="L259" s="192">
        <f t="shared" si="124"/>
        <v>-0.48837209302325579</v>
      </c>
      <c r="M259" s="188" t="s">
        <v>606</v>
      </c>
      <c r="N259" s="185">
        <v>43252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05">
        <v>114</v>
      </c>
      <c r="B260" s="206">
        <v>43220</v>
      </c>
      <c r="C260" s="206"/>
      <c r="D260" s="207" t="s">
        <v>777</v>
      </c>
      <c r="E260" s="208" t="s">
        <v>592</v>
      </c>
      <c r="F260" s="208">
        <v>153.5</v>
      </c>
      <c r="G260" s="208"/>
      <c r="H260" s="208">
        <v>196</v>
      </c>
      <c r="I260" s="210">
        <v>196</v>
      </c>
      <c r="J260" s="180" t="s">
        <v>778</v>
      </c>
      <c r="K260" s="181">
        <f t="shared" si="123"/>
        <v>42.5</v>
      </c>
      <c r="L260" s="182">
        <f t="shared" si="124"/>
        <v>0.27687296416938112</v>
      </c>
      <c r="M260" s="177" t="s">
        <v>595</v>
      </c>
      <c r="N260" s="183">
        <v>43605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84">
        <v>115</v>
      </c>
      <c r="B261" s="185">
        <v>43306</v>
      </c>
      <c r="C261" s="185"/>
      <c r="D261" s="186" t="s">
        <v>746</v>
      </c>
      <c r="E261" s="187" t="s">
        <v>592</v>
      </c>
      <c r="F261" s="188">
        <v>27.5</v>
      </c>
      <c r="G261" s="188"/>
      <c r="H261" s="189">
        <v>13.1</v>
      </c>
      <c r="I261" s="189">
        <v>60</v>
      </c>
      <c r="J261" s="190" t="s">
        <v>779</v>
      </c>
      <c r="K261" s="191">
        <v>-14.4</v>
      </c>
      <c r="L261" s="192">
        <v>-0.52363636363636401</v>
      </c>
      <c r="M261" s="188" t="s">
        <v>606</v>
      </c>
      <c r="N261" s="185">
        <v>43138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14">
        <v>116</v>
      </c>
      <c r="B262" s="215">
        <v>43318</v>
      </c>
      <c r="C262" s="215"/>
      <c r="D262" s="193" t="s">
        <v>780</v>
      </c>
      <c r="E262" s="188" t="s">
        <v>592</v>
      </c>
      <c r="F262" s="188">
        <v>148.5</v>
      </c>
      <c r="G262" s="188"/>
      <c r="H262" s="188">
        <v>102</v>
      </c>
      <c r="I262" s="189">
        <v>182</v>
      </c>
      <c r="J262" s="190" t="s">
        <v>781</v>
      </c>
      <c r="K262" s="191">
        <f>H262-F262</f>
        <v>-46.5</v>
      </c>
      <c r="L262" s="192">
        <f>K262/F262</f>
        <v>-0.31313131313131315</v>
      </c>
      <c r="M262" s="188" t="s">
        <v>606</v>
      </c>
      <c r="N262" s="185">
        <v>43661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74">
        <v>117</v>
      </c>
      <c r="B263" s="175">
        <v>43335</v>
      </c>
      <c r="C263" s="175"/>
      <c r="D263" s="176" t="s">
        <v>782</v>
      </c>
      <c r="E263" s="177" t="s">
        <v>592</v>
      </c>
      <c r="F263" s="208">
        <v>285</v>
      </c>
      <c r="G263" s="177"/>
      <c r="H263" s="177">
        <v>355</v>
      </c>
      <c r="I263" s="179">
        <v>364</v>
      </c>
      <c r="J263" s="180" t="s">
        <v>783</v>
      </c>
      <c r="K263" s="181">
        <v>70</v>
      </c>
      <c r="L263" s="182">
        <v>0.24561403508771901</v>
      </c>
      <c r="M263" s="177" t="s">
        <v>595</v>
      </c>
      <c r="N263" s="183">
        <v>43455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74">
        <v>118</v>
      </c>
      <c r="B264" s="175">
        <v>43341</v>
      </c>
      <c r="C264" s="175"/>
      <c r="D264" s="176" t="s">
        <v>399</v>
      </c>
      <c r="E264" s="177" t="s">
        <v>592</v>
      </c>
      <c r="F264" s="208">
        <v>525</v>
      </c>
      <c r="G264" s="177"/>
      <c r="H264" s="177">
        <v>585</v>
      </c>
      <c r="I264" s="179">
        <v>635</v>
      </c>
      <c r="J264" s="180" t="s">
        <v>784</v>
      </c>
      <c r="K264" s="181">
        <f t="shared" ref="K264:K315" si="125">H264-F264</f>
        <v>60</v>
      </c>
      <c r="L264" s="182">
        <f t="shared" ref="L264:L315" si="126">K264/F264</f>
        <v>0.11428571428571428</v>
      </c>
      <c r="M264" s="177" t="s">
        <v>595</v>
      </c>
      <c r="N264" s="183">
        <v>43662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74">
        <v>119</v>
      </c>
      <c r="B265" s="175">
        <v>43395</v>
      </c>
      <c r="C265" s="175"/>
      <c r="D265" s="176" t="s">
        <v>384</v>
      </c>
      <c r="E265" s="177" t="s">
        <v>592</v>
      </c>
      <c r="F265" s="208">
        <v>475</v>
      </c>
      <c r="G265" s="177"/>
      <c r="H265" s="177">
        <v>574</v>
      </c>
      <c r="I265" s="179">
        <v>570</v>
      </c>
      <c r="J265" s="180" t="s">
        <v>686</v>
      </c>
      <c r="K265" s="181">
        <f t="shared" si="125"/>
        <v>99</v>
      </c>
      <c r="L265" s="182">
        <f t="shared" si="126"/>
        <v>0.20842105263157895</v>
      </c>
      <c r="M265" s="177" t="s">
        <v>595</v>
      </c>
      <c r="N265" s="183">
        <v>43403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05">
        <v>120</v>
      </c>
      <c r="B266" s="206">
        <v>43397</v>
      </c>
      <c r="C266" s="206"/>
      <c r="D266" s="207" t="s">
        <v>785</v>
      </c>
      <c r="E266" s="208" t="s">
        <v>592</v>
      </c>
      <c r="F266" s="208">
        <v>707.5</v>
      </c>
      <c r="G266" s="208"/>
      <c r="H266" s="208">
        <v>872</v>
      </c>
      <c r="I266" s="210">
        <v>872</v>
      </c>
      <c r="J266" s="211" t="s">
        <v>686</v>
      </c>
      <c r="K266" s="181">
        <f t="shared" si="125"/>
        <v>164.5</v>
      </c>
      <c r="L266" s="212">
        <f t="shared" si="126"/>
        <v>0.23250883392226149</v>
      </c>
      <c r="M266" s="208" t="s">
        <v>595</v>
      </c>
      <c r="N266" s="213">
        <v>43482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05">
        <v>121</v>
      </c>
      <c r="B267" s="206">
        <v>43398</v>
      </c>
      <c r="C267" s="206"/>
      <c r="D267" s="207" t="s">
        <v>786</v>
      </c>
      <c r="E267" s="208" t="s">
        <v>592</v>
      </c>
      <c r="F267" s="208">
        <v>162</v>
      </c>
      <c r="G267" s="208"/>
      <c r="H267" s="208">
        <v>204</v>
      </c>
      <c r="I267" s="210">
        <v>209</v>
      </c>
      <c r="J267" s="211" t="s">
        <v>787</v>
      </c>
      <c r="K267" s="181">
        <f t="shared" si="125"/>
        <v>42</v>
      </c>
      <c r="L267" s="212">
        <f t="shared" si="126"/>
        <v>0.25925925925925924</v>
      </c>
      <c r="M267" s="208" t="s">
        <v>595</v>
      </c>
      <c r="N267" s="213">
        <v>43539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05">
        <v>122</v>
      </c>
      <c r="B268" s="206">
        <v>43399</v>
      </c>
      <c r="C268" s="206"/>
      <c r="D268" s="207" t="s">
        <v>489</v>
      </c>
      <c r="E268" s="208" t="s">
        <v>592</v>
      </c>
      <c r="F268" s="208">
        <v>240</v>
      </c>
      <c r="G268" s="208"/>
      <c r="H268" s="208">
        <v>297</v>
      </c>
      <c r="I268" s="210">
        <v>297</v>
      </c>
      <c r="J268" s="211" t="s">
        <v>686</v>
      </c>
      <c r="K268" s="217">
        <f t="shared" si="125"/>
        <v>57</v>
      </c>
      <c r="L268" s="212">
        <f t="shared" si="126"/>
        <v>0.23749999999999999</v>
      </c>
      <c r="M268" s="208" t="s">
        <v>595</v>
      </c>
      <c r="N268" s="213">
        <v>43417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74">
        <v>123</v>
      </c>
      <c r="B269" s="175">
        <v>43439</v>
      </c>
      <c r="C269" s="175"/>
      <c r="D269" s="176" t="s">
        <v>788</v>
      </c>
      <c r="E269" s="177" t="s">
        <v>592</v>
      </c>
      <c r="F269" s="177">
        <v>202.5</v>
      </c>
      <c r="G269" s="177"/>
      <c r="H269" s="177">
        <v>255</v>
      </c>
      <c r="I269" s="179">
        <v>252</v>
      </c>
      <c r="J269" s="180" t="s">
        <v>686</v>
      </c>
      <c r="K269" s="181">
        <f t="shared" si="125"/>
        <v>52.5</v>
      </c>
      <c r="L269" s="182">
        <f t="shared" si="126"/>
        <v>0.25925925925925924</v>
      </c>
      <c r="M269" s="177" t="s">
        <v>595</v>
      </c>
      <c r="N269" s="183">
        <v>43542</v>
      </c>
      <c r="O269" s="1"/>
      <c r="P269" s="1"/>
      <c r="Q269" s="1"/>
      <c r="R269" s="6" t="s">
        <v>789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05">
        <v>124</v>
      </c>
      <c r="B270" s="206">
        <v>43465</v>
      </c>
      <c r="C270" s="175"/>
      <c r="D270" s="207" t="s">
        <v>159</v>
      </c>
      <c r="E270" s="208" t="s">
        <v>592</v>
      </c>
      <c r="F270" s="208">
        <v>710</v>
      </c>
      <c r="G270" s="208"/>
      <c r="H270" s="208">
        <v>866</v>
      </c>
      <c r="I270" s="210">
        <v>866</v>
      </c>
      <c r="J270" s="211" t="s">
        <v>686</v>
      </c>
      <c r="K270" s="181">
        <f t="shared" si="125"/>
        <v>156</v>
      </c>
      <c r="L270" s="182">
        <f t="shared" si="126"/>
        <v>0.21971830985915494</v>
      </c>
      <c r="M270" s="177" t="s">
        <v>595</v>
      </c>
      <c r="N270" s="183">
        <v>43553</v>
      </c>
      <c r="O270" s="1"/>
      <c r="P270" s="1"/>
      <c r="Q270" s="1"/>
      <c r="R270" s="6" t="s">
        <v>789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05">
        <v>125</v>
      </c>
      <c r="B271" s="206">
        <v>43522</v>
      </c>
      <c r="C271" s="206"/>
      <c r="D271" s="207" t="s">
        <v>174</v>
      </c>
      <c r="E271" s="208" t="s">
        <v>592</v>
      </c>
      <c r="F271" s="208">
        <v>337.25</v>
      </c>
      <c r="G271" s="208"/>
      <c r="H271" s="208">
        <v>398.5</v>
      </c>
      <c r="I271" s="210">
        <v>411</v>
      </c>
      <c r="J271" s="180" t="s">
        <v>790</v>
      </c>
      <c r="K271" s="181">
        <f t="shared" si="125"/>
        <v>61.25</v>
      </c>
      <c r="L271" s="182">
        <f t="shared" si="126"/>
        <v>0.1816160118606375</v>
      </c>
      <c r="M271" s="177" t="s">
        <v>595</v>
      </c>
      <c r="N271" s="183">
        <v>43760</v>
      </c>
      <c r="O271" s="1"/>
      <c r="P271" s="1"/>
      <c r="Q271" s="1"/>
      <c r="R271" s="6" t="s">
        <v>789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18">
        <v>126</v>
      </c>
      <c r="B272" s="219">
        <v>43559</v>
      </c>
      <c r="C272" s="219"/>
      <c r="D272" s="220" t="s">
        <v>791</v>
      </c>
      <c r="E272" s="221" t="s">
        <v>592</v>
      </c>
      <c r="F272" s="221">
        <v>130</v>
      </c>
      <c r="G272" s="221"/>
      <c r="H272" s="221">
        <v>65</v>
      </c>
      <c r="I272" s="222">
        <v>158</v>
      </c>
      <c r="J272" s="190" t="s">
        <v>792</v>
      </c>
      <c r="K272" s="191">
        <f t="shared" si="125"/>
        <v>-65</v>
      </c>
      <c r="L272" s="192">
        <f t="shared" si="126"/>
        <v>-0.5</v>
      </c>
      <c r="M272" s="188" t="s">
        <v>606</v>
      </c>
      <c r="N272" s="185">
        <v>43726</v>
      </c>
      <c r="O272" s="1"/>
      <c r="P272" s="1"/>
      <c r="Q272" s="1"/>
      <c r="R272" s="6" t="s">
        <v>793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05">
        <v>127</v>
      </c>
      <c r="B273" s="206">
        <v>43017</v>
      </c>
      <c r="C273" s="206"/>
      <c r="D273" s="207" t="s">
        <v>210</v>
      </c>
      <c r="E273" s="208" t="s">
        <v>592</v>
      </c>
      <c r="F273" s="208">
        <v>141.5</v>
      </c>
      <c r="G273" s="208"/>
      <c r="H273" s="208">
        <v>183.5</v>
      </c>
      <c r="I273" s="210">
        <v>210</v>
      </c>
      <c r="J273" s="180" t="s">
        <v>787</v>
      </c>
      <c r="K273" s="181">
        <f t="shared" si="125"/>
        <v>42</v>
      </c>
      <c r="L273" s="182">
        <f t="shared" si="126"/>
        <v>0.29681978798586572</v>
      </c>
      <c r="M273" s="177" t="s">
        <v>595</v>
      </c>
      <c r="N273" s="183">
        <v>43042</v>
      </c>
      <c r="O273" s="1"/>
      <c r="P273" s="1"/>
      <c r="Q273" s="1"/>
      <c r="R273" s="6" t="s">
        <v>793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18">
        <v>128</v>
      </c>
      <c r="B274" s="219">
        <v>43074</v>
      </c>
      <c r="C274" s="219"/>
      <c r="D274" s="220" t="s">
        <v>794</v>
      </c>
      <c r="E274" s="221" t="s">
        <v>592</v>
      </c>
      <c r="F274" s="216">
        <v>172</v>
      </c>
      <c r="G274" s="221"/>
      <c r="H274" s="221">
        <v>155.25</v>
      </c>
      <c r="I274" s="222">
        <v>230</v>
      </c>
      <c r="J274" s="190" t="s">
        <v>795</v>
      </c>
      <c r="K274" s="191">
        <f t="shared" si="125"/>
        <v>-16.75</v>
      </c>
      <c r="L274" s="192">
        <f t="shared" si="126"/>
        <v>-9.7383720930232565E-2</v>
      </c>
      <c r="M274" s="188" t="s">
        <v>606</v>
      </c>
      <c r="N274" s="185">
        <v>43787</v>
      </c>
      <c r="O274" s="1"/>
      <c r="P274" s="1"/>
      <c r="Q274" s="1"/>
      <c r="R274" s="6" t="s">
        <v>793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05">
        <v>129</v>
      </c>
      <c r="B275" s="206">
        <v>43398</v>
      </c>
      <c r="C275" s="206"/>
      <c r="D275" s="207" t="s">
        <v>120</v>
      </c>
      <c r="E275" s="208" t="s">
        <v>592</v>
      </c>
      <c r="F275" s="208">
        <v>698.5</v>
      </c>
      <c r="G275" s="208"/>
      <c r="H275" s="208">
        <v>890</v>
      </c>
      <c r="I275" s="210">
        <v>890</v>
      </c>
      <c r="J275" s="180" t="s">
        <v>796</v>
      </c>
      <c r="K275" s="181">
        <f t="shared" si="125"/>
        <v>191.5</v>
      </c>
      <c r="L275" s="182">
        <f t="shared" si="126"/>
        <v>0.27415891195418757</v>
      </c>
      <c r="M275" s="177" t="s">
        <v>595</v>
      </c>
      <c r="N275" s="183">
        <v>44328</v>
      </c>
      <c r="O275" s="1"/>
      <c r="P275" s="1"/>
      <c r="Q275" s="1"/>
      <c r="R275" s="6" t="s">
        <v>789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05">
        <v>130</v>
      </c>
      <c r="B276" s="206">
        <v>42877</v>
      </c>
      <c r="C276" s="206"/>
      <c r="D276" s="207" t="s">
        <v>797</v>
      </c>
      <c r="E276" s="208" t="s">
        <v>592</v>
      </c>
      <c r="F276" s="208">
        <v>127.6</v>
      </c>
      <c r="G276" s="208"/>
      <c r="H276" s="208">
        <v>138</v>
      </c>
      <c r="I276" s="210">
        <v>190</v>
      </c>
      <c r="J276" s="180" t="s">
        <v>798</v>
      </c>
      <c r="K276" s="181">
        <f t="shared" si="125"/>
        <v>10.400000000000006</v>
      </c>
      <c r="L276" s="182">
        <f t="shared" si="126"/>
        <v>8.1504702194357417E-2</v>
      </c>
      <c r="M276" s="177" t="s">
        <v>595</v>
      </c>
      <c r="N276" s="183">
        <v>43774</v>
      </c>
      <c r="O276" s="1"/>
      <c r="P276" s="1"/>
      <c r="Q276" s="1"/>
      <c r="R276" s="6" t="s">
        <v>793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05">
        <v>131</v>
      </c>
      <c r="B277" s="206">
        <v>43158</v>
      </c>
      <c r="C277" s="206"/>
      <c r="D277" s="207" t="s">
        <v>799</v>
      </c>
      <c r="E277" s="208" t="s">
        <v>592</v>
      </c>
      <c r="F277" s="208">
        <v>317</v>
      </c>
      <c r="G277" s="208"/>
      <c r="H277" s="208">
        <v>382.5</v>
      </c>
      <c r="I277" s="210">
        <v>398</v>
      </c>
      <c r="J277" s="180" t="s">
        <v>800</v>
      </c>
      <c r="K277" s="181">
        <f t="shared" si="125"/>
        <v>65.5</v>
      </c>
      <c r="L277" s="182">
        <f t="shared" si="126"/>
        <v>0.20662460567823343</v>
      </c>
      <c r="M277" s="177" t="s">
        <v>595</v>
      </c>
      <c r="N277" s="183">
        <v>44238</v>
      </c>
      <c r="O277" s="1"/>
      <c r="P277" s="1"/>
      <c r="Q277" s="1"/>
      <c r="R277" s="6" t="s">
        <v>793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18">
        <v>132</v>
      </c>
      <c r="B278" s="219">
        <v>43164</v>
      </c>
      <c r="C278" s="219"/>
      <c r="D278" s="220" t="s">
        <v>166</v>
      </c>
      <c r="E278" s="221" t="s">
        <v>592</v>
      </c>
      <c r="F278" s="216">
        <f>510-14.4</f>
        <v>495.6</v>
      </c>
      <c r="G278" s="221"/>
      <c r="H278" s="221">
        <v>350</v>
      </c>
      <c r="I278" s="222">
        <v>672</v>
      </c>
      <c r="J278" s="190" t="s">
        <v>801</v>
      </c>
      <c r="K278" s="191">
        <f t="shared" si="125"/>
        <v>-145.60000000000002</v>
      </c>
      <c r="L278" s="192">
        <f t="shared" si="126"/>
        <v>-0.29378531073446329</v>
      </c>
      <c r="M278" s="188" t="s">
        <v>606</v>
      </c>
      <c r="N278" s="185">
        <v>43887</v>
      </c>
      <c r="O278" s="1"/>
      <c r="P278" s="1"/>
      <c r="Q278" s="1"/>
      <c r="R278" s="6" t="s">
        <v>789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18">
        <v>133</v>
      </c>
      <c r="B279" s="219">
        <v>43237</v>
      </c>
      <c r="C279" s="219"/>
      <c r="D279" s="220" t="s">
        <v>802</v>
      </c>
      <c r="E279" s="221" t="s">
        <v>592</v>
      </c>
      <c r="F279" s="216">
        <v>230.3</v>
      </c>
      <c r="G279" s="221"/>
      <c r="H279" s="221">
        <v>102.5</v>
      </c>
      <c r="I279" s="222">
        <v>348</v>
      </c>
      <c r="J279" s="190" t="s">
        <v>803</v>
      </c>
      <c r="K279" s="191">
        <f t="shared" si="125"/>
        <v>-127.80000000000001</v>
      </c>
      <c r="L279" s="192">
        <f t="shared" si="126"/>
        <v>-0.55492835432045162</v>
      </c>
      <c r="M279" s="188" t="s">
        <v>606</v>
      </c>
      <c r="N279" s="185">
        <v>43896</v>
      </c>
      <c r="O279" s="1"/>
      <c r="P279" s="1"/>
      <c r="Q279" s="1"/>
      <c r="R279" s="6" t="s">
        <v>789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05">
        <v>134</v>
      </c>
      <c r="B280" s="206">
        <v>43258</v>
      </c>
      <c r="C280" s="206"/>
      <c r="D280" s="207" t="s">
        <v>445</v>
      </c>
      <c r="E280" s="208" t="s">
        <v>592</v>
      </c>
      <c r="F280" s="208">
        <f>342.5-5.1</f>
        <v>337.4</v>
      </c>
      <c r="G280" s="208"/>
      <c r="H280" s="208">
        <v>412.5</v>
      </c>
      <c r="I280" s="210">
        <v>439</v>
      </c>
      <c r="J280" s="180" t="s">
        <v>804</v>
      </c>
      <c r="K280" s="181">
        <f t="shared" si="125"/>
        <v>75.100000000000023</v>
      </c>
      <c r="L280" s="182">
        <f t="shared" si="126"/>
        <v>0.22258446947243635</v>
      </c>
      <c r="M280" s="177" t="s">
        <v>595</v>
      </c>
      <c r="N280" s="183">
        <v>44230</v>
      </c>
      <c r="O280" s="1"/>
      <c r="P280" s="1"/>
      <c r="Q280" s="1"/>
      <c r="R280" s="6" t="s">
        <v>793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99">
        <v>135</v>
      </c>
      <c r="B281" s="198">
        <v>43285</v>
      </c>
      <c r="C281" s="198"/>
      <c r="D281" s="199" t="s">
        <v>58</v>
      </c>
      <c r="E281" s="200" t="s">
        <v>592</v>
      </c>
      <c r="F281" s="200">
        <f>127.5-5.53</f>
        <v>121.97</v>
      </c>
      <c r="G281" s="201"/>
      <c r="H281" s="201">
        <v>122.5</v>
      </c>
      <c r="I281" s="201">
        <v>170</v>
      </c>
      <c r="J281" s="202" t="s">
        <v>805</v>
      </c>
      <c r="K281" s="203">
        <f t="shared" si="125"/>
        <v>0.53000000000000114</v>
      </c>
      <c r="L281" s="204">
        <f t="shared" si="126"/>
        <v>4.3453308190538747E-3</v>
      </c>
      <c r="M281" s="200" t="s">
        <v>615</v>
      </c>
      <c r="N281" s="198">
        <v>44431</v>
      </c>
      <c r="O281" s="1"/>
      <c r="P281" s="1"/>
      <c r="Q281" s="1"/>
      <c r="R281" s="6" t="s">
        <v>789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18">
        <v>136</v>
      </c>
      <c r="B282" s="219">
        <v>43294</v>
      </c>
      <c r="C282" s="219"/>
      <c r="D282" s="220" t="s">
        <v>806</v>
      </c>
      <c r="E282" s="221" t="s">
        <v>592</v>
      </c>
      <c r="F282" s="216">
        <v>46.5</v>
      </c>
      <c r="G282" s="221"/>
      <c r="H282" s="221">
        <v>17</v>
      </c>
      <c r="I282" s="222">
        <v>59</v>
      </c>
      <c r="J282" s="190" t="s">
        <v>807</v>
      </c>
      <c r="K282" s="191">
        <f t="shared" si="125"/>
        <v>-29.5</v>
      </c>
      <c r="L282" s="192">
        <f t="shared" si="126"/>
        <v>-0.63440860215053763</v>
      </c>
      <c r="M282" s="188" t="s">
        <v>606</v>
      </c>
      <c r="N282" s="185">
        <v>43887</v>
      </c>
      <c r="O282" s="1"/>
      <c r="P282" s="1"/>
      <c r="Q282" s="1"/>
      <c r="R282" s="6" t="s">
        <v>789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05">
        <v>137</v>
      </c>
      <c r="B283" s="206">
        <v>43396</v>
      </c>
      <c r="C283" s="206"/>
      <c r="D283" s="207" t="s">
        <v>428</v>
      </c>
      <c r="E283" s="208" t="s">
        <v>592</v>
      </c>
      <c r="F283" s="208">
        <v>156.5</v>
      </c>
      <c r="G283" s="208"/>
      <c r="H283" s="208">
        <v>207.5</v>
      </c>
      <c r="I283" s="210">
        <v>191</v>
      </c>
      <c r="J283" s="180" t="s">
        <v>686</v>
      </c>
      <c r="K283" s="181">
        <f t="shared" si="125"/>
        <v>51</v>
      </c>
      <c r="L283" s="182">
        <f t="shared" si="126"/>
        <v>0.32587859424920129</v>
      </c>
      <c r="M283" s="177" t="s">
        <v>595</v>
      </c>
      <c r="N283" s="183">
        <v>44369</v>
      </c>
      <c r="O283" s="1"/>
      <c r="P283" s="1"/>
      <c r="Q283" s="1"/>
      <c r="R283" s="6" t="s">
        <v>789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05">
        <v>138</v>
      </c>
      <c r="B284" s="206">
        <v>43439</v>
      </c>
      <c r="C284" s="206"/>
      <c r="D284" s="207" t="s">
        <v>347</v>
      </c>
      <c r="E284" s="208" t="s">
        <v>592</v>
      </c>
      <c r="F284" s="208">
        <v>259.5</v>
      </c>
      <c r="G284" s="208"/>
      <c r="H284" s="208">
        <v>320</v>
      </c>
      <c r="I284" s="210">
        <v>320</v>
      </c>
      <c r="J284" s="180" t="s">
        <v>686</v>
      </c>
      <c r="K284" s="181">
        <f t="shared" si="125"/>
        <v>60.5</v>
      </c>
      <c r="L284" s="182">
        <f t="shared" si="126"/>
        <v>0.23314065510597304</v>
      </c>
      <c r="M284" s="177" t="s">
        <v>595</v>
      </c>
      <c r="N284" s="183">
        <v>44323</v>
      </c>
      <c r="O284" s="1"/>
      <c r="P284" s="1"/>
      <c r="Q284" s="1"/>
      <c r="R284" s="6" t="s">
        <v>789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18">
        <v>139</v>
      </c>
      <c r="B285" s="219">
        <v>43439</v>
      </c>
      <c r="C285" s="219"/>
      <c r="D285" s="220" t="s">
        <v>808</v>
      </c>
      <c r="E285" s="221" t="s">
        <v>592</v>
      </c>
      <c r="F285" s="221">
        <v>715</v>
      </c>
      <c r="G285" s="221"/>
      <c r="H285" s="221">
        <v>445</v>
      </c>
      <c r="I285" s="222">
        <v>840</v>
      </c>
      <c r="J285" s="190" t="s">
        <v>809</v>
      </c>
      <c r="K285" s="191">
        <f t="shared" si="125"/>
        <v>-270</v>
      </c>
      <c r="L285" s="192">
        <f t="shared" si="126"/>
        <v>-0.3776223776223776</v>
      </c>
      <c r="M285" s="188" t="s">
        <v>606</v>
      </c>
      <c r="N285" s="185">
        <v>43800</v>
      </c>
      <c r="O285" s="1"/>
      <c r="P285" s="1"/>
      <c r="Q285" s="1"/>
      <c r="R285" s="6" t="s">
        <v>789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05">
        <v>140</v>
      </c>
      <c r="B286" s="206">
        <v>43469</v>
      </c>
      <c r="C286" s="206"/>
      <c r="D286" s="207" t="s">
        <v>180</v>
      </c>
      <c r="E286" s="208" t="s">
        <v>592</v>
      </c>
      <c r="F286" s="208">
        <v>875</v>
      </c>
      <c r="G286" s="208"/>
      <c r="H286" s="208">
        <v>1165</v>
      </c>
      <c r="I286" s="210">
        <v>1185</v>
      </c>
      <c r="J286" s="180" t="s">
        <v>810</v>
      </c>
      <c r="K286" s="181">
        <f t="shared" si="125"/>
        <v>290</v>
      </c>
      <c r="L286" s="182">
        <f t="shared" si="126"/>
        <v>0.33142857142857141</v>
      </c>
      <c r="M286" s="177" t="s">
        <v>595</v>
      </c>
      <c r="N286" s="183">
        <v>43847</v>
      </c>
      <c r="O286" s="1"/>
      <c r="P286" s="1"/>
      <c r="Q286" s="1"/>
      <c r="R286" s="6" t="s">
        <v>789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05">
        <v>141</v>
      </c>
      <c r="B287" s="206">
        <v>43559</v>
      </c>
      <c r="C287" s="206"/>
      <c r="D287" s="207" t="s">
        <v>365</v>
      </c>
      <c r="E287" s="208" t="s">
        <v>592</v>
      </c>
      <c r="F287" s="208">
        <f>387-14.63</f>
        <v>372.37</v>
      </c>
      <c r="G287" s="208"/>
      <c r="H287" s="208">
        <v>490</v>
      </c>
      <c r="I287" s="210">
        <v>490</v>
      </c>
      <c r="J287" s="180" t="s">
        <v>686</v>
      </c>
      <c r="K287" s="181">
        <f t="shared" si="125"/>
        <v>117.63</v>
      </c>
      <c r="L287" s="182">
        <f t="shared" si="126"/>
        <v>0.31589548030185027</v>
      </c>
      <c r="M287" s="177" t="s">
        <v>595</v>
      </c>
      <c r="N287" s="183">
        <v>43850</v>
      </c>
      <c r="O287" s="1"/>
      <c r="P287" s="1"/>
      <c r="Q287" s="1"/>
      <c r="R287" s="6" t="s">
        <v>789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18">
        <v>142</v>
      </c>
      <c r="B288" s="219">
        <v>43578</v>
      </c>
      <c r="C288" s="219"/>
      <c r="D288" s="220" t="s">
        <v>811</v>
      </c>
      <c r="E288" s="221" t="s">
        <v>605</v>
      </c>
      <c r="F288" s="221">
        <v>220</v>
      </c>
      <c r="G288" s="221"/>
      <c r="H288" s="221">
        <v>127.5</v>
      </c>
      <c r="I288" s="222">
        <v>284</v>
      </c>
      <c r="J288" s="190" t="s">
        <v>812</v>
      </c>
      <c r="K288" s="191">
        <f t="shared" si="125"/>
        <v>-92.5</v>
      </c>
      <c r="L288" s="192">
        <f t="shared" si="126"/>
        <v>-0.42045454545454547</v>
      </c>
      <c r="M288" s="188" t="s">
        <v>606</v>
      </c>
      <c r="N288" s="185">
        <v>43896</v>
      </c>
      <c r="O288" s="1"/>
      <c r="P288" s="1"/>
      <c r="Q288" s="1"/>
      <c r="R288" s="6" t="s">
        <v>789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05">
        <v>143</v>
      </c>
      <c r="B289" s="206">
        <v>43622</v>
      </c>
      <c r="C289" s="206"/>
      <c r="D289" s="207" t="s">
        <v>490</v>
      </c>
      <c r="E289" s="208" t="s">
        <v>605</v>
      </c>
      <c r="F289" s="208">
        <v>332.8</v>
      </c>
      <c r="G289" s="208"/>
      <c r="H289" s="208">
        <v>405</v>
      </c>
      <c r="I289" s="210">
        <v>419</v>
      </c>
      <c r="J289" s="180" t="s">
        <v>813</v>
      </c>
      <c r="K289" s="181">
        <f t="shared" si="125"/>
        <v>72.199999999999989</v>
      </c>
      <c r="L289" s="182">
        <f t="shared" si="126"/>
        <v>0.21694711538461534</v>
      </c>
      <c r="M289" s="177" t="s">
        <v>595</v>
      </c>
      <c r="N289" s="183">
        <v>43860</v>
      </c>
      <c r="O289" s="1"/>
      <c r="P289" s="1"/>
      <c r="Q289" s="1"/>
      <c r="R289" s="6" t="s">
        <v>793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99">
        <v>144</v>
      </c>
      <c r="B290" s="198">
        <v>43641</v>
      </c>
      <c r="C290" s="198"/>
      <c r="D290" s="199" t="s">
        <v>172</v>
      </c>
      <c r="E290" s="200" t="s">
        <v>592</v>
      </c>
      <c r="F290" s="200">
        <v>386</v>
      </c>
      <c r="G290" s="201"/>
      <c r="H290" s="201">
        <v>395</v>
      </c>
      <c r="I290" s="201">
        <v>452</v>
      </c>
      <c r="J290" s="202" t="s">
        <v>814</v>
      </c>
      <c r="K290" s="203">
        <f t="shared" si="125"/>
        <v>9</v>
      </c>
      <c r="L290" s="204">
        <f t="shared" si="126"/>
        <v>2.3316062176165803E-2</v>
      </c>
      <c r="M290" s="200" t="s">
        <v>615</v>
      </c>
      <c r="N290" s="198">
        <v>43868</v>
      </c>
      <c r="O290" s="1"/>
      <c r="P290" s="1"/>
      <c r="Q290" s="1"/>
      <c r="R290" s="6" t="s">
        <v>793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99">
        <v>145</v>
      </c>
      <c r="B291" s="198">
        <v>43707</v>
      </c>
      <c r="C291" s="198"/>
      <c r="D291" s="199" t="s">
        <v>146</v>
      </c>
      <c r="E291" s="200" t="s">
        <v>592</v>
      </c>
      <c r="F291" s="200">
        <v>137.5</v>
      </c>
      <c r="G291" s="201"/>
      <c r="H291" s="201">
        <v>138.5</v>
      </c>
      <c r="I291" s="201">
        <v>190</v>
      </c>
      <c r="J291" s="202" t="s">
        <v>815</v>
      </c>
      <c r="K291" s="203">
        <f t="shared" si="125"/>
        <v>1</v>
      </c>
      <c r="L291" s="204">
        <f t="shared" si="126"/>
        <v>7.2727272727272727E-3</v>
      </c>
      <c r="M291" s="200" t="s">
        <v>615</v>
      </c>
      <c r="N291" s="198">
        <v>44432</v>
      </c>
      <c r="O291" s="1"/>
      <c r="P291" s="1"/>
      <c r="Q291" s="1"/>
      <c r="R291" s="6" t="s">
        <v>789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05">
        <v>146</v>
      </c>
      <c r="B292" s="206">
        <v>43731</v>
      </c>
      <c r="C292" s="206"/>
      <c r="D292" s="207" t="s">
        <v>438</v>
      </c>
      <c r="E292" s="208" t="s">
        <v>592</v>
      </c>
      <c r="F292" s="208">
        <v>235</v>
      </c>
      <c r="G292" s="208"/>
      <c r="H292" s="208">
        <v>295</v>
      </c>
      <c r="I292" s="210">
        <v>296</v>
      </c>
      <c r="J292" s="180" t="s">
        <v>816</v>
      </c>
      <c r="K292" s="181">
        <f t="shared" si="125"/>
        <v>60</v>
      </c>
      <c r="L292" s="182">
        <f t="shared" si="126"/>
        <v>0.25531914893617019</v>
      </c>
      <c r="M292" s="177" t="s">
        <v>595</v>
      </c>
      <c r="N292" s="183">
        <v>43844</v>
      </c>
      <c r="O292" s="1"/>
      <c r="P292" s="1"/>
      <c r="Q292" s="1"/>
      <c r="R292" s="6" t="s">
        <v>793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05">
        <v>147</v>
      </c>
      <c r="B293" s="206">
        <v>43752</v>
      </c>
      <c r="C293" s="206"/>
      <c r="D293" s="207" t="s">
        <v>817</v>
      </c>
      <c r="E293" s="208" t="s">
        <v>592</v>
      </c>
      <c r="F293" s="208">
        <v>277.5</v>
      </c>
      <c r="G293" s="208"/>
      <c r="H293" s="208">
        <v>333</v>
      </c>
      <c r="I293" s="210">
        <v>333</v>
      </c>
      <c r="J293" s="180" t="s">
        <v>818</v>
      </c>
      <c r="K293" s="181">
        <f t="shared" si="125"/>
        <v>55.5</v>
      </c>
      <c r="L293" s="182">
        <f t="shared" si="126"/>
        <v>0.2</v>
      </c>
      <c r="M293" s="177" t="s">
        <v>595</v>
      </c>
      <c r="N293" s="183">
        <v>43846</v>
      </c>
      <c r="O293" s="1"/>
      <c r="P293" s="1"/>
      <c r="Q293" s="1"/>
      <c r="R293" s="6" t="s">
        <v>789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05">
        <v>148</v>
      </c>
      <c r="B294" s="206">
        <v>43752</v>
      </c>
      <c r="C294" s="206"/>
      <c r="D294" s="207" t="s">
        <v>819</v>
      </c>
      <c r="E294" s="208" t="s">
        <v>592</v>
      </c>
      <c r="F294" s="208">
        <v>930</v>
      </c>
      <c r="G294" s="208"/>
      <c r="H294" s="208">
        <v>1165</v>
      </c>
      <c r="I294" s="210">
        <v>1200</v>
      </c>
      <c r="J294" s="180" t="s">
        <v>820</v>
      </c>
      <c r="K294" s="181">
        <f t="shared" si="125"/>
        <v>235</v>
      </c>
      <c r="L294" s="182">
        <f t="shared" si="126"/>
        <v>0.25268817204301075</v>
      </c>
      <c r="M294" s="177" t="s">
        <v>595</v>
      </c>
      <c r="N294" s="183">
        <v>43847</v>
      </c>
      <c r="O294" s="1"/>
      <c r="P294" s="1"/>
      <c r="Q294" s="1"/>
      <c r="R294" s="6" t="s">
        <v>793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05">
        <v>149</v>
      </c>
      <c r="B295" s="206">
        <v>43753</v>
      </c>
      <c r="C295" s="206"/>
      <c r="D295" s="207" t="s">
        <v>821</v>
      </c>
      <c r="E295" s="208" t="s">
        <v>592</v>
      </c>
      <c r="F295" s="178">
        <v>111</v>
      </c>
      <c r="G295" s="208"/>
      <c r="H295" s="208">
        <v>141</v>
      </c>
      <c r="I295" s="210">
        <v>141</v>
      </c>
      <c r="J295" s="180" t="s">
        <v>822</v>
      </c>
      <c r="K295" s="181">
        <f t="shared" si="125"/>
        <v>30</v>
      </c>
      <c r="L295" s="182">
        <f t="shared" si="126"/>
        <v>0.27027027027027029</v>
      </c>
      <c r="M295" s="177" t="s">
        <v>595</v>
      </c>
      <c r="N295" s="183">
        <v>44328</v>
      </c>
      <c r="O295" s="1"/>
      <c r="P295" s="1"/>
      <c r="Q295" s="1"/>
      <c r="R295" s="6" t="s">
        <v>793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05">
        <v>150</v>
      </c>
      <c r="B296" s="206">
        <v>43753</v>
      </c>
      <c r="C296" s="206"/>
      <c r="D296" s="207" t="s">
        <v>823</v>
      </c>
      <c r="E296" s="208" t="s">
        <v>592</v>
      </c>
      <c r="F296" s="178">
        <v>296</v>
      </c>
      <c r="G296" s="208"/>
      <c r="H296" s="208">
        <v>370</v>
      </c>
      <c r="I296" s="210">
        <v>370</v>
      </c>
      <c r="J296" s="180" t="s">
        <v>686</v>
      </c>
      <c r="K296" s="181">
        <f t="shared" si="125"/>
        <v>74</v>
      </c>
      <c r="L296" s="182">
        <f t="shared" si="126"/>
        <v>0.25</v>
      </c>
      <c r="M296" s="177" t="s">
        <v>595</v>
      </c>
      <c r="N296" s="183">
        <v>43853</v>
      </c>
      <c r="O296" s="1"/>
      <c r="P296" s="1"/>
      <c r="Q296" s="1"/>
      <c r="R296" s="6" t="s">
        <v>793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05">
        <v>151</v>
      </c>
      <c r="B297" s="206">
        <v>43754</v>
      </c>
      <c r="C297" s="206"/>
      <c r="D297" s="207" t="s">
        <v>824</v>
      </c>
      <c r="E297" s="208" t="s">
        <v>592</v>
      </c>
      <c r="F297" s="178">
        <v>300</v>
      </c>
      <c r="G297" s="208"/>
      <c r="H297" s="208">
        <v>382.5</v>
      </c>
      <c r="I297" s="210">
        <v>344</v>
      </c>
      <c r="J297" s="180" t="s">
        <v>825</v>
      </c>
      <c r="K297" s="181">
        <f t="shared" si="125"/>
        <v>82.5</v>
      </c>
      <c r="L297" s="182">
        <f t="shared" si="126"/>
        <v>0.27500000000000002</v>
      </c>
      <c r="M297" s="177" t="s">
        <v>595</v>
      </c>
      <c r="N297" s="183">
        <v>44238</v>
      </c>
      <c r="O297" s="1"/>
      <c r="P297" s="1"/>
      <c r="Q297" s="1"/>
      <c r="R297" s="6" t="s">
        <v>793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05">
        <v>152</v>
      </c>
      <c r="B298" s="206">
        <v>43832</v>
      </c>
      <c r="C298" s="206"/>
      <c r="D298" s="207" t="s">
        <v>826</v>
      </c>
      <c r="E298" s="208" t="s">
        <v>592</v>
      </c>
      <c r="F298" s="178">
        <v>495</v>
      </c>
      <c r="G298" s="208"/>
      <c r="H298" s="208">
        <v>595</v>
      </c>
      <c r="I298" s="210">
        <v>590</v>
      </c>
      <c r="J298" s="180" t="s">
        <v>618</v>
      </c>
      <c r="K298" s="181">
        <f t="shared" si="125"/>
        <v>100</v>
      </c>
      <c r="L298" s="182">
        <f t="shared" si="126"/>
        <v>0.20202020202020202</v>
      </c>
      <c r="M298" s="177" t="s">
        <v>595</v>
      </c>
      <c r="N298" s="183">
        <v>44589</v>
      </c>
      <c r="O298" s="1"/>
      <c r="P298" s="1"/>
      <c r="Q298" s="1"/>
      <c r="R298" s="6" t="s">
        <v>793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05">
        <v>153</v>
      </c>
      <c r="B299" s="206">
        <v>43966</v>
      </c>
      <c r="C299" s="206"/>
      <c r="D299" s="207" t="s">
        <v>76</v>
      </c>
      <c r="E299" s="208" t="s">
        <v>592</v>
      </c>
      <c r="F299" s="178">
        <v>67.5</v>
      </c>
      <c r="G299" s="208"/>
      <c r="H299" s="208">
        <v>86</v>
      </c>
      <c r="I299" s="210">
        <v>86</v>
      </c>
      <c r="J299" s="180" t="s">
        <v>827</v>
      </c>
      <c r="K299" s="181">
        <f t="shared" si="125"/>
        <v>18.5</v>
      </c>
      <c r="L299" s="182">
        <f t="shared" si="126"/>
        <v>0.27407407407407408</v>
      </c>
      <c r="M299" s="177" t="s">
        <v>595</v>
      </c>
      <c r="N299" s="183">
        <v>44008</v>
      </c>
      <c r="O299" s="1"/>
      <c r="P299" s="1"/>
      <c r="Q299" s="1"/>
      <c r="R299" s="6" t="s">
        <v>793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05">
        <v>154</v>
      </c>
      <c r="B300" s="206">
        <v>44035</v>
      </c>
      <c r="C300" s="206"/>
      <c r="D300" s="207" t="s">
        <v>489</v>
      </c>
      <c r="E300" s="208" t="s">
        <v>592</v>
      </c>
      <c r="F300" s="178">
        <v>231</v>
      </c>
      <c r="G300" s="208"/>
      <c r="H300" s="208">
        <v>281</v>
      </c>
      <c r="I300" s="210">
        <v>281</v>
      </c>
      <c r="J300" s="180" t="s">
        <v>686</v>
      </c>
      <c r="K300" s="181">
        <f t="shared" si="125"/>
        <v>50</v>
      </c>
      <c r="L300" s="182">
        <f t="shared" si="126"/>
        <v>0.21645021645021645</v>
      </c>
      <c r="M300" s="177" t="s">
        <v>595</v>
      </c>
      <c r="N300" s="183">
        <v>44358</v>
      </c>
      <c r="O300" s="1"/>
      <c r="P300" s="1"/>
      <c r="Q300" s="1"/>
      <c r="R300" s="6" t="s">
        <v>793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05">
        <v>155</v>
      </c>
      <c r="B301" s="206">
        <v>44092</v>
      </c>
      <c r="C301" s="206"/>
      <c r="D301" s="207" t="s">
        <v>144</v>
      </c>
      <c r="E301" s="208" t="s">
        <v>592</v>
      </c>
      <c r="F301" s="208">
        <v>206</v>
      </c>
      <c r="G301" s="208"/>
      <c r="H301" s="208">
        <v>248</v>
      </c>
      <c r="I301" s="210">
        <v>248</v>
      </c>
      <c r="J301" s="180" t="s">
        <v>686</v>
      </c>
      <c r="K301" s="181">
        <f t="shared" si="125"/>
        <v>42</v>
      </c>
      <c r="L301" s="182">
        <f t="shared" si="126"/>
        <v>0.20388349514563106</v>
      </c>
      <c r="M301" s="177" t="s">
        <v>595</v>
      </c>
      <c r="N301" s="183">
        <v>44214</v>
      </c>
      <c r="O301" s="1"/>
      <c r="P301" s="1"/>
      <c r="Q301" s="1"/>
      <c r="R301" s="6" t="s">
        <v>793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05">
        <v>156</v>
      </c>
      <c r="B302" s="206">
        <v>44140</v>
      </c>
      <c r="C302" s="206"/>
      <c r="D302" s="207" t="s">
        <v>144</v>
      </c>
      <c r="E302" s="208" t="s">
        <v>592</v>
      </c>
      <c r="F302" s="208">
        <v>182.5</v>
      </c>
      <c r="G302" s="208"/>
      <c r="H302" s="208">
        <v>248</v>
      </c>
      <c r="I302" s="210">
        <v>248</v>
      </c>
      <c r="J302" s="180" t="s">
        <v>686</v>
      </c>
      <c r="K302" s="181">
        <f t="shared" si="125"/>
        <v>65.5</v>
      </c>
      <c r="L302" s="182">
        <f t="shared" si="126"/>
        <v>0.35890410958904112</v>
      </c>
      <c r="M302" s="177" t="s">
        <v>595</v>
      </c>
      <c r="N302" s="183">
        <v>44214</v>
      </c>
      <c r="O302" s="1"/>
      <c r="P302" s="1"/>
      <c r="Q302" s="1"/>
      <c r="R302" s="6" t="s">
        <v>793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05">
        <v>157</v>
      </c>
      <c r="B303" s="206">
        <v>44140</v>
      </c>
      <c r="C303" s="206"/>
      <c r="D303" s="207" t="s">
        <v>347</v>
      </c>
      <c r="E303" s="208" t="s">
        <v>592</v>
      </c>
      <c r="F303" s="208">
        <v>247.5</v>
      </c>
      <c r="G303" s="208"/>
      <c r="H303" s="208">
        <v>320</v>
      </c>
      <c r="I303" s="210">
        <v>320</v>
      </c>
      <c r="J303" s="180" t="s">
        <v>686</v>
      </c>
      <c r="K303" s="181">
        <f t="shared" si="125"/>
        <v>72.5</v>
      </c>
      <c r="L303" s="182">
        <f t="shared" si="126"/>
        <v>0.29292929292929293</v>
      </c>
      <c r="M303" s="177" t="s">
        <v>595</v>
      </c>
      <c r="N303" s="183">
        <v>44323</v>
      </c>
      <c r="O303" s="1"/>
      <c r="P303" s="1"/>
      <c r="Q303" s="1"/>
      <c r="R303" s="6" t="s">
        <v>793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05">
        <v>158</v>
      </c>
      <c r="B304" s="206">
        <v>44140</v>
      </c>
      <c r="C304" s="206"/>
      <c r="D304" s="207" t="s">
        <v>203</v>
      </c>
      <c r="E304" s="208" t="s">
        <v>592</v>
      </c>
      <c r="F304" s="178">
        <v>925</v>
      </c>
      <c r="G304" s="208"/>
      <c r="H304" s="208">
        <v>1095</v>
      </c>
      <c r="I304" s="210">
        <v>1093</v>
      </c>
      <c r="J304" s="180" t="s">
        <v>828</v>
      </c>
      <c r="K304" s="181">
        <f t="shared" si="125"/>
        <v>170</v>
      </c>
      <c r="L304" s="182">
        <f t="shared" si="126"/>
        <v>0.18378378378378379</v>
      </c>
      <c r="M304" s="177" t="s">
        <v>595</v>
      </c>
      <c r="N304" s="183">
        <v>44201</v>
      </c>
      <c r="O304" s="1"/>
      <c r="P304" s="1"/>
      <c r="Q304" s="1"/>
      <c r="R304" s="6" t="s">
        <v>793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05">
        <v>159</v>
      </c>
      <c r="B305" s="206">
        <v>44140</v>
      </c>
      <c r="C305" s="206"/>
      <c r="D305" s="207" t="s">
        <v>365</v>
      </c>
      <c r="E305" s="208" t="s">
        <v>592</v>
      </c>
      <c r="F305" s="178">
        <v>332.5</v>
      </c>
      <c r="G305" s="208"/>
      <c r="H305" s="208">
        <v>393</v>
      </c>
      <c r="I305" s="210">
        <v>406</v>
      </c>
      <c r="J305" s="180" t="s">
        <v>829</v>
      </c>
      <c r="K305" s="181">
        <f t="shared" si="125"/>
        <v>60.5</v>
      </c>
      <c r="L305" s="182">
        <f t="shared" si="126"/>
        <v>0.18195488721804512</v>
      </c>
      <c r="M305" s="177" t="s">
        <v>595</v>
      </c>
      <c r="N305" s="183">
        <v>44256</v>
      </c>
      <c r="O305" s="1"/>
      <c r="P305" s="1"/>
      <c r="Q305" s="1"/>
      <c r="R305" s="6" t="s">
        <v>793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05">
        <v>160</v>
      </c>
      <c r="B306" s="206">
        <v>44141</v>
      </c>
      <c r="C306" s="206"/>
      <c r="D306" s="207" t="s">
        <v>489</v>
      </c>
      <c r="E306" s="208" t="s">
        <v>592</v>
      </c>
      <c r="F306" s="178">
        <v>231</v>
      </c>
      <c r="G306" s="208"/>
      <c r="H306" s="208">
        <v>281</v>
      </c>
      <c r="I306" s="210">
        <v>281</v>
      </c>
      <c r="J306" s="180" t="s">
        <v>686</v>
      </c>
      <c r="K306" s="181">
        <f t="shared" si="125"/>
        <v>50</v>
      </c>
      <c r="L306" s="182">
        <f t="shared" si="126"/>
        <v>0.21645021645021645</v>
      </c>
      <c r="M306" s="177" t="s">
        <v>595</v>
      </c>
      <c r="N306" s="183">
        <v>44358</v>
      </c>
      <c r="O306" s="1"/>
      <c r="P306" s="1"/>
      <c r="Q306" s="1"/>
      <c r="R306" s="6" t="s">
        <v>793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205">
        <v>161</v>
      </c>
      <c r="B307" s="206">
        <v>44187</v>
      </c>
      <c r="C307" s="206"/>
      <c r="D307" s="207" t="s">
        <v>830</v>
      </c>
      <c r="E307" s="208" t="s">
        <v>592</v>
      </c>
      <c r="F307" s="178">
        <v>190</v>
      </c>
      <c r="G307" s="208"/>
      <c r="H307" s="208">
        <v>239</v>
      </c>
      <c r="I307" s="210">
        <v>239</v>
      </c>
      <c r="J307" s="180" t="s">
        <v>831</v>
      </c>
      <c r="K307" s="181">
        <f t="shared" si="125"/>
        <v>49</v>
      </c>
      <c r="L307" s="182">
        <f t="shared" si="126"/>
        <v>0.25789473684210529</v>
      </c>
      <c r="M307" s="177" t="s">
        <v>595</v>
      </c>
      <c r="N307" s="183">
        <v>44844</v>
      </c>
      <c r="O307" s="1"/>
      <c r="P307" s="1"/>
      <c r="Q307" s="1"/>
      <c r="R307" s="6" t="s">
        <v>793</v>
      </c>
    </row>
    <row r="308" spans="1:26" ht="12.75" customHeight="1">
      <c r="A308" s="205">
        <v>162</v>
      </c>
      <c r="B308" s="206">
        <v>44258</v>
      </c>
      <c r="C308" s="206"/>
      <c r="D308" s="207" t="s">
        <v>826</v>
      </c>
      <c r="E308" s="208" t="s">
        <v>592</v>
      </c>
      <c r="F308" s="178">
        <v>495</v>
      </c>
      <c r="G308" s="208"/>
      <c r="H308" s="208">
        <v>595</v>
      </c>
      <c r="I308" s="210">
        <v>590</v>
      </c>
      <c r="J308" s="180" t="s">
        <v>618</v>
      </c>
      <c r="K308" s="181">
        <f t="shared" si="125"/>
        <v>100</v>
      </c>
      <c r="L308" s="182">
        <f t="shared" si="126"/>
        <v>0.20202020202020202</v>
      </c>
      <c r="M308" s="177" t="s">
        <v>595</v>
      </c>
      <c r="N308" s="183">
        <v>44589</v>
      </c>
      <c r="O308" s="1"/>
      <c r="P308" s="1"/>
      <c r="R308" s="6" t="s">
        <v>793</v>
      </c>
    </row>
    <row r="309" spans="1:26" ht="12.75" customHeight="1">
      <c r="A309" s="205">
        <v>163</v>
      </c>
      <c r="B309" s="206">
        <v>44274</v>
      </c>
      <c r="C309" s="206"/>
      <c r="D309" s="207" t="s">
        <v>365</v>
      </c>
      <c r="E309" s="208" t="s">
        <v>592</v>
      </c>
      <c r="F309" s="178">
        <v>355</v>
      </c>
      <c r="G309" s="208"/>
      <c r="H309" s="208">
        <v>422.5</v>
      </c>
      <c r="I309" s="210">
        <v>420</v>
      </c>
      <c r="J309" s="180" t="s">
        <v>832</v>
      </c>
      <c r="K309" s="181">
        <f t="shared" si="125"/>
        <v>67.5</v>
      </c>
      <c r="L309" s="182">
        <f t="shared" si="126"/>
        <v>0.19014084507042253</v>
      </c>
      <c r="M309" s="177" t="s">
        <v>595</v>
      </c>
      <c r="N309" s="183">
        <v>44361</v>
      </c>
      <c r="O309" s="1"/>
      <c r="R309" s="223" t="s">
        <v>793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205">
        <v>164</v>
      </c>
      <c r="B310" s="206">
        <v>44295</v>
      </c>
      <c r="C310" s="206"/>
      <c r="D310" s="207" t="s">
        <v>327</v>
      </c>
      <c r="E310" s="208" t="s">
        <v>592</v>
      </c>
      <c r="F310" s="178">
        <v>555</v>
      </c>
      <c r="G310" s="208"/>
      <c r="H310" s="208">
        <v>663</v>
      </c>
      <c r="I310" s="210">
        <v>663</v>
      </c>
      <c r="J310" s="180" t="s">
        <v>833</v>
      </c>
      <c r="K310" s="181">
        <f t="shared" si="125"/>
        <v>108</v>
      </c>
      <c r="L310" s="182">
        <f t="shared" si="126"/>
        <v>0.19459459459459461</v>
      </c>
      <c r="M310" s="177" t="s">
        <v>595</v>
      </c>
      <c r="N310" s="183">
        <v>44321</v>
      </c>
      <c r="O310" s="1"/>
      <c r="P310" s="1"/>
      <c r="Q310" s="1"/>
      <c r="R310" s="223" t="s">
        <v>793</v>
      </c>
    </row>
    <row r="311" spans="1:26" ht="12.75" customHeight="1">
      <c r="A311" s="205">
        <v>165</v>
      </c>
      <c r="B311" s="206">
        <v>44308</v>
      </c>
      <c r="C311" s="206"/>
      <c r="D311" s="207" t="s">
        <v>797</v>
      </c>
      <c r="E311" s="208" t="s">
        <v>592</v>
      </c>
      <c r="F311" s="178">
        <v>126.5</v>
      </c>
      <c r="G311" s="208"/>
      <c r="H311" s="208">
        <v>155</v>
      </c>
      <c r="I311" s="210">
        <v>155</v>
      </c>
      <c r="J311" s="180" t="s">
        <v>686</v>
      </c>
      <c r="K311" s="181">
        <f t="shared" si="125"/>
        <v>28.5</v>
      </c>
      <c r="L311" s="182">
        <f t="shared" si="126"/>
        <v>0.22529644268774704</v>
      </c>
      <c r="M311" s="177" t="s">
        <v>595</v>
      </c>
      <c r="N311" s="183">
        <v>44362</v>
      </c>
      <c r="O311" s="1"/>
      <c r="R311" s="223" t="s">
        <v>793</v>
      </c>
    </row>
    <row r="312" spans="1:26" ht="12.75" customHeight="1">
      <c r="A312" s="184">
        <v>166</v>
      </c>
      <c r="B312" s="215">
        <v>44368</v>
      </c>
      <c r="C312" s="215"/>
      <c r="D312" s="186" t="s">
        <v>834</v>
      </c>
      <c r="E312" s="188" t="s">
        <v>592</v>
      </c>
      <c r="F312" s="216">
        <v>287.5</v>
      </c>
      <c r="G312" s="188"/>
      <c r="H312" s="188">
        <v>245</v>
      </c>
      <c r="I312" s="189">
        <v>344</v>
      </c>
      <c r="J312" s="190" t="s">
        <v>835</v>
      </c>
      <c r="K312" s="191">
        <f t="shared" si="125"/>
        <v>-42.5</v>
      </c>
      <c r="L312" s="192">
        <f t="shared" si="126"/>
        <v>-0.14782608695652175</v>
      </c>
      <c r="M312" s="188" t="s">
        <v>606</v>
      </c>
      <c r="N312" s="185">
        <v>44508</v>
      </c>
      <c r="O312" s="1"/>
      <c r="R312" s="223" t="s">
        <v>793</v>
      </c>
    </row>
    <row r="313" spans="1:26" ht="12.75" customHeight="1">
      <c r="A313" s="205">
        <v>167</v>
      </c>
      <c r="B313" s="206">
        <v>44368</v>
      </c>
      <c r="C313" s="206"/>
      <c r="D313" s="207" t="s">
        <v>489</v>
      </c>
      <c r="E313" s="208" t="s">
        <v>592</v>
      </c>
      <c r="F313" s="178">
        <v>241</v>
      </c>
      <c r="G313" s="208"/>
      <c r="H313" s="208">
        <v>298</v>
      </c>
      <c r="I313" s="210">
        <v>320</v>
      </c>
      <c r="J313" s="180" t="s">
        <v>686</v>
      </c>
      <c r="K313" s="181">
        <f t="shared" si="125"/>
        <v>57</v>
      </c>
      <c r="L313" s="182">
        <f t="shared" si="126"/>
        <v>0.23651452282157676</v>
      </c>
      <c r="M313" s="177" t="s">
        <v>595</v>
      </c>
      <c r="N313" s="183">
        <v>44802</v>
      </c>
      <c r="O313" s="41"/>
      <c r="R313" s="223" t="s">
        <v>793</v>
      </c>
    </row>
    <row r="314" spans="1:26" ht="12.75" customHeight="1">
      <c r="A314" s="205">
        <v>168</v>
      </c>
      <c r="B314" s="206">
        <v>44406</v>
      </c>
      <c r="C314" s="206"/>
      <c r="D314" s="207" t="s">
        <v>797</v>
      </c>
      <c r="E314" s="208" t="s">
        <v>592</v>
      </c>
      <c r="F314" s="178">
        <v>162.5</v>
      </c>
      <c r="G314" s="208"/>
      <c r="H314" s="208">
        <v>200</v>
      </c>
      <c r="I314" s="210">
        <v>200</v>
      </c>
      <c r="J314" s="180" t="s">
        <v>686</v>
      </c>
      <c r="K314" s="181">
        <f t="shared" si="125"/>
        <v>37.5</v>
      </c>
      <c r="L314" s="182">
        <f t="shared" si="126"/>
        <v>0.23076923076923078</v>
      </c>
      <c r="M314" s="177" t="s">
        <v>595</v>
      </c>
      <c r="N314" s="183">
        <v>44802</v>
      </c>
      <c r="O314" s="1"/>
      <c r="R314" s="223" t="s">
        <v>793</v>
      </c>
    </row>
    <row r="315" spans="1:26" ht="12.75" customHeight="1">
      <c r="A315" s="205">
        <v>169</v>
      </c>
      <c r="B315" s="206">
        <v>44462</v>
      </c>
      <c r="C315" s="206"/>
      <c r="D315" s="207" t="s">
        <v>446</v>
      </c>
      <c r="E315" s="208" t="s">
        <v>592</v>
      </c>
      <c r="F315" s="178">
        <v>1235</v>
      </c>
      <c r="G315" s="208"/>
      <c r="H315" s="208">
        <v>1505</v>
      </c>
      <c r="I315" s="210">
        <v>1500</v>
      </c>
      <c r="J315" s="180" t="s">
        <v>686</v>
      </c>
      <c r="K315" s="181">
        <f t="shared" si="125"/>
        <v>270</v>
      </c>
      <c r="L315" s="182">
        <f t="shared" si="126"/>
        <v>0.21862348178137653</v>
      </c>
      <c r="M315" s="177" t="s">
        <v>595</v>
      </c>
      <c r="N315" s="183">
        <v>44564</v>
      </c>
      <c r="O315" s="1"/>
      <c r="R315" s="223" t="s">
        <v>793</v>
      </c>
    </row>
    <row r="316" spans="1:26" ht="12.75" customHeight="1">
      <c r="A316" s="224">
        <v>170</v>
      </c>
      <c r="B316" s="225">
        <v>44480</v>
      </c>
      <c r="C316" s="225"/>
      <c r="D316" s="226" t="s">
        <v>836</v>
      </c>
      <c r="E316" s="227" t="s">
        <v>592</v>
      </c>
      <c r="F316" s="60">
        <v>58.75</v>
      </c>
      <c r="G316" s="227"/>
      <c r="H316" s="228"/>
      <c r="I316" s="56"/>
      <c r="J316" s="229" t="s">
        <v>593</v>
      </c>
      <c r="K316" s="224"/>
      <c r="L316" s="225"/>
      <c r="M316" s="225"/>
      <c r="N316" s="226"/>
      <c r="O316" s="41"/>
      <c r="R316" s="223" t="s">
        <v>793</v>
      </c>
    </row>
    <row r="317" spans="1:26" ht="12.75" customHeight="1">
      <c r="A317" s="230">
        <v>171</v>
      </c>
      <c r="B317" s="231">
        <v>44481</v>
      </c>
      <c r="C317" s="231"/>
      <c r="D317" s="232" t="s">
        <v>278</v>
      </c>
      <c r="E317" s="56" t="s">
        <v>592</v>
      </c>
      <c r="F317" s="233" t="s">
        <v>837</v>
      </c>
      <c r="G317" s="56"/>
      <c r="H317" s="56"/>
      <c r="I317" s="56">
        <v>380</v>
      </c>
      <c r="J317" s="234" t="s">
        <v>593</v>
      </c>
      <c r="K317" s="230"/>
      <c r="L317" s="231"/>
      <c r="M317" s="231"/>
      <c r="N317" s="232"/>
      <c r="O317" s="41"/>
      <c r="R317" s="223" t="s">
        <v>793</v>
      </c>
    </row>
    <row r="318" spans="1:26" ht="12.75" customHeight="1">
      <c r="A318" s="205">
        <v>172</v>
      </c>
      <c r="B318" s="206">
        <v>44481</v>
      </c>
      <c r="C318" s="206"/>
      <c r="D318" s="207" t="s">
        <v>838</v>
      </c>
      <c r="E318" s="208" t="s">
        <v>592</v>
      </c>
      <c r="F318" s="178">
        <v>45.5</v>
      </c>
      <c r="G318" s="208"/>
      <c r="H318" s="208">
        <v>56.5</v>
      </c>
      <c r="I318" s="210">
        <v>56</v>
      </c>
      <c r="J318" s="180" t="s">
        <v>686</v>
      </c>
      <c r="K318" s="181">
        <f t="shared" ref="K318:K319" si="127">H318-F318</f>
        <v>11</v>
      </c>
      <c r="L318" s="182">
        <f t="shared" ref="L318:L319" si="128">K318/F318</f>
        <v>0.24175824175824176</v>
      </c>
      <c r="M318" s="177" t="s">
        <v>595</v>
      </c>
      <c r="N318" s="183">
        <v>44881</v>
      </c>
      <c r="O318" s="41"/>
      <c r="R318" s="223"/>
    </row>
    <row r="319" spans="1:26" ht="12.75" customHeight="1">
      <c r="A319" s="205">
        <v>173</v>
      </c>
      <c r="B319" s="206">
        <v>44551</v>
      </c>
      <c r="C319" s="206"/>
      <c r="D319" s="207" t="s">
        <v>131</v>
      </c>
      <c r="E319" s="208" t="s">
        <v>592</v>
      </c>
      <c r="F319" s="178">
        <v>2300</v>
      </c>
      <c r="G319" s="208"/>
      <c r="H319" s="208">
        <f>(2820+2200)/2</f>
        <v>2510</v>
      </c>
      <c r="I319" s="210">
        <v>3000</v>
      </c>
      <c r="J319" s="180" t="s">
        <v>839</v>
      </c>
      <c r="K319" s="181">
        <f t="shared" si="127"/>
        <v>210</v>
      </c>
      <c r="L319" s="182">
        <f t="shared" si="128"/>
        <v>9.1304347826086957E-2</v>
      </c>
      <c r="M319" s="177" t="s">
        <v>595</v>
      </c>
      <c r="N319" s="183">
        <v>44649</v>
      </c>
      <c r="O319" s="1"/>
      <c r="R319" s="223"/>
    </row>
    <row r="320" spans="1:26" ht="12.75" customHeight="1">
      <c r="A320" s="205">
        <v>174</v>
      </c>
      <c r="B320" s="206">
        <v>44606</v>
      </c>
      <c r="C320" s="206"/>
      <c r="D320" s="207" t="s">
        <v>436</v>
      </c>
      <c r="E320" s="208" t="s">
        <v>592</v>
      </c>
      <c r="F320" s="178">
        <v>635</v>
      </c>
      <c r="G320" s="208"/>
      <c r="H320" s="208">
        <v>700</v>
      </c>
      <c r="I320" s="210">
        <v>764</v>
      </c>
      <c r="J320" s="180" t="s">
        <v>1088</v>
      </c>
      <c r="K320" s="181">
        <f t="shared" ref="K320" si="129">H320-F320</f>
        <v>65</v>
      </c>
      <c r="L320" s="182">
        <f t="shared" ref="L320" si="130">K320/F320</f>
        <v>0.10236220472440945</v>
      </c>
      <c r="M320" s="177" t="s">
        <v>595</v>
      </c>
      <c r="N320" s="183">
        <v>45159</v>
      </c>
      <c r="O320" s="41"/>
      <c r="R320" s="223"/>
    </row>
    <row r="321" spans="1:38" ht="12.75" customHeight="1">
      <c r="A321" s="205">
        <v>175</v>
      </c>
      <c r="B321" s="206">
        <v>44613</v>
      </c>
      <c r="C321" s="206"/>
      <c r="D321" s="207" t="s">
        <v>446</v>
      </c>
      <c r="E321" s="208" t="s">
        <v>592</v>
      </c>
      <c r="F321" s="178">
        <v>1255</v>
      </c>
      <c r="G321" s="208"/>
      <c r="H321" s="208">
        <v>1515</v>
      </c>
      <c r="I321" s="210">
        <v>1510</v>
      </c>
      <c r="J321" s="180" t="s">
        <v>686</v>
      </c>
      <c r="K321" s="181">
        <f>H321-F321</f>
        <v>260</v>
      </c>
      <c r="L321" s="182">
        <f>K321/F321</f>
        <v>0.20717131474103587</v>
      </c>
      <c r="M321" s="177" t="s">
        <v>595</v>
      </c>
      <c r="N321" s="183">
        <v>44834</v>
      </c>
      <c r="O321" s="41"/>
      <c r="R321" s="223"/>
    </row>
    <row r="322" spans="1:38" ht="12.75" customHeight="1">
      <c r="A322">
        <v>176</v>
      </c>
      <c r="B322" s="231">
        <v>44670</v>
      </c>
      <c r="C322" s="231"/>
      <c r="D322" s="58" t="s">
        <v>552</v>
      </c>
      <c r="E322" s="235" t="s">
        <v>592</v>
      </c>
      <c r="F322" s="56" t="s">
        <v>840</v>
      </c>
      <c r="G322" s="56"/>
      <c r="H322" s="56"/>
      <c r="I322" s="56">
        <v>553</v>
      </c>
      <c r="J322" s="56" t="s">
        <v>593</v>
      </c>
      <c r="K322" s="56"/>
      <c r="L322" s="56"/>
      <c r="M322" s="56"/>
      <c r="N322" s="56"/>
      <c r="O322" s="41"/>
      <c r="R322" s="223"/>
    </row>
    <row r="323" spans="1:38" ht="12.75" customHeight="1">
      <c r="A323" s="205">
        <v>177</v>
      </c>
      <c r="B323" s="206">
        <v>44746</v>
      </c>
      <c r="C323" s="206"/>
      <c r="D323" s="207" t="s">
        <v>841</v>
      </c>
      <c r="E323" s="208" t="s">
        <v>592</v>
      </c>
      <c r="F323" s="178">
        <v>207.5</v>
      </c>
      <c r="G323" s="208"/>
      <c r="H323" s="208">
        <v>254</v>
      </c>
      <c r="I323" s="210">
        <v>254</v>
      </c>
      <c r="J323" s="180" t="s">
        <v>686</v>
      </c>
      <c r="K323" s="181">
        <f t="shared" ref="K323:K325" si="131">H323-F323</f>
        <v>46.5</v>
      </c>
      <c r="L323" s="182">
        <f t="shared" ref="L323:L325" si="132">K323/F323</f>
        <v>0.22409638554216868</v>
      </c>
      <c r="M323" s="177" t="s">
        <v>595</v>
      </c>
      <c r="N323" s="183">
        <v>44792</v>
      </c>
      <c r="O323" s="1"/>
      <c r="R323" s="223"/>
    </row>
    <row r="324" spans="1:38" ht="12.75" customHeight="1">
      <c r="A324" s="205">
        <v>178</v>
      </c>
      <c r="B324" s="206">
        <v>44775</v>
      </c>
      <c r="C324" s="206"/>
      <c r="D324" s="207" t="s">
        <v>491</v>
      </c>
      <c r="E324" s="208" t="s">
        <v>592</v>
      </c>
      <c r="F324" s="178">
        <v>31.25</v>
      </c>
      <c r="G324" s="208"/>
      <c r="H324" s="208">
        <v>38.75</v>
      </c>
      <c r="I324" s="210">
        <v>38</v>
      </c>
      <c r="J324" s="180" t="s">
        <v>686</v>
      </c>
      <c r="K324" s="181">
        <f t="shared" si="131"/>
        <v>7.5</v>
      </c>
      <c r="L324" s="182">
        <f t="shared" si="132"/>
        <v>0.24</v>
      </c>
      <c r="M324" s="177" t="s">
        <v>595</v>
      </c>
      <c r="N324" s="183">
        <v>44844</v>
      </c>
      <c r="O324" s="41"/>
      <c r="R324" s="60"/>
    </row>
    <row r="325" spans="1:38" ht="12.75" customHeight="1">
      <c r="A325" s="205">
        <v>179</v>
      </c>
      <c r="B325" s="206">
        <v>44841</v>
      </c>
      <c r="C325" s="206"/>
      <c r="D325" s="207" t="s">
        <v>842</v>
      </c>
      <c r="E325" s="208" t="s">
        <v>592</v>
      </c>
      <c r="F325" s="178">
        <v>665</v>
      </c>
      <c r="G325" s="208"/>
      <c r="H325" s="208">
        <v>807.5</v>
      </c>
      <c r="I325" s="210">
        <v>840</v>
      </c>
      <c r="J325" s="180" t="s">
        <v>839</v>
      </c>
      <c r="K325" s="181">
        <f t="shared" si="131"/>
        <v>142.5</v>
      </c>
      <c r="L325" s="182">
        <f t="shared" si="132"/>
        <v>0.21428571428571427</v>
      </c>
      <c r="M325" s="177" t="s">
        <v>595</v>
      </c>
      <c r="N325" s="183">
        <v>45097</v>
      </c>
      <c r="O325" s="41"/>
      <c r="R325" s="60"/>
    </row>
    <row r="326" spans="1:38" ht="12.75" customHeight="1">
      <c r="A326" s="205">
        <v>180</v>
      </c>
      <c r="B326" s="206">
        <v>44844</v>
      </c>
      <c r="C326" s="206"/>
      <c r="D326" s="207" t="s">
        <v>438</v>
      </c>
      <c r="E326" s="208" t="s">
        <v>592</v>
      </c>
      <c r="F326" s="178">
        <v>227.5</v>
      </c>
      <c r="G326" s="208"/>
      <c r="H326" s="208">
        <v>270</v>
      </c>
      <c r="I326" s="210">
        <v>291</v>
      </c>
      <c r="J326" s="180" t="s">
        <v>1102</v>
      </c>
      <c r="K326" s="181">
        <f t="shared" ref="K326" si="133">H326-F326</f>
        <v>42.5</v>
      </c>
      <c r="L326" s="182">
        <f t="shared" ref="L326" si="134">K326/F326</f>
        <v>0.18681318681318682</v>
      </c>
      <c r="M326" s="177" t="s">
        <v>595</v>
      </c>
      <c r="N326" s="183">
        <v>45160</v>
      </c>
      <c r="O326" s="41"/>
      <c r="Q326" s="41"/>
      <c r="R326" s="60"/>
    </row>
    <row r="327" spans="1:38" ht="12.75" customHeight="1">
      <c r="A327" s="205">
        <v>181</v>
      </c>
      <c r="B327" s="206">
        <v>44845</v>
      </c>
      <c r="C327" s="206"/>
      <c r="D327" s="207" t="s">
        <v>436</v>
      </c>
      <c r="E327" s="208" t="s">
        <v>592</v>
      </c>
      <c r="F327" s="178">
        <v>555</v>
      </c>
      <c r="G327" s="208"/>
      <c r="H327" s="208">
        <v>700</v>
      </c>
      <c r="I327" s="210">
        <v>765</v>
      </c>
      <c r="J327" s="180" t="s">
        <v>1089</v>
      </c>
      <c r="K327" s="181">
        <f t="shared" ref="K327" si="135">H327-F327</f>
        <v>145</v>
      </c>
      <c r="L327" s="182">
        <f t="shared" ref="L327" si="136">K327/F327</f>
        <v>0.26126126126126126</v>
      </c>
      <c r="M327" s="177" t="s">
        <v>595</v>
      </c>
      <c r="N327" s="183">
        <v>45159</v>
      </c>
      <c r="O327" s="41"/>
      <c r="Q327" s="41"/>
      <c r="R327" s="60"/>
    </row>
    <row r="328" spans="1:38" ht="12.75" customHeight="1">
      <c r="A328" s="205">
        <v>182</v>
      </c>
      <c r="B328" s="206">
        <v>44981</v>
      </c>
      <c r="C328" s="206"/>
      <c r="D328" s="207" t="s">
        <v>453</v>
      </c>
      <c r="E328" s="208" t="s">
        <v>592</v>
      </c>
      <c r="F328" s="178">
        <v>1675</v>
      </c>
      <c r="G328" s="208"/>
      <c r="H328" s="208">
        <v>2080</v>
      </c>
      <c r="I328" s="210">
        <v>2080</v>
      </c>
      <c r="J328" s="180" t="s">
        <v>686</v>
      </c>
      <c r="K328" s="181">
        <f>H328-F328</f>
        <v>405</v>
      </c>
      <c r="L328" s="182">
        <f>K328/F328</f>
        <v>0.2417910447761194</v>
      </c>
      <c r="M328" s="177" t="s">
        <v>595</v>
      </c>
      <c r="N328" s="183">
        <v>45119</v>
      </c>
      <c r="O328" s="41"/>
      <c r="R328" s="60" t="s">
        <v>906</v>
      </c>
    </row>
    <row r="329" spans="1:38" ht="12.75" customHeight="1">
      <c r="A329" s="205">
        <v>183</v>
      </c>
      <c r="B329" s="206">
        <v>44986</v>
      </c>
      <c r="C329" s="206"/>
      <c r="D329" s="207" t="s">
        <v>491</v>
      </c>
      <c r="E329" s="208" t="s">
        <v>592</v>
      </c>
      <c r="F329" s="178">
        <v>57.5</v>
      </c>
      <c r="G329" s="208"/>
      <c r="H329" s="208">
        <v>120</v>
      </c>
      <c r="I329" s="210">
        <v>120</v>
      </c>
      <c r="J329" s="180" t="s">
        <v>686</v>
      </c>
      <c r="K329" s="181">
        <f>H329-F329</f>
        <v>62.5</v>
      </c>
      <c r="L329" s="182">
        <f>K329/F329</f>
        <v>1.0869565217391304</v>
      </c>
      <c r="M329" s="177" t="s">
        <v>595</v>
      </c>
      <c r="N329" s="183">
        <v>45049</v>
      </c>
      <c r="O329" s="41"/>
      <c r="R329" s="60" t="s">
        <v>906</v>
      </c>
    </row>
    <row r="330" spans="1:38" ht="12.75" customHeight="1">
      <c r="A330" s="236">
        <v>184</v>
      </c>
      <c r="B330" s="231">
        <v>45008</v>
      </c>
      <c r="C330" s="231"/>
      <c r="D330" s="58" t="s">
        <v>508</v>
      </c>
      <c r="E330" s="235" t="s">
        <v>592</v>
      </c>
      <c r="F330" s="235" t="s">
        <v>843</v>
      </c>
      <c r="G330" s="56"/>
      <c r="H330" s="56"/>
      <c r="I330" s="56">
        <v>3523</v>
      </c>
      <c r="J330" s="56" t="s">
        <v>593</v>
      </c>
      <c r="K330" s="56"/>
      <c r="L330" s="56"/>
      <c r="M330" s="56"/>
      <c r="N330" s="56"/>
      <c r="O330" s="41"/>
      <c r="R330" s="60" t="s">
        <v>906</v>
      </c>
    </row>
    <row r="331" spans="1:38" ht="12.75" customHeight="1">
      <c r="A331" s="205">
        <v>185</v>
      </c>
      <c r="B331" s="206">
        <v>45027</v>
      </c>
      <c r="C331" s="206"/>
      <c r="D331" s="207" t="s">
        <v>844</v>
      </c>
      <c r="E331" s="208" t="s">
        <v>592</v>
      </c>
      <c r="F331" s="178">
        <v>460</v>
      </c>
      <c r="G331" s="208"/>
      <c r="H331" s="208">
        <v>825</v>
      </c>
      <c r="I331" s="210">
        <v>810</v>
      </c>
      <c r="J331" s="180" t="s">
        <v>686</v>
      </c>
      <c r="K331" s="181">
        <f>H331-F331</f>
        <v>365</v>
      </c>
      <c r="L331" s="182">
        <f>K331/F331</f>
        <v>0.79347826086956519</v>
      </c>
      <c r="M331" s="177" t="s">
        <v>595</v>
      </c>
      <c r="N331" s="183">
        <v>45155</v>
      </c>
      <c r="O331" s="41"/>
      <c r="R331" s="60" t="s">
        <v>906</v>
      </c>
    </row>
    <row r="332" spans="1:38" ht="12.75" customHeight="1">
      <c r="A332" s="230">
        <v>186</v>
      </c>
      <c r="B332" s="231">
        <v>45050</v>
      </c>
      <c r="C332" s="58"/>
      <c r="D332" s="58" t="s">
        <v>42</v>
      </c>
      <c r="E332" s="235" t="s">
        <v>592</v>
      </c>
      <c r="F332" s="56" t="s">
        <v>845</v>
      </c>
      <c r="G332" s="56"/>
      <c r="H332" s="56"/>
      <c r="I332" s="56">
        <v>5040</v>
      </c>
      <c r="J332" s="56" t="s">
        <v>593</v>
      </c>
      <c r="K332" s="56"/>
      <c r="L332" s="56"/>
      <c r="M332" s="56"/>
      <c r="N332" s="56"/>
      <c r="O332" s="41"/>
      <c r="R332" s="60" t="s">
        <v>906</v>
      </c>
    </row>
    <row r="333" spans="1:38" ht="12.75" customHeight="1">
      <c r="A333" s="205">
        <v>187</v>
      </c>
      <c r="B333" s="206">
        <v>45075</v>
      </c>
      <c r="C333" s="206"/>
      <c r="D333" s="207" t="s">
        <v>846</v>
      </c>
      <c r="E333" s="208" t="s">
        <v>592</v>
      </c>
      <c r="F333" s="178">
        <v>585</v>
      </c>
      <c r="G333" s="208"/>
      <c r="H333" s="208">
        <v>732</v>
      </c>
      <c r="I333" s="210">
        <v>732</v>
      </c>
      <c r="J333" s="180" t="s">
        <v>686</v>
      </c>
      <c r="K333" s="181">
        <f>H333-F333</f>
        <v>147</v>
      </c>
      <c r="L333" s="182">
        <f>K333/F333</f>
        <v>0.25128205128205128</v>
      </c>
      <c r="M333" s="177" t="s">
        <v>595</v>
      </c>
      <c r="N333" s="183">
        <v>45152</v>
      </c>
      <c r="O333" s="41"/>
      <c r="Q333" s="41"/>
      <c r="R333" s="60" t="s">
        <v>906</v>
      </c>
      <c r="T333" s="41"/>
      <c r="V333" s="41"/>
      <c r="W333" s="60"/>
      <c r="Y333" s="41"/>
      <c r="AA333" s="41"/>
      <c r="AB333" s="60"/>
      <c r="AD333" s="41"/>
      <c r="AF333" s="41"/>
      <c r="AG333" s="60"/>
      <c r="AI333" s="41"/>
      <c r="AK333" s="41"/>
      <c r="AL333" s="60"/>
    </row>
    <row r="334" spans="1:38" ht="12.75" customHeight="1">
      <c r="A334" s="230">
        <v>188</v>
      </c>
      <c r="B334" s="231">
        <v>45078</v>
      </c>
      <c r="C334" s="58"/>
      <c r="D334" s="58" t="s">
        <v>540</v>
      </c>
      <c r="E334" s="235" t="s">
        <v>592</v>
      </c>
      <c r="F334" s="56" t="s">
        <v>847</v>
      </c>
      <c r="G334" s="56"/>
      <c r="H334" s="56"/>
      <c r="I334" s="56">
        <v>4300</v>
      </c>
      <c r="J334" s="56" t="s">
        <v>593</v>
      </c>
      <c r="K334" s="56"/>
      <c r="L334" s="56"/>
      <c r="M334" s="56"/>
      <c r="N334" s="56"/>
      <c r="O334" s="41"/>
      <c r="Q334" s="41"/>
      <c r="R334" s="60" t="s">
        <v>906</v>
      </c>
      <c r="T334" s="41"/>
      <c r="V334" s="41"/>
      <c r="W334" s="60"/>
      <c r="Y334" s="41"/>
      <c r="AA334" s="41"/>
      <c r="AB334" s="60"/>
      <c r="AD334" s="41"/>
      <c r="AF334" s="41"/>
      <c r="AG334" s="60"/>
      <c r="AI334" s="41"/>
      <c r="AK334" s="41"/>
      <c r="AL334" s="60"/>
    </row>
    <row r="335" spans="1:38" ht="12.75" customHeight="1">
      <c r="A335" s="230">
        <v>189</v>
      </c>
      <c r="B335" s="231">
        <v>45103</v>
      </c>
      <c r="C335" s="58"/>
      <c r="D335" s="58" t="s">
        <v>881</v>
      </c>
      <c r="E335" s="235" t="s">
        <v>592</v>
      </c>
      <c r="F335" s="56" t="s">
        <v>666</v>
      </c>
      <c r="G335" s="56"/>
      <c r="H335" s="56"/>
      <c r="I335" s="56">
        <v>383</v>
      </c>
      <c r="J335" s="56" t="s">
        <v>593</v>
      </c>
      <c r="K335" s="56"/>
      <c r="L335" s="56"/>
      <c r="M335" s="56"/>
      <c r="N335" s="56"/>
      <c r="O335" s="41"/>
      <c r="Q335" s="41"/>
      <c r="R335" s="60" t="s">
        <v>906</v>
      </c>
      <c r="T335" s="41"/>
      <c r="V335" s="41"/>
      <c r="W335" s="60"/>
      <c r="Y335" s="41"/>
      <c r="AA335" s="41"/>
      <c r="AB335" s="60"/>
      <c r="AD335" s="41"/>
      <c r="AF335" s="41"/>
      <c r="AG335" s="60"/>
      <c r="AI335" s="41"/>
      <c r="AK335" s="41"/>
      <c r="AL335" s="60"/>
    </row>
    <row r="336" spans="1:38" ht="12.75" customHeight="1">
      <c r="A336" s="230">
        <v>190</v>
      </c>
      <c r="B336" s="231">
        <v>45120</v>
      </c>
      <c r="C336" s="58"/>
      <c r="D336" s="58" t="s">
        <v>539</v>
      </c>
      <c r="E336" s="235" t="s">
        <v>592</v>
      </c>
      <c r="F336" s="56" t="s">
        <v>879</v>
      </c>
      <c r="G336" s="56"/>
      <c r="H336" s="56"/>
      <c r="I336" s="56">
        <v>2935</v>
      </c>
      <c r="J336" s="56" t="s">
        <v>593</v>
      </c>
      <c r="K336" s="56"/>
      <c r="L336" s="56"/>
      <c r="M336" s="56"/>
      <c r="N336" s="56"/>
      <c r="O336" s="41"/>
      <c r="Q336" s="41"/>
      <c r="R336" s="60" t="s">
        <v>906</v>
      </c>
      <c r="T336" s="41"/>
      <c r="V336" s="41"/>
      <c r="W336" s="60"/>
      <c r="Y336" s="41"/>
      <c r="AA336" s="41"/>
      <c r="AB336" s="60"/>
      <c r="AD336" s="41"/>
      <c r="AF336" s="41"/>
      <c r="AG336" s="60"/>
      <c r="AI336" s="41"/>
      <c r="AK336" s="41"/>
      <c r="AL336" s="60"/>
    </row>
    <row r="337" spans="1:38" ht="12.75" customHeight="1">
      <c r="A337" s="205">
        <v>191</v>
      </c>
      <c r="B337" s="206">
        <v>45125</v>
      </c>
      <c r="C337" s="206"/>
      <c r="D337" s="207" t="s">
        <v>203</v>
      </c>
      <c r="E337" s="208" t="s">
        <v>592</v>
      </c>
      <c r="F337" s="178">
        <v>3980</v>
      </c>
      <c r="G337" s="208"/>
      <c r="H337" s="208">
        <v>4895</v>
      </c>
      <c r="I337" s="210">
        <v>4895</v>
      </c>
      <c r="J337" s="180" t="s">
        <v>686</v>
      </c>
      <c r="K337" s="181">
        <f>H337-F337</f>
        <v>915</v>
      </c>
      <c r="L337" s="182">
        <f>K337/F337</f>
        <v>0.22989949748743718</v>
      </c>
      <c r="M337" s="177" t="s">
        <v>595</v>
      </c>
      <c r="N337" s="183">
        <v>45155</v>
      </c>
      <c r="O337" s="41"/>
      <c r="R337" s="60" t="s">
        <v>906</v>
      </c>
      <c r="T337" s="41"/>
      <c r="W337" s="60"/>
      <c r="Y337" s="41"/>
      <c r="AB337" s="60"/>
      <c r="AD337" s="41"/>
      <c r="AG337" s="60"/>
      <c r="AI337" s="41"/>
      <c r="AL337" s="60"/>
    </row>
    <row r="338" spans="1:38" ht="12.75" customHeight="1">
      <c r="A338" s="230">
        <v>192</v>
      </c>
      <c r="B338" s="231">
        <v>45145</v>
      </c>
      <c r="C338" s="58"/>
      <c r="D338" s="58" t="s">
        <v>958</v>
      </c>
      <c r="E338" s="235" t="s">
        <v>592</v>
      </c>
      <c r="F338" s="56" t="s">
        <v>959</v>
      </c>
      <c r="G338" s="56"/>
      <c r="H338" s="56"/>
      <c r="I338" s="56">
        <v>725</v>
      </c>
      <c r="J338" s="56" t="s">
        <v>593</v>
      </c>
      <c r="K338" s="56"/>
      <c r="L338" s="56"/>
      <c r="M338" s="56"/>
      <c r="N338" s="56"/>
      <c r="O338" s="41"/>
      <c r="R338" s="60"/>
      <c r="T338" s="41"/>
      <c r="W338" s="60"/>
      <c r="Y338" s="41"/>
      <c r="AB338" s="60"/>
      <c r="AD338" s="41"/>
      <c r="AG338" s="60"/>
      <c r="AI338" s="41"/>
      <c r="AL338" s="60"/>
    </row>
    <row r="339" spans="1:38" ht="12.75" customHeight="1">
      <c r="A339" s="230"/>
      <c r="B339" s="231"/>
      <c r="C339" s="58"/>
      <c r="D339" s="58"/>
      <c r="E339" s="235"/>
      <c r="F339" s="56"/>
      <c r="G339" s="56"/>
      <c r="H339" s="56"/>
      <c r="I339" s="56"/>
      <c r="J339" s="56"/>
      <c r="K339" s="56"/>
      <c r="L339" s="56"/>
      <c r="M339" s="56"/>
      <c r="N339" s="56"/>
      <c r="O339" s="41"/>
      <c r="R339" s="60"/>
      <c r="T339" s="41"/>
      <c r="W339" s="60"/>
      <c r="Y339" s="41"/>
      <c r="AB339" s="60"/>
      <c r="AD339" s="41"/>
      <c r="AG339" s="60"/>
      <c r="AI339" s="41"/>
      <c r="AL339" s="60"/>
    </row>
    <row r="340" spans="1:38" ht="12.75" customHeight="1">
      <c r="A340" s="230"/>
      <c r="B340" s="231"/>
      <c r="C340" s="58"/>
      <c r="D340" s="58"/>
      <c r="E340" s="235"/>
      <c r="F340" s="56"/>
      <c r="G340" s="56"/>
      <c r="H340" s="56"/>
      <c r="I340" s="56"/>
      <c r="J340" s="56"/>
      <c r="K340" s="56"/>
      <c r="L340" s="56"/>
      <c r="M340" s="56"/>
      <c r="N340" s="56"/>
      <c r="O340" s="41"/>
      <c r="R340" s="60"/>
      <c r="T340" s="41"/>
      <c r="W340" s="60"/>
      <c r="Y340" s="41"/>
      <c r="AB340" s="60"/>
      <c r="AD340" s="41"/>
      <c r="AG340" s="60"/>
      <c r="AI340" s="41"/>
      <c r="AL340" s="60"/>
    </row>
    <row r="341" spans="1:38" ht="12.75" customHeight="1">
      <c r="A341" s="58"/>
      <c r="B341" s="58"/>
      <c r="C341" s="58"/>
      <c r="D341" s="58"/>
      <c r="E341" s="58"/>
      <c r="F341" s="56"/>
      <c r="G341" s="56"/>
      <c r="H341" s="56"/>
      <c r="I341" s="56"/>
      <c r="J341" s="31"/>
      <c r="K341" s="56"/>
      <c r="L341" s="56"/>
      <c r="M341" s="56"/>
      <c r="N341" s="58"/>
      <c r="O341" s="41"/>
      <c r="R341" s="60"/>
      <c r="T341" s="41"/>
      <c r="W341" s="60"/>
      <c r="Y341" s="41"/>
      <c r="AB341" s="60"/>
      <c r="AD341" s="41"/>
      <c r="AG341" s="60"/>
      <c r="AI341" s="41"/>
      <c r="AL341" s="60"/>
    </row>
    <row r="342" spans="1:38" ht="12.75" customHeight="1">
      <c r="B342" s="237" t="s">
        <v>848</v>
      </c>
      <c r="F342" s="60"/>
      <c r="G342" s="60"/>
      <c r="H342" s="60"/>
      <c r="I342" s="60"/>
      <c r="J342" s="41"/>
      <c r="K342" s="60"/>
      <c r="L342" s="60"/>
      <c r="M342" s="60"/>
      <c r="O342" s="41"/>
      <c r="R342" s="60"/>
      <c r="T342" s="41"/>
      <c r="W342" s="60"/>
      <c r="Y342" s="41"/>
      <c r="AB342" s="60"/>
      <c r="AD342" s="41"/>
      <c r="AG342" s="60"/>
      <c r="AI342" s="41"/>
      <c r="AL342" s="60"/>
    </row>
    <row r="343" spans="1:38" ht="12.75" customHeight="1">
      <c r="A343" s="238"/>
      <c r="F343" s="60"/>
      <c r="G343" s="60"/>
      <c r="H343" s="60"/>
      <c r="I343" s="60"/>
      <c r="J343" s="41"/>
      <c r="K343" s="60"/>
      <c r="L343" s="60"/>
      <c r="M343" s="60"/>
      <c r="O343" s="41"/>
      <c r="R343" s="60"/>
      <c r="T343" s="41"/>
      <c r="W343" s="60"/>
      <c r="Y343" s="41"/>
      <c r="AB343" s="60"/>
      <c r="AD343" s="41"/>
      <c r="AG343" s="60"/>
      <c r="AI343" s="41"/>
      <c r="AL343" s="60"/>
    </row>
    <row r="344" spans="1:38" ht="12.75" customHeight="1">
      <c r="A344" s="238"/>
      <c r="F344" s="60"/>
      <c r="G344" s="60"/>
      <c r="H344" s="60"/>
      <c r="I344" s="60"/>
      <c r="J344" s="41"/>
      <c r="K344" s="60"/>
      <c r="L344" s="60"/>
      <c r="M344" s="60"/>
      <c r="O344" s="41"/>
      <c r="R344" s="60"/>
    </row>
    <row r="345" spans="1:38" ht="12.75" customHeight="1">
      <c r="A345" s="56"/>
      <c r="F345" s="60"/>
      <c r="G345" s="60"/>
      <c r="H345" s="60"/>
      <c r="I345" s="60"/>
      <c r="J345" s="41"/>
      <c r="K345" s="60"/>
      <c r="L345" s="60"/>
      <c r="M345" s="60"/>
      <c r="O345" s="41"/>
      <c r="R345" s="60"/>
    </row>
    <row r="346" spans="1:38" ht="12.75" customHeight="1">
      <c r="F346" s="60"/>
      <c r="G346" s="60"/>
      <c r="H346" s="60"/>
      <c r="I346" s="60"/>
      <c r="J346" s="41"/>
      <c r="K346" s="60"/>
      <c r="L346" s="60"/>
      <c r="M346" s="60"/>
      <c r="O346" s="41"/>
      <c r="R346" s="60"/>
    </row>
    <row r="347" spans="1:38" ht="12.75" customHeight="1">
      <c r="F347" s="60"/>
      <c r="G347" s="60"/>
      <c r="H347" s="60"/>
      <c r="I347" s="60"/>
      <c r="J347" s="41"/>
      <c r="K347" s="60"/>
      <c r="L347" s="60"/>
      <c r="M347" s="60"/>
      <c r="O347" s="41"/>
      <c r="R347" s="60"/>
    </row>
    <row r="348" spans="1:38" ht="12.75" customHeight="1">
      <c r="F348" s="60"/>
      <c r="G348" s="60"/>
      <c r="H348" s="60"/>
      <c r="I348" s="60"/>
      <c r="J348" s="41"/>
      <c r="K348" s="60"/>
      <c r="L348" s="60"/>
      <c r="M348" s="60"/>
      <c r="O348" s="41"/>
      <c r="R348" s="60"/>
    </row>
    <row r="349" spans="1:38" ht="12.75" customHeight="1">
      <c r="F349" s="60"/>
      <c r="G349" s="60"/>
      <c r="H349" s="60"/>
      <c r="I349" s="60"/>
      <c r="J349" s="41"/>
      <c r="K349" s="60"/>
      <c r="L349" s="60"/>
      <c r="M349" s="60"/>
      <c r="O349" s="41"/>
      <c r="R349" s="60"/>
    </row>
    <row r="350" spans="1:38" ht="12.75" customHeight="1">
      <c r="F350" s="60"/>
      <c r="G350" s="60"/>
      <c r="H350" s="60"/>
      <c r="I350" s="60"/>
      <c r="J350" s="41"/>
      <c r="K350" s="60"/>
      <c r="L350" s="60"/>
      <c r="M350" s="60"/>
      <c r="O350" s="41"/>
      <c r="R350" s="60"/>
    </row>
    <row r="351" spans="1:38" ht="12.75" customHeight="1">
      <c r="F351" s="60"/>
      <c r="G351" s="60"/>
      <c r="H351" s="60"/>
      <c r="I351" s="60"/>
      <c r="J351" s="41"/>
      <c r="K351" s="60"/>
      <c r="L351" s="60"/>
      <c r="M351" s="60"/>
      <c r="O351" s="41"/>
      <c r="R351" s="60"/>
    </row>
    <row r="352" spans="1:38" ht="12.75" customHeight="1">
      <c r="F352" s="60"/>
      <c r="G352" s="60"/>
      <c r="H352" s="60"/>
      <c r="I352" s="60"/>
      <c r="J352" s="41"/>
      <c r="K352" s="60"/>
      <c r="L352" s="60"/>
      <c r="M352" s="60"/>
      <c r="O352" s="41"/>
      <c r="R352" s="60"/>
    </row>
    <row r="353" spans="6:18" ht="12.75" customHeight="1">
      <c r="F353" s="60"/>
      <c r="G353" s="60"/>
      <c r="H353" s="60"/>
      <c r="I353" s="60"/>
      <c r="J353" s="41"/>
      <c r="K353" s="60"/>
      <c r="L353" s="60"/>
      <c r="M353" s="60"/>
      <c r="O353" s="41"/>
      <c r="R353" s="60"/>
    </row>
    <row r="354" spans="6:18" ht="12.75" customHeight="1">
      <c r="F354" s="60"/>
      <c r="G354" s="60"/>
      <c r="H354" s="60"/>
      <c r="I354" s="60"/>
      <c r="J354" s="41"/>
      <c r="K354" s="60"/>
      <c r="L354" s="60"/>
      <c r="M354" s="60"/>
      <c r="O354" s="41"/>
      <c r="R354" s="60"/>
    </row>
    <row r="355" spans="6:18" ht="12.75" customHeight="1">
      <c r="F355" s="60"/>
      <c r="G355" s="60"/>
      <c r="H355" s="60"/>
      <c r="I355" s="60"/>
      <c r="J355" s="41"/>
      <c r="K355" s="60"/>
      <c r="L355" s="60"/>
      <c r="M355" s="60"/>
      <c r="O355" s="41"/>
      <c r="R355" s="60"/>
    </row>
    <row r="356" spans="6:18" ht="12.75" customHeight="1">
      <c r="F356" s="60"/>
      <c r="G356" s="60"/>
      <c r="H356" s="60"/>
      <c r="I356" s="60"/>
      <c r="J356" s="41"/>
      <c r="K356" s="60"/>
      <c r="L356" s="60"/>
      <c r="M356" s="60"/>
      <c r="O356" s="41"/>
      <c r="R356" s="60"/>
    </row>
    <row r="357" spans="6:18" ht="12.75" customHeight="1">
      <c r="F357" s="60"/>
      <c r="G357" s="60"/>
      <c r="H357" s="60"/>
      <c r="I357" s="60"/>
      <c r="J357" s="41"/>
      <c r="K357" s="60"/>
      <c r="L357" s="60"/>
      <c r="M357" s="60"/>
      <c r="O357" s="41"/>
      <c r="R357" s="60"/>
    </row>
    <row r="358" spans="6:18" ht="12.75" customHeight="1">
      <c r="F358" s="60"/>
      <c r="G358" s="60"/>
      <c r="H358" s="60"/>
      <c r="I358" s="60"/>
      <c r="J358" s="41"/>
      <c r="K358" s="60"/>
      <c r="L358" s="60"/>
      <c r="M358" s="60"/>
      <c r="O358" s="41"/>
      <c r="R358" s="60"/>
    </row>
    <row r="359" spans="6:18" ht="12.75" customHeight="1">
      <c r="F359" s="60"/>
      <c r="G359" s="60"/>
      <c r="H359" s="60"/>
      <c r="I359" s="60"/>
      <c r="J359" s="41"/>
      <c r="K359" s="60"/>
      <c r="L359" s="60"/>
      <c r="M359" s="60"/>
      <c r="O359" s="41"/>
      <c r="R359" s="60"/>
    </row>
    <row r="360" spans="6:18" ht="12.75" customHeight="1">
      <c r="F360" s="60"/>
      <c r="G360" s="60"/>
      <c r="H360" s="60"/>
      <c r="I360" s="60"/>
      <c r="J360" s="41"/>
      <c r="K360" s="60"/>
      <c r="L360" s="60"/>
      <c r="M360" s="60"/>
      <c r="O360" s="41"/>
      <c r="R360" s="60"/>
    </row>
    <row r="361" spans="6:18" ht="12.75" customHeight="1">
      <c r="F361" s="60"/>
      <c r="G361" s="60"/>
      <c r="H361" s="60"/>
      <c r="I361" s="60"/>
      <c r="J361" s="41"/>
      <c r="K361" s="60"/>
      <c r="L361" s="60"/>
      <c r="M361" s="60"/>
      <c r="O361" s="41"/>
      <c r="R361" s="60"/>
    </row>
    <row r="362" spans="6:18" ht="12.75" customHeight="1">
      <c r="F362" s="60"/>
      <c r="G362" s="60"/>
      <c r="H362" s="60"/>
      <c r="I362" s="60"/>
      <c r="J362" s="41"/>
      <c r="K362" s="60"/>
      <c r="L362" s="60"/>
      <c r="M362" s="60"/>
      <c r="O362" s="41"/>
      <c r="R362" s="60"/>
    </row>
    <row r="363" spans="6:18" ht="12.75" customHeight="1">
      <c r="F363" s="60"/>
      <c r="G363" s="60"/>
      <c r="H363" s="60"/>
      <c r="I363" s="60"/>
      <c r="J363" s="41"/>
      <c r="K363" s="60"/>
      <c r="L363" s="60"/>
      <c r="M363" s="60"/>
      <c r="O363" s="41"/>
      <c r="R363" s="60"/>
    </row>
    <row r="364" spans="6:18" ht="12.75" customHeight="1">
      <c r="F364" s="60"/>
      <c r="G364" s="60"/>
      <c r="H364" s="60"/>
      <c r="I364" s="60"/>
      <c r="J364" s="41"/>
      <c r="K364" s="60"/>
      <c r="L364" s="60"/>
      <c r="M364" s="60"/>
      <c r="O364" s="41"/>
      <c r="R364" s="60"/>
    </row>
    <row r="365" spans="6:18" ht="12.75" customHeight="1">
      <c r="F365" s="60"/>
      <c r="G365" s="60"/>
      <c r="H365" s="60"/>
      <c r="I365" s="60"/>
      <c r="J365" s="41"/>
      <c r="K365" s="60"/>
      <c r="L365" s="60"/>
      <c r="M365" s="60"/>
      <c r="O365" s="41"/>
      <c r="R365" s="60"/>
    </row>
    <row r="366" spans="6:18" ht="12.75" customHeight="1">
      <c r="F366" s="60"/>
      <c r="G366" s="60"/>
      <c r="H366" s="60"/>
      <c r="I366" s="60"/>
      <c r="J366" s="41"/>
      <c r="K366" s="60"/>
      <c r="L366" s="60"/>
      <c r="M366" s="60"/>
      <c r="O366" s="41"/>
      <c r="R366" s="60"/>
    </row>
    <row r="367" spans="6:18" ht="12.75" customHeight="1">
      <c r="F367" s="60"/>
      <c r="G367" s="60"/>
      <c r="H367" s="60"/>
      <c r="I367" s="60"/>
      <c r="J367" s="41"/>
      <c r="K367" s="60"/>
      <c r="L367" s="60"/>
      <c r="M367" s="60"/>
      <c r="O367" s="41"/>
      <c r="R367" s="60"/>
    </row>
    <row r="368" spans="6:18" ht="12.75" customHeight="1">
      <c r="F368" s="60"/>
      <c r="G368" s="60"/>
      <c r="H368" s="60"/>
      <c r="I368" s="60"/>
      <c r="J368" s="41"/>
      <c r="K368" s="60"/>
      <c r="L368" s="60"/>
      <c r="M368" s="60"/>
      <c r="O368" s="41"/>
      <c r="R368" s="60"/>
    </row>
    <row r="369" spans="6:18" ht="12.75" customHeight="1">
      <c r="F369" s="60"/>
      <c r="G369" s="60"/>
      <c r="H369" s="60"/>
      <c r="I369" s="60"/>
      <c r="J369" s="41"/>
      <c r="K369" s="60"/>
      <c r="L369" s="60"/>
      <c r="M369" s="60"/>
      <c r="O369" s="41"/>
      <c r="R369" s="60"/>
    </row>
    <row r="370" spans="6:18" ht="12.75" customHeight="1">
      <c r="F370" s="60"/>
      <c r="G370" s="60"/>
      <c r="H370" s="60"/>
      <c r="I370" s="60"/>
      <c r="J370" s="41"/>
      <c r="K370" s="60"/>
      <c r="L370" s="60"/>
      <c r="M370" s="60"/>
      <c r="O370" s="41"/>
      <c r="R370" s="60"/>
    </row>
    <row r="371" spans="6:18" ht="12.75" customHeight="1">
      <c r="F371" s="60"/>
      <c r="G371" s="60"/>
      <c r="H371" s="60"/>
      <c r="I371" s="60"/>
      <c r="J371" s="41"/>
      <c r="K371" s="60"/>
      <c r="L371" s="60"/>
      <c r="M371" s="60"/>
      <c r="O371" s="41"/>
      <c r="R371" s="60"/>
    </row>
    <row r="372" spans="6:18" ht="12.75" customHeight="1">
      <c r="F372" s="60"/>
      <c r="G372" s="60"/>
      <c r="H372" s="60"/>
      <c r="I372" s="60"/>
      <c r="J372" s="41"/>
      <c r="K372" s="60"/>
      <c r="L372" s="60"/>
      <c r="M372" s="60"/>
      <c r="O372" s="41"/>
      <c r="R372" s="60"/>
    </row>
    <row r="373" spans="6:18" ht="12.75" customHeight="1">
      <c r="F373" s="60"/>
      <c r="G373" s="60"/>
      <c r="H373" s="60"/>
      <c r="I373" s="60"/>
      <c r="J373" s="41"/>
      <c r="K373" s="60"/>
      <c r="L373" s="60"/>
      <c r="M373" s="60"/>
      <c r="O373" s="41"/>
      <c r="R373" s="60"/>
    </row>
    <row r="374" spans="6:18" ht="12.75" customHeight="1">
      <c r="F374" s="60"/>
      <c r="G374" s="60"/>
      <c r="H374" s="60"/>
      <c r="I374" s="60"/>
      <c r="J374" s="41"/>
      <c r="K374" s="60"/>
      <c r="L374" s="60"/>
      <c r="M374" s="60"/>
      <c r="O374" s="41"/>
      <c r="R374" s="60"/>
    </row>
    <row r="375" spans="6:18" ht="12.75" customHeight="1">
      <c r="F375" s="60"/>
      <c r="G375" s="60"/>
      <c r="H375" s="60"/>
      <c r="I375" s="60"/>
      <c r="J375" s="41"/>
      <c r="K375" s="60"/>
      <c r="L375" s="60"/>
      <c r="M375" s="60"/>
      <c r="O375" s="41"/>
      <c r="R375" s="60"/>
    </row>
    <row r="376" spans="6:18" ht="12.75" customHeight="1">
      <c r="F376" s="60"/>
      <c r="G376" s="60"/>
      <c r="H376" s="60"/>
      <c r="I376" s="60"/>
      <c r="J376" s="41"/>
      <c r="K376" s="60"/>
      <c r="L376" s="60"/>
      <c r="M376" s="60"/>
      <c r="O376" s="41"/>
      <c r="R376" s="60"/>
    </row>
    <row r="377" spans="6:18" ht="12.75" customHeight="1">
      <c r="F377" s="60"/>
      <c r="G377" s="60"/>
      <c r="H377" s="60"/>
      <c r="I377" s="60"/>
      <c r="J377" s="41"/>
      <c r="K377" s="60"/>
      <c r="L377" s="60"/>
      <c r="M377" s="60"/>
      <c r="O377" s="41"/>
      <c r="R377" s="60"/>
    </row>
    <row r="378" spans="6:18" ht="12.75" customHeight="1">
      <c r="F378" s="60"/>
      <c r="G378" s="60"/>
      <c r="H378" s="60"/>
      <c r="I378" s="60"/>
      <c r="J378" s="41"/>
      <c r="K378" s="60"/>
      <c r="L378" s="60"/>
      <c r="M378" s="60"/>
      <c r="O378" s="41"/>
      <c r="R378" s="60"/>
    </row>
    <row r="379" spans="6:18" ht="12.75" customHeight="1">
      <c r="F379" s="60"/>
      <c r="G379" s="60"/>
      <c r="H379" s="60"/>
      <c r="I379" s="60"/>
      <c r="J379" s="41"/>
      <c r="K379" s="60"/>
      <c r="L379" s="60"/>
      <c r="M379" s="60"/>
      <c r="O379" s="41"/>
      <c r="R379" s="60"/>
    </row>
    <row r="380" spans="6:18" ht="12.75" customHeight="1">
      <c r="F380" s="60"/>
      <c r="G380" s="60"/>
      <c r="H380" s="60"/>
      <c r="I380" s="60"/>
      <c r="J380" s="41"/>
      <c r="K380" s="60"/>
      <c r="L380" s="60"/>
      <c r="M380" s="60"/>
      <c r="O380" s="41"/>
      <c r="R380" s="60"/>
    </row>
    <row r="381" spans="6:18" ht="12.75" customHeight="1">
      <c r="F381" s="60"/>
      <c r="G381" s="60"/>
      <c r="H381" s="60"/>
      <c r="I381" s="60"/>
      <c r="J381" s="41"/>
      <c r="K381" s="60"/>
      <c r="L381" s="60"/>
      <c r="M381" s="60"/>
      <c r="O381" s="41"/>
      <c r="R381" s="60"/>
    </row>
    <row r="382" spans="6:18" ht="12.75" customHeight="1">
      <c r="F382" s="60"/>
      <c r="G382" s="60"/>
      <c r="H382" s="60"/>
      <c r="I382" s="60"/>
      <c r="J382" s="41"/>
      <c r="K382" s="60"/>
      <c r="L382" s="60"/>
      <c r="M382" s="60"/>
      <c r="O382" s="41"/>
      <c r="R382" s="60"/>
    </row>
    <row r="383" spans="6:18" ht="12.75" customHeight="1">
      <c r="F383" s="60"/>
      <c r="G383" s="60"/>
      <c r="H383" s="60"/>
      <c r="I383" s="60"/>
      <c r="J383" s="41"/>
      <c r="K383" s="60"/>
      <c r="L383" s="60"/>
      <c r="M383" s="60"/>
      <c r="O383" s="41"/>
      <c r="R383" s="60"/>
    </row>
    <row r="384" spans="6:18" ht="12.75" customHeight="1">
      <c r="F384" s="60"/>
      <c r="G384" s="60"/>
      <c r="H384" s="60"/>
      <c r="I384" s="60"/>
      <c r="J384" s="41"/>
      <c r="K384" s="60"/>
      <c r="L384" s="60"/>
      <c r="M384" s="60"/>
      <c r="O384" s="41"/>
      <c r="R384" s="60"/>
    </row>
    <row r="385" spans="6:18" ht="12.75" customHeight="1">
      <c r="F385" s="60"/>
      <c r="G385" s="60"/>
      <c r="H385" s="60"/>
      <c r="I385" s="60"/>
      <c r="J385" s="41"/>
      <c r="K385" s="60"/>
      <c r="L385" s="60"/>
      <c r="M385" s="60"/>
      <c r="O385" s="41"/>
      <c r="R385" s="60"/>
    </row>
    <row r="386" spans="6:18" ht="12.75" customHeight="1">
      <c r="F386" s="60"/>
      <c r="G386" s="60"/>
      <c r="H386" s="60"/>
      <c r="I386" s="60"/>
      <c r="J386" s="41"/>
      <c r="K386" s="60"/>
      <c r="L386" s="60"/>
      <c r="M386" s="60"/>
      <c r="O386" s="41"/>
      <c r="R386" s="60"/>
    </row>
    <row r="387" spans="6:18" ht="12.75" customHeight="1">
      <c r="F387" s="60"/>
      <c r="G387" s="60"/>
      <c r="H387" s="60"/>
      <c r="I387" s="60"/>
      <c r="J387" s="41"/>
      <c r="K387" s="60"/>
      <c r="L387" s="60"/>
      <c r="M387" s="60"/>
      <c r="O387" s="41"/>
      <c r="R387" s="60"/>
    </row>
    <row r="388" spans="6:18" ht="12.75" customHeight="1">
      <c r="F388" s="60"/>
      <c r="G388" s="60"/>
      <c r="H388" s="60"/>
      <c r="I388" s="60"/>
      <c r="J388" s="41"/>
      <c r="K388" s="60"/>
      <c r="L388" s="60"/>
      <c r="M388" s="60"/>
      <c r="O388" s="41"/>
      <c r="R388" s="60"/>
    </row>
    <row r="389" spans="6:18" ht="12.75" customHeight="1">
      <c r="F389" s="60"/>
      <c r="G389" s="60"/>
      <c r="H389" s="60"/>
      <c r="I389" s="60"/>
      <c r="J389" s="41"/>
      <c r="K389" s="60"/>
      <c r="L389" s="60"/>
      <c r="M389" s="60"/>
      <c r="O389" s="41"/>
      <c r="R389" s="60"/>
    </row>
    <row r="390" spans="6:18" ht="12.75" customHeight="1">
      <c r="F390" s="60"/>
      <c r="G390" s="60"/>
      <c r="H390" s="60"/>
      <c r="I390" s="60"/>
      <c r="J390" s="41"/>
      <c r="K390" s="60"/>
      <c r="L390" s="60"/>
      <c r="M390" s="60"/>
      <c r="O390" s="41"/>
      <c r="R390" s="60"/>
    </row>
    <row r="391" spans="6:18" ht="12.75" customHeight="1">
      <c r="F391" s="60"/>
      <c r="G391" s="60"/>
      <c r="H391" s="60"/>
      <c r="I391" s="60"/>
      <c r="J391" s="41"/>
      <c r="K391" s="60"/>
      <c r="L391" s="60"/>
      <c r="M391" s="60"/>
      <c r="O391" s="41"/>
      <c r="R391" s="60"/>
    </row>
    <row r="392" spans="6:18" ht="12.75" customHeight="1">
      <c r="F392" s="60"/>
      <c r="G392" s="60"/>
      <c r="H392" s="60"/>
      <c r="I392" s="60"/>
      <c r="J392" s="41"/>
      <c r="K392" s="60"/>
      <c r="L392" s="60"/>
      <c r="M392" s="60"/>
      <c r="O392" s="41"/>
      <c r="R392" s="60"/>
    </row>
    <row r="393" spans="6:18" ht="12.75" customHeight="1">
      <c r="F393" s="60"/>
      <c r="G393" s="60"/>
      <c r="H393" s="60"/>
      <c r="I393" s="60"/>
      <c r="J393" s="41"/>
      <c r="K393" s="60"/>
      <c r="L393" s="60"/>
      <c r="M393" s="60"/>
      <c r="O393" s="41"/>
      <c r="R393" s="60"/>
    </row>
    <row r="394" spans="6:18" ht="12.75" customHeight="1">
      <c r="F394" s="60"/>
      <c r="G394" s="60"/>
      <c r="H394" s="60"/>
      <c r="I394" s="60"/>
      <c r="J394" s="41"/>
      <c r="K394" s="60"/>
      <c r="L394" s="60"/>
      <c r="M394" s="60"/>
      <c r="O394" s="41"/>
      <c r="R394" s="60"/>
    </row>
    <row r="395" spans="6:18" ht="12.75" customHeight="1">
      <c r="F395" s="60"/>
      <c r="G395" s="60"/>
      <c r="H395" s="60"/>
      <c r="I395" s="60"/>
      <c r="J395" s="41"/>
      <c r="K395" s="60"/>
      <c r="L395" s="60"/>
      <c r="M395" s="60"/>
      <c r="O395" s="41"/>
      <c r="R395" s="60"/>
    </row>
    <row r="396" spans="6:18" ht="12.75" customHeight="1">
      <c r="F396" s="60"/>
      <c r="G396" s="60"/>
      <c r="H396" s="60"/>
      <c r="I396" s="60"/>
      <c r="J396" s="41"/>
      <c r="K396" s="60"/>
      <c r="L396" s="60"/>
      <c r="M396" s="60"/>
      <c r="O396" s="41"/>
      <c r="R396" s="60"/>
    </row>
    <row r="397" spans="6:18" ht="12.75" customHeight="1">
      <c r="F397" s="60"/>
      <c r="G397" s="60"/>
      <c r="H397" s="60"/>
      <c r="I397" s="60"/>
      <c r="J397" s="41"/>
      <c r="K397" s="60"/>
      <c r="L397" s="60"/>
      <c r="M397" s="60"/>
      <c r="O397" s="41"/>
      <c r="R397" s="60"/>
    </row>
    <row r="398" spans="6:18" ht="12.75" customHeight="1">
      <c r="F398" s="60"/>
      <c r="G398" s="60"/>
      <c r="H398" s="60"/>
      <c r="I398" s="60"/>
      <c r="J398" s="41"/>
      <c r="K398" s="60"/>
      <c r="L398" s="60"/>
      <c r="M398" s="60"/>
      <c r="O398" s="41"/>
      <c r="R398" s="60"/>
    </row>
    <row r="399" spans="6:18" ht="12.75" customHeight="1">
      <c r="F399" s="60"/>
      <c r="G399" s="60"/>
      <c r="H399" s="60"/>
      <c r="I399" s="60"/>
      <c r="J399" s="41"/>
      <c r="K399" s="60"/>
      <c r="L399" s="60"/>
      <c r="M399" s="60"/>
      <c r="O399" s="41"/>
      <c r="R399" s="60"/>
    </row>
    <row r="400" spans="6:18" ht="12.75" customHeight="1">
      <c r="F400" s="60"/>
      <c r="G400" s="60"/>
      <c r="H400" s="60"/>
      <c r="I400" s="60"/>
      <c r="J400" s="41"/>
      <c r="K400" s="60"/>
      <c r="L400" s="60"/>
      <c r="M400" s="60"/>
      <c r="O400" s="41"/>
      <c r="R400" s="60"/>
    </row>
    <row r="401" spans="6:18" ht="12.75" customHeight="1">
      <c r="F401" s="60"/>
      <c r="G401" s="60"/>
      <c r="H401" s="60"/>
      <c r="I401" s="60"/>
      <c r="J401" s="41"/>
      <c r="K401" s="60"/>
      <c r="L401" s="60"/>
      <c r="M401" s="60"/>
      <c r="O401" s="41"/>
      <c r="R401" s="60"/>
    </row>
    <row r="402" spans="6:18" ht="12.75" customHeight="1">
      <c r="F402" s="60"/>
      <c r="G402" s="60"/>
      <c r="H402" s="60"/>
      <c r="I402" s="60"/>
      <c r="J402" s="41"/>
      <c r="K402" s="60"/>
      <c r="L402" s="60"/>
      <c r="M402" s="60"/>
      <c r="O402" s="41"/>
      <c r="R402" s="60"/>
    </row>
    <row r="403" spans="6:18" ht="12.75" customHeight="1">
      <c r="F403" s="60"/>
      <c r="G403" s="60"/>
      <c r="H403" s="60"/>
      <c r="I403" s="60"/>
      <c r="J403" s="41"/>
      <c r="K403" s="60"/>
      <c r="L403" s="60"/>
      <c r="M403" s="60"/>
      <c r="O403" s="41"/>
      <c r="R403" s="60"/>
    </row>
    <row r="404" spans="6:18" ht="12.75" customHeight="1">
      <c r="F404" s="60"/>
      <c r="G404" s="60"/>
      <c r="H404" s="60"/>
      <c r="I404" s="60"/>
      <c r="J404" s="41"/>
      <c r="K404" s="60"/>
      <c r="L404" s="60"/>
      <c r="M404" s="60"/>
      <c r="O404" s="41"/>
      <c r="R404" s="60"/>
    </row>
    <row r="405" spans="6:18" ht="12.75" customHeight="1">
      <c r="F405" s="60"/>
      <c r="G405" s="60"/>
      <c r="H405" s="60"/>
      <c r="I405" s="60"/>
      <c r="J405" s="41"/>
      <c r="K405" s="60"/>
      <c r="L405" s="60"/>
      <c r="M405" s="60"/>
      <c r="O405" s="41"/>
      <c r="R405" s="60"/>
    </row>
    <row r="406" spans="6:18" ht="12.75" customHeight="1">
      <c r="F406" s="60"/>
      <c r="G406" s="60"/>
      <c r="H406" s="60"/>
      <c r="I406" s="60"/>
      <c r="J406" s="41"/>
      <c r="K406" s="60"/>
      <c r="L406" s="60"/>
      <c r="M406" s="60"/>
      <c r="O406" s="41"/>
      <c r="R406" s="60"/>
    </row>
    <row r="407" spans="6:18" ht="12.75" customHeight="1">
      <c r="F407" s="60"/>
      <c r="G407" s="60"/>
      <c r="H407" s="60"/>
      <c r="I407" s="60"/>
      <c r="J407" s="41"/>
      <c r="K407" s="60"/>
      <c r="L407" s="60"/>
      <c r="M407" s="60"/>
      <c r="O407" s="41"/>
      <c r="R407" s="60"/>
    </row>
    <row r="408" spans="6:18" ht="12.75" customHeight="1">
      <c r="F408" s="60"/>
      <c r="G408" s="60"/>
      <c r="H408" s="60"/>
      <c r="I408" s="60"/>
      <c r="J408" s="41"/>
      <c r="K408" s="60"/>
      <c r="L408" s="60"/>
      <c r="M408" s="60"/>
      <c r="O408" s="41"/>
      <c r="R408" s="60"/>
    </row>
    <row r="409" spans="6:18" ht="12.75" customHeight="1">
      <c r="F409" s="60"/>
      <c r="G409" s="60"/>
      <c r="H409" s="60"/>
      <c r="I409" s="60"/>
      <c r="J409" s="41"/>
      <c r="K409" s="60"/>
      <c r="L409" s="60"/>
      <c r="M409" s="60"/>
      <c r="O409" s="41"/>
      <c r="R409" s="60"/>
    </row>
    <row r="410" spans="6:18" ht="12.75" customHeight="1">
      <c r="F410" s="60"/>
      <c r="G410" s="60"/>
      <c r="H410" s="60"/>
      <c r="I410" s="60"/>
      <c r="J410" s="41"/>
      <c r="K410" s="60"/>
      <c r="L410" s="60"/>
      <c r="M410" s="60"/>
      <c r="O410" s="41"/>
      <c r="R410" s="60"/>
    </row>
    <row r="411" spans="6:18" ht="12.75" customHeight="1">
      <c r="F411" s="60"/>
      <c r="G411" s="60"/>
      <c r="H411" s="60"/>
      <c r="I411" s="60"/>
      <c r="J411" s="41"/>
      <c r="K411" s="60"/>
      <c r="L411" s="60"/>
      <c r="M411" s="60"/>
      <c r="O411" s="41"/>
      <c r="R411" s="60"/>
    </row>
    <row r="412" spans="6:18" ht="12.75" customHeight="1">
      <c r="F412" s="60"/>
      <c r="G412" s="60"/>
      <c r="H412" s="60"/>
      <c r="I412" s="60"/>
      <c r="J412" s="41"/>
      <c r="K412" s="60"/>
      <c r="L412" s="60"/>
      <c r="M412" s="60"/>
      <c r="O412" s="41"/>
      <c r="R412" s="60"/>
    </row>
    <row r="413" spans="6:18" ht="12.75" customHeight="1">
      <c r="F413" s="60"/>
      <c r="G413" s="60"/>
      <c r="H413" s="60"/>
      <c r="I413" s="60"/>
      <c r="J413" s="41"/>
      <c r="K413" s="60"/>
      <c r="L413" s="60"/>
      <c r="M413" s="60"/>
      <c r="O413" s="41"/>
      <c r="R413" s="60"/>
    </row>
    <row r="414" spans="6:18" ht="12.75" customHeight="1">
      <c r="F414" s="60"/>
      <c r="G414" s="60"/>
      <c r="H414" s="60"/>
      <c r="I414" s="60"/>
      <c r="J414" s="41"/>
      <c r="K414" s="60"/>
      <c r="L414" s="60"/>
      <c r="M414" s="60"/>
      <c r="O414" s="41"/>
      <c r="R414" s="60"/>
    </row>
    <row r="415" spans="6:18" ht="12.75" customHeight="1">
      <c r="F415" s="60"/>
      <c r="G415" s="60"/>
      <c r="H415" s="60"/>
      <c r="I415" s="60"/>
      <c r="J415" s="41"/>
      <c r="K415" s="60"/>
      <c r="L415" s="60"/>
      <c r="M415" s="60"/>
      <c r="O415" s="41"/>
      <c r="R415" s="60"/>
    </row>
    <row r="416" spans="6:18" ht="12.75" customHeight="1">
      <c r="F416" s="60"/>
      <c r="G416" s="60"/>
      <c r="H416" s="60"/>
      <c r="I416" s="60"/>
      <c r="J416" s="41"/>
      <c r="K416" s="60"/>
      <c r="L416" s="60"/>
      <c r="M416" s="60"/>
      <c r="O416" s="41"/>
      <c r="R416" s="60"/>
    </row>
    <row r="417" spans="6:18" ht="12.75" customHeight="1">
      <c r="F417" s="60"/>
      <c r="G417" s="60"/>
      <c r="H417" s="60"/>
      <c r="I417" s="60"/>
      <c r="J417" s="41"/>
      <c r="K417" s="60"/>
      <c r="L417" s="60"/>
      <c r="M417" s="60"/>
      <c r="O417" s="41"/>
      <c r="R417" s="60"/>
    </row>
    <row r="418" spans="6:18" ht="12.75" customHeight="1">
      <c r="F418" s="60"/>
      <c r="G418" s="60"/>
      <c r="H418" s="60"/>
      <c r="I418" s="60"/>
      <c r="J418" s="41"/>
      <c r="K418" s="60"/>
      <c r="L418" s="60"/>
      <c r="M418" s="60"/>
      <c r="O418" s="41"/>
      <c r="R418" s="60"/>
    </row>
    <row r="419" spans="6:18" ht="12.75" customHeight="1">
      <c r="F419" s="60"/>
      <c r="G419" s="60"/>
      <c r="H419" s="60"/>
      <c r="I419" s="60"/>
      <c r="J419" s="41"/>
      <c r="K419" s="60"/>
      <c r="L419" s="60"/>
      <c r="M419" s="60"/>
      <c r="O419" s="41"/>
      <c r="R419" s="60"/>
    </row>
    <row r="420" spans="6:18" ht="12.75" customHeight="1">
      <c r="F420" s="60"/>
      <c r="G420" s="60"/>
      <c r="H420" s="60"/>
      <c r="I420" s="60"/>
      <c r="J420" s="41"/>
      <c r="K420" s="60"/>
      <c r="L420" s="60"/>
      <c r="M420" s="60"/>
      <c r="O420" s="41"/>
      <c r="R420" s="60"/>
    </row>
    <row r="421" spans="6:18" ht="12.75" customHeight="1">
      <c r="F421" s="60"/>
      <c r="G421" s="60"/>
      <c r="H421" s="60"/>
      <c r="I421" s="60"/>
      <c r="J421" s="41"/>
      <c r="K421" s="60"/>
      <c r="L421" s="60"/>
      <c r="M421" s="60"/>
      <c r="O421" s="41"/>
      <c r="R421" s="60"/>
    </row>
    <row r="422" spans="6:18" ht="12.75" customHeight="1">
      <c r="F422" s="60"/>
      <c r="G422" s="60"/>
      <c r="H422" s="60"/>
      <c r="I422" s="60"/>
      <c r="J422" s="41"/>
      <c r="K422" s="60"/>
      <c r="L422" s="60"/>
      <c r="M422" s="60"/>
      <c r="O422" s="41"/>
      <c r="R422" s="60"/>
    </row>
    <row r="423" spans="6:18" ht="12.75" customHeight="1">
      <c r="F423" s="60"/>
      <c r="G423" s="60"/>
      <c r="H423" s="60"/>
      <c r="I423" s="60"/>
      <c r="J423" s="41"/>
      <c r="K423" s="60"/>
      <c r="L423" s="60"/>
      <c r="M423" s="60"/>
      <c r="O423" s="41"/>
      <c r="R423" s="60"/>
    </row>
    <row r="424" spans="6:18" ht="12.75" customHeight="1">
      <c r="F424" s="60"/>
      <c r="G424" s="60"/>
      <c r="H424" s="60"/>
      <c r="I424" s="60"/>
      <c r="J424" s="41"/>
      <c r="K424" s="60"/>
      <c r="L424" s="60"/>
      <c r="M424" s="60"/>
      <c r="O424" s="41"/>
      <c r="R424" s="60"/>
    </row>
    <row r="425" spans="6:18" ht="12.75" customHeight="1">
      <c r="F425" s="60"/>
      <c r="G425" s="60"/>
      <c r="H425" s="60"/>
      <c r="I425" s="60"/>
      <c r="J425" s="41"/>
      <c r="K425" s="60"/>
      <c r="L425" s="60"/>
      <c r="M425" s="60"/>
      <c r="O425" s="41"/>
      <c r="R425" s="60"/>
    </row>
    <row r="426" spans="6:18" ht="12.75" customHeight="1">
      <c r="F426" s="60"/>
      <c r="G426" s="60"/>
      <c r="H426" s="60"/>
      <c r="I426" s="60"/>
      <c r="J426" s="41"/>
      <c r="K426" s="60"/>
      <c r="L426" s="60"/>
      <c r="M426" s="60"/>
      <c r="O426" s="41"/>
      <c r="R426" s="60"/>
    </row>
    <row r="427" spans="6:18" ht="12.75" customHeight="1">
      <c r="F427" s="60"/>
      <c r="G427" s="60"/>
      <c r="H427" s="60"/>
      <c r="I427" s="60"/>
      <c r="J427" s="41"/>
      <c r="K427" s="60"/>
      <c r="L427" s="60"/>
      <c r="M427" s="60"/>
      <c r="O427" s="41"/>
      <c r="R427" s="60"/>
    </row>
    <row r="428" spans="6:18" ht="12.75" customHeight="1">
      <c r="F428" s="60"/>
      <c r="G428" s="60"/>
      <c r="H428" s="60"/>
      <c r="I428" s="60"/>
      <c r="J428" s="41"/>
      <c r="K428" s="60"/>
      <c r="L428" s="60"/>
      <c r="M428" s="60"/>
      <c r="O428" s="41"/>
      <c r="R428" s="60"/>
    </row>
    <row r="429" spans="6:18" ht="12.75" customHeight="1">
      <c r="F429" s="60"/>
      <c r="G429" s="60"/>
      <c r="H429" s="60"/>
      <c r="I429" s="60"/>
      <c r="J429" s="41"/>
      <c r="K429" s="60"/>
      <c r="L429" s="60"/>
      <c r="M429" s="60"/>
      <c r="O429" s="41"/>
      <c r="R429" s="60"/>
    </row>
    <row r="430" spans="6:18" ht="12.75" customHeight="1">
      <c r="F430" s="60"/>
      <c r="G430" s="60"/>
      <c r="H430" s="60"/>
      <c r="I430" s="60"/>
      <c r="J430" s="41"/>
      <c r="K430" s="60"/>
      <c r="L430" s="60"/>
      <c r="M430" s="60"/>
      <c r="O430" s="41"/>
      <c r="R430" s="60"/>
    </row>
    <row r="431" spans="6:18" ht="12.75" customHeight="1">
      <c r="F431" s="60"/>
      <c r="G431" s="60"/>
      <c r="H431" s="60"/>
      <c r="I431" s="60"/>
      <c r="J431" s="41"/>
      <c r="K431" s="60"/>
      <c r="L431" s="60"/>
      <c r="M431" s="60"/>
      <c r="O431" s="41"/>
      <c r="R431" s="60"/>
    </row>
    <row r="432" spans="6:18" ht="12.75" customHeight="1">
      <c r="F432" s="60"/>
      <c r="G432" s="60"/>
      <c r="H432" s="60"/>
      <c r="I432" s="60"/>
      <c r="J432" s="41"/>
      <c r="K432" s="60"/>
      <c r="L432" s="60"/>
      <c r="M432" s="60"/>
      <c r="O432" s="41"/>
      <c r="R432" s="60"/>
    </row>
    <row r="433" spans="6:18" ht="12.75" customHeight="1">
      <c r="F433" s="60"/>
      <c r="G433" s="60"/>
      <c r="H433" s="60"/>
      <c r="I433" s="60"/>
      <c r="J433" s="41"/>
      <c r="K433" s="60"/>
      <c r="L433" s="60"/>
      <c r="M433" s="60"/>
      <c r="O433" s="41"/>
      <c r="R433" s="60"/>
    </row>
    <row r="434" spans="6:18" ht="12.75" customHeight="1">
      <c r="F434" s="60"/>
      <c r="G434" s="60"/>
      <c r="H434" s="60"/>
      <c r="I434" s="60"/>
      <c r="J434" s="41"/>
      <c r="K434" s="60"/>
      <c r="L434" s="60"/>
      <c r="M434" s="60"/>
      <c r="O434" s="41"/>
      <c r="R434" s="60"/>
    </row>
    <row r="435" spans="6:18" ht="12.75" customHeight="1">
      <c r="F435" s="60"/>
      <c r="G435" s="60"/>
      <c r="H435" s="60"/>
      <c r="I435" s="60"/>
      <c r="J435" s="41"/>
      <c r="K435" s="60"/>
      <c r="L435" s="60"/>
      <c r="M435" s="60"/>
      <c r="O435" s="41"/>
      <c r="R435" s="60"/>
    </row>
    <row r="436" spans="6:18" ht="12.75" customHeight="1">
      <c r="F436" s="60"/>
      <c r="G436" s="60"/>
      <c r="H436" s="60"/>
      <c r="I436" s="60"/>
      <c r="J436" s="41"/>
      <c r="K436" s="60"/>
      <c r="L436" s="60"/>
      <c r="M436" s="60"/>
      <c r="O436" s="41"/>
      <c r="R436" s="60"/>
    </row>
    <row r="437" spans="6:18" ht="12.75" customHeight="1">
      <c r="F437" s="60"/>
      <c r="G437" s="60"/>
      <c r="H437" s="60"/>
      <c r="I437" s="60"/>
      <c r="J437" s="41"/>
      <c r="K437" s="60"/>
      <c r="L437" s="60"/>
      <c r="M437" s="60"/>
      <c r="O437" s="41"/>
      <c r="R437" s="60"/>
    </row>
    <row r="438" spans="6:18" ht="12.75" customHeight="1">
      <c r="F438" s="60"/>
      <c r="G438" s="60"/>
      <c r="H438" s="60"/>
      <c r="I438" s="60"/>
      <c r="J438" s="41"/>
      <c r="K438" s="60"/>
      <c r="L438" s="60"/>
      <c r="M438" s="60"/>
      <c r="O438" s="41"/>
      <c r="R438" s="60"/>
    </row>
    <row r="439" spans="6:18" ht="12.75" customHeight="1">
      <c r="F439" s="60"/>
      <c r="G439" s="60"/>
      <c r="H439" s="60"/>
      <c r="I439" s="60"/>
      <c r="J439" s="41"/>
      <c r="K439" s="60"/>
      <c r="L439" s="60"/>
      <c r="M439" s="60"/>
      <c r="O439" s="41"/>
      <c r="R439" s="60"/>
    </row>
    <row r="440" spans="6:18" ht="12.75" customHeight="1">
      <c r="F440" s="60"/>
      <c r="G440" s="60"/>
      <c r="H440" s="60"/>
      <c r="I440" s="60"/>
      <c r="J440" s="41"/>
      <c r="K440" s="60"/>
      <c r="L440" s="60"/>
      <c r="M440" s="60"/>
      <c r="O440" s="41"/>
      <c r="R440" s="60"/>
    </row>
    <row r="441" spans="6:18" ht="12.75" customHeight="1">
      <c r="F441" s="60"/>
      <c r="G441" s="60"/>
      <c r="H441" s="60"/>
      <c r="I441" s="60"/>
      <c r="J441" s="41"/>
      <c r="K441" s="60"/>
      <c r="L441" s="60"/>
      <c r="M441" s="60"/>
      <c r="O441" s="41"/>
      <c r="R441" s="60"/>
    </row>
    <row r="442" spans="6:18" ht="12.75" customHeight="1">
      <c r="F442" s="60"/>
      <c r="G442" s="60"/>
      <c r="H442" s="60"/>
      <c r="I442" s="60"/>
      <c r="J442" s="41"/>
      <c r="K442" s="60"/>
      <c r="L442" s="60"/>
      <c r="M442" s="60"/>
      <c r="O442" s="41"/>
      <c r="R442" s="60"/>
    </row>
    <row r="443" spans="6:18" ht="12.75" customHeight="1">
      <c r="F443" s="60"/>
      <c r="G443" s="60"/>
      <c r="H443" s="60"/>
      <c r="I443" s="60"/>
      <c r="J443" s="41"/>
      <c r="K443" s="60"/>
      <c r="L443" s="60"/>
      <c r="M443" s="60"/>
      <c r="O443" s="41"/>
      <c r="R443" s="60"/>
    </row>
    <row r="444" spans="6:18" ht="12.75" customHeight="1">
      <c r="F444" s="60"/>
      <c r="G444" s="60"/>
      <c r="H444" s="60"/>
      <c r="I444" s="60"/>
      <c r="J444" s="41"/>
      <c r="K444" s="60"/>
      <c r="L444" s="60"/>
      <c r="M444" s="60"/>
      <c r="O444" s="41"/>
      <c r="R444" s="60"/>
    </row>
    <row r="445" spans="6:18" ht="12.75" customHeight="1">
      <c r="F445" s="60"/>
      <c r="G445" s="60"/>
      <c r="H445" s="60"/>
      <c r="I445" s="60"/>
      <c r="J445" s="41"/>
      <c r="K445" s="60"/>
      <c r="L445" s="60"/>
      <c r="M445" s="60"/>
      <c r="O445" s="41"/>
      <c r="R445" s="60"/>
    </row>
    <row r="446" spans="6:18" ht="12.75" customHeight="1">
      <c r="F446" s="60"/>
      <c r="G446" s="60"/>
      <c r="H446" s="60"/>
      <c r="I446" s="60"/>
      <c r="J446" s="41"/>
      <c r="K446" s="60"/>
      <c r="L446" s="60"/>
      <c r="M446" s="60"/>
      <c r="O446" s="41"/>
      <c r="R446" s="60"/>
    </row>
    <row r="447" spans="6:18" ht="12.75" customHeight="1">
      <c r="F447" s="60"/>
      <c r="G447" s="60"/>
      <c r="H447" s="60"/>
      <c r="I447" s="60"/>
      <c r="J447" s="41"/>
      <c r="K447" s="60"/>
      <c r="L447" s="60"/>
      <c r="M447" s="60"/>
      <c r="O447" s="41"/>
      <c r="R447" s="60"/>
    </row>
    <row r="448" spans="6:18" ht="12.75" customHeight="1">
      <c r="F448" s="60"/>
      <c r="G448" s="60"/>
      <c r="H448" s="60"/>
      <c r="I448" s="60"/>
      <c r="J448" s="41"/>
      <c r="K448" s="60"/>
      <c r="L448" s="60"/>
      <c r="M448" s="60"/>
      <c r="O448" s="41"/>
      <c r="R448" s="60"/>
    </row>
    <row r="449" spans="6:18" ht="12.75" customHeight="1">
      <c r="F449" s="60"/>
      <c r="G449" s="60"/>
      <c r="H449" s="60"/>
      <c r="I449" s="60"/>
      <c r="J449" s="41"/>
      <c r="K449" s="60"/>
      <c r="L449" s="60"/>
      <c r="M449" s="60"/>
      <c r="O449" s="41"/>
      <c r="R449" s="60"/>
    </row>
    <row r="450" spans="6:18" ht="12.75" customHeight="1">
      <c r="F450" s="60"/>
      <c r="G450" s="60"/>
      <c r="H450" s="60"/>
      <c r="I450" s="60"/>
      <c r="J450" s="41"/>
      <c r="K450" s="60"/>
      <c r="L450" s="60"/>
      <c r="M450" s="60"/>
      <c r="O450" s="41"/>
      <c r="R450" s="60"/>
    </row>
    <row r="451" spans="6:18" ht="12.75" customHeight="1">
      <c r="F451" s="60"/>
      <c r="G451" s="60"/>
      <c r="H451" s="60"/>
      <c r="I451" s="60"/>
      <c r="J451" s="41"/>
      <c r="K451" s="60"/>
      <c r="L451" s="60"/>
      <c r="M451" s="60"/>
      <c r="O451" s="41"/>
      <c r="R451" s="60"/>
    </row>
    <row r="452" spans="6:18" ht="12.75" customHeight="1">
      <c r="F452" s="60"/>
      <c r="G452" s="60"/>
      <c r="H452" s="60"/>
      <c r="I452" s="60"/>
      <c r="J452" s="41"/>
      <c r="K452" s="60"/>
      <c r="L452" s="60"/>
      <c r="M452" s="60"/>
      <c r="O452" s="41"/>
      <c r="R452" s="60"/>
    </row>
    <row r="453" spans="6:18" ht="12.75" customHeight="1">
      <c r="F453" s="60"/>
      <c r="G453" s="60"/>
      <c r="H453" s="60"/>
      <c r="I453" s="60"/>
      <c r="J453" s="41"/>
      <c r="K453" s="60"/>
      <c r="L453" s="60"/>
      <c r="M453" s="60"/>
      <c r="O453" s="41"/>
      <c r="R453" s="60"/>
    </row>
    <row r="454" spans="6:18" ht="12.75" customHeight="1">
      <c r="F454" s="60"/>
      <c r="G454" s="60"/>
      <c r="H454" s="60"/>
      <c r="I454" s="60"/>
      <c r="J454" s="41"/>
      <c r="K454" s="60"/>
      <c r="L454" s="60"/>
      <c r="M454" s="60"/>
      <c r="O454" s="41"/>
      <c r="R454" s="60"/>
    </row>
    <row r="455" spans="6:18" ht="12.75" customHeight="1">
      <c r="F455" s="60"/>
      <c r="G455" s="60"/>
      <c r="H455" s="60"/>
      <c r="I455" s="60"/>
      <c r="J455" s="41"/>
      <c r="K455" s="60"/>
      <c r="L455" s="60"/>
      <c r="M455" s="60"/>
      <c r="O455" s="41"/>
      <c r="R455" s="60"/>
    </row>
    <row r="456" spans="6:18" ht="12.75" customHeight="1">
      <c r="F456" s="60"/>
      <c r="G456" s="60"/>
      <c r="H456" s="60"/>
      <c r="I456" s="60"/>
      <c r="J456" s="41"/>
      <c r="K456" s="60"/>
      <c r="L456" s="60"/>
      <c r="M456" s="60"/>
      <c r="O456" s="41"/>
      <c r="R456" s="60"/>
    </row>
    <row r="457" spans="6:18" ht="12.75" customHeight="1">
      <c r="F457" s="60"/>
      <c r="G457" s="60"/>
      <c r="H457" s="60"/>
      <c r="I457" s="60"/>
      <c r="J457" s="41"/>
      <c r="K457" s="60"/>
      <c r="L457" s="60"/>
      <c r="M457" s="60"/>
      <c r="O457" s="41"/>
      <c r="R457" s="60"/>
    </row>
    <row r="458" spans="6:18" ht="12.75" customHeight="1">
      <c r="F458" s="60"/>
      <c r="G458" s="60"/>
      <c r="H458" s="60"/>
      <c r="I458" s="60"/>
      <c r="J458" s="41"/>
      <c r="K458" s="60"/>
      <c r="L458" s="60"/>
      <c r="M458" s="60"/>
      <c r="O458" s="41"/>
      <c r="R458" s="60"/>
    </row>
    <row r="459" spans="6:18" ht="12.75" customHeight="1">
      <c r="F459" s="60"/>
      <c r="G459" s="60"/>
      <c r="H459" s="60"/>
      <c r="I459" s="60"/>
      <c r="J459" s="41"/>
      <c r="K459" s="60"/>
      <c r="L459" s="60"/>
      <c r="M459" s="60"/>
      <c r="O459" s="41"/>
      <c r="R459" s="60"/>
    </row>
    <row r="460" spans="6:18" ht="12.75" customHeight="1">
      <c r="F460" s="60"/>
      <c r="G460" s="60"/>
      <c r="H460" s="60"/>
      <c r="I460" s="60"/>
      <c r="J460" s="41"/>
      <c r="K460" s="60"/>
      <c r="L460" s="60"/>
      <c r="M460" s="60"/>
      <c r="O460" s="41"/>
      <c r="R460" s="60"/>
    </row>
    <row r="461" spans="6:18" ht="12.75" customHeight="1">
      <c r="F461" s="60"/>
      <c r="G461" s="60"/>
      <c r="H461" s="60"/>
      <c r="I461" s="60"/>
      <c r="J461" s="41"/>
      <c r="K461" s="60"/>
      <c r="L461" s="60"/>
      <c r="M461" s="60"/>
      <c r="O461" s="41"/>
      <c r="R461" s="60"/>
    </row>
    <row r="462" spans="6:18" ht="12.75" customHeight="1">
      <c r="F462" s="60"/>
      <c r="G462" s="60"/>
      <c r="H462" s="60"/>
      <c r="I462" s="60"/>
      <c r="J462" s="41"/>
      <c r="K462" s="60"/>
      <c r="L462" s="60"/>
      <c r="M462" s="60"/>
      <c r="O462" s="41"/>
      <c r="R462" s="60"/>
    </row>
    <row r="463" spans="6:18" ht="12.75" customHeight="1">
      <c r="F463" s="60"/>
      <c r="G463" s="60"/>
      <c r="H463" s="60"/>
      <c r="I463" s="60"/>
      <c r="J463" s="41"/>
      <c r="K463" s="60"/>
      <c r="L463" s="60"/>
      <c r="M463" s="60"/>
      <c r="O463" s="41"/>
      <c r="R463" s="60"/>
    </row>
    <row r="464" spans="6:18" ht="12.75" customHeight="1">
      <c r="F464" s="60"/>
      <c r="G464" s="60"/>
      <c r="H464" s="60"/>
      <c r="I464" s="60"/>
      <c r="J464" s="41"/>
      <c r="K464" s="60"/>
      <c r="L464" s="60"/>
      <c r="M464" s="60"/>
      <c r="O464" s="41"/>
      <c r="R464" s="60"/>
    </row>
    <row r="465" spans="6:18" ht="12.75" customHeight="1">
      <c r="F465" s="60"/>
      <c r="G465" s="60"/>
      <c r="H465" s="60"/>
      <c r="I465" s="60"/>
      <c r="J465" s="41"/>
      <c r="K465" s="60"/>
      <c r="L465" s="60"/>
      <c r="M465" s="60"/>
      <c r="O465" s="41"/>
      <c r="R465" s="60"/>
    </row>
    <row r="466" spans="6:18" ht="12.75" customHeight="1">
      <c r="F466" s="60"/>
      <c r="G466" s="60"/>
      <c r="H466" s="60"/>
      <c r="I466" s="60"/>
      <c r="J466" s="41"/>
      <c r="K466" s="60"/>
      <c r="L466" s="60"/>
      <c r="M466" s="60"/>
      <c r="O466" s="41"/>
      <c r="R466" s="60"/>
    </row>
    <row r="467" spans="6:18" ht="12.75" customHeight="1">
      <c r="F467" s="60"/>
      <c r="G467" s="60"/>
      <c r="H467" s="60"/>
      <c r="I467" s="60"/>
      <c r="J467" s="41"/>
      <c r="K467" s="60"/>
      <c r="L467" s="60"/>
      <c r="M467" s="60"/>
      <c r="O467" s="41"/>
      <c r="R467" s="60"/>
    </row>
    <row r="468" spans="6:18" ht="12.75" customHeight="1">
      <c r="F468" s="60"/>
      <c r="G468" s="60"/>
      <c r="H468" s="60"/>
      <c r="I468" s="60"/>
      <c r="J468" s="41"/>
      <c r="K468" s="60"/>
      <c r="L468" s="60"/>
      <c r="M468" s="60"/>
      <c r="O468" s="41"/>
      <c r="R468" s="60"/>
    </row>
    <row r="469" spans="6:18" ht="12.75" customHeight="1">
      <c r="F469" s="60"/>
      <c r="G469" s="60"/>
      <c r="H469" s="60"/>
      <c r="I469" s="60"/>
      <c r="J469" s="41"/>
      <c r="K469" s="60"/>
      <c r="L469" s="60"/>
      <c r="M469" s="60"/>
      <c r="O469" s="41"/>
      <c r="R469" s="60"/>
    </row>
    <row r="470" spans="6:18" ht="12.75" customHeight="1">
      <c r="F470" s="60"/>
      <c r="G470" s="60"/>
      <c r="H470" s="60"/>
      <c r="I470" s="60"/>
      <c r="J470" s="41"/>
      <c r="K470" s="60"/>
      <c r="L470" s="60"/>
      <c r="M470" s="60"/>
      <c r="O470" s="41"/>
      <c r="R470" s="60"/>
    </row>
    <row r="471" spans="6:18" ht="12.75" customHeight="1">
      <c r="F471" s="60"/>
      <c r="G471" s="60"/>
      <c r="H471" s="60"/>
      <c r="I471" s="60"/>
      <c r="J471" s="41"/>
      <c r="K471" s="60"/>
      <c r="L471" s="60"/>
      <c r="M471" s="60"/>
      <c r="O471" s="41"/>
      <c r="R471" s="60"/>
    </row>
    <row r="472" spans="6:18" ht="12.75" customHeight="1">
      <c r="F472" s="60"/>
      <c r="G472" s="60"/>
      <c r="H472" s="60"/>
      <c r="I472" s="60"/>
      <c r="J472" s="41"/>
      <c r="K472" s="60"/>
      <c r="L472" s="60"/>
      <c r="M472" s="60"/>
      <c r="O472" s="41"/>
      <c r="R472" s="60"/>
    </row>
    <row r="473" spans="6:18" ht="12.75" customHeight="1">
      <c r="F473" s="60"/>
      <c r="G473" s="60"/>
      <c r="H473" s="60"/>
      <c r="I473" s="60"/>
      <c r="J473" s="41"/>
      <c r="K473" s="60"/>
      <c r="L473" s="60"/>
      <c r="M473" s="60"/>
      <c r="O473" s="41"/>
      <c r="R473" s="60"/>
    </row>
    <row r="474" spans="6:18" ht="12.75" customHeight="1">
      <c r="F474" s="60"/>
      <c r="G474" s="60"/>
      <c r="H474" s="60"/>
      <c r="I474" s="60"/>
      <c r="J474" s="41"/>
      <c r="K474" s="60"/>
      <c r="L474" s="60"/>
      <c r="M474" s="60"/>
      <c r="O474" s="41"/>
      <c r="R474" s="60"/>
    </row>
    <row r="475" spans="6:18" ht="12.75" customHeight="1">
      <c r="F475" s="60"/>
      <c r="G475" s="60"/>
      <c r="H475" s="60"/>
      <c r="I475" s="60"/>
      <c r="J475" s="41"/>
      <c r="K475" s="60"/>
      <c r="L475" s="60"/>
      <c r="M475" s="60"/>
      <c r="O475" s="41"/>
      <c r="R475" s="60"/>
    </row>
    <row r="476" spans="6:18" ht="12.75" customHeight="1">
      <c r="F476" s="60"/>
      <c r="G476" s="60"/>
      <c r="H476" s="60"/>
      <c r="I476" s="60"/>
      <c r="J476" s="41"/>
      <c r="K476" s="60"/>
      <c r="L476" s="60"/>
      <c r="M476" s="60"/>
      <c r="O476" s="41"/>
      <c r="R476" s="60"/>
    </row>
    <row r="477" spans="6:18" ht="12.75" customHeight="1">
      <c r="F477" s="60"/>
      <c r="G477" s="60"/>
      <c r="H477" s="60"/>
      <c r="I477" s="60"/>
      <c r="J477" s="41"/>
      <c r="K477" s="60"/>
      <c r="L477" s="60"/>
      <c r="M477" s="60"/>
      <c r="O477" s="41"/>
      <c r="R477" s="60"/>
    </row>
    <row r="478" spans="6:18" ht="12.75" customHeight="1">
      <c r="F478" s="60"/>
      <c r="G478" s="60"/>
      <c r="H478" s="60"/>
      <c r="I478" s="60"/>
      <c r="J478" s="41"/>
      <c r="K478" s="60"/>
      <c r="L478" s="60"/>
      <c r="M478" s="60"/>
      <c r="O478" s="41"/>
      <c r="R478" s="60"/>
    </row>
    <row r="479" spans="6:18" ht="12.75" customHeight="1">
      <c r="F479" s="60"/>
      <c r="G479" s="60"/>
      <c r="H479" s="60"/>
      <c r="I479" s="60"/>
      <c r="J479" s="41"/>
      <c r="K479" s="60"/>
      <c r="L479" s="60"/>
      <c r="M479" s="60"/>
      <c r="O479" s="41"/>
      <c r="R479" s="60"/>
    </row>
    <row r="480" spans="6:18" ht="12.75" customHeight="1">
      <c r="F480" s="60"/>
      <c r="G480" s="60"/>
      <c r="H480" s="60"/>
      <c r="I480" s="60"/>
      <c r="J480" s="41"/>
      <c r="K480" s="60"/>
      <c r="L480" s="60"/>
      <c r="M480" s="60"/>
      <c r="O480" s="41"/>
      <c r="R480" s="60"/>
    </row>
    <row r="481" spans="6:18" ht="12.75" customHeight="1">
      <c r="F481" s="60"/>
      <c r="G481" s="60"/>
      <c r="H481" s="60"/>
      <c r="I481" s="60"/>
      <c r="J481" s="41"/>
      <c r="K481" s="60"/>
      <c r="L481" s="60"/>
      <c r="M481" s="60"/>
      <c r="O481" s="41"/>
      <c r="R481" s="60"/>
    </row>
    <row r="482" spans="6:18" ht="12.75" customHeight="1">
      <c r="F482" s="60"/>
      <c r="G482" s="60"/>
      <c r="H482" s="60"/>
      <c r="I482" s="60"/>
      <c r="J482" s="41"/>
      <c r="K482" s="60"/>
      <c r="L482" s="60"/>
      <c r="M482" s="60"/>
      <c r="O482" s="41"/>
      <c r="R482" s="60"/>
    </row>
    <row r="483" spans="6:18" ht="12.75" customHeight="1">
      <c r="F483" s="60"/>
      <c r="G483" s="60"/>
      <c r="H483" s="60"/>
      <c r="I483" s="60"/>
      <c r="J483" s="41"/>
      <c r="K483" s="60"/>
      <c r="L483" s="60"/>
      <c r="M483" s="60"/>
      <c r="O483" s="41"/>
      <c r="R483" s="60"/>
    </row>
    <row r="484" spans="6:18" ht="12.75" customHeight="1">
      <c r="F484" s="60"/>
      <c r="G484" s="60"/>
      <c r="H484" s="60"/>
      <c r="I484" s="60"/>
      <c r="J484" s="41"/>
      <c r="K484" s="60"/>
      <c r="L484" s="60"/>
      <c r="M484" s="60"/>
      <c r="O484" s="41"/>
      <c r="R484" s="60"/>
    </row>
    <row r="485" spans="6:18" ht="12.75" customHeight="1">
      <c r="F485" s="60"/>
      <c r="G485" s="60"/>
      <c r="H485" s="60"/>
      <c r="I485" s="60"/>
      <c r="J485" s="41"/>
      <c r="K485" s="60"/>
      <c r="L485" s="60"/>
      <c r="M485" s="60"/>
      <c r="O485" s="41"/>
      <c r="R485" s="60"/>
    </row>
    <row r="486" spans="6:18" ht="12.75" customHeight="1">
      <c r="F486" s="60"/>
      <c r="G486" s="60"/>
      <c r="H486" s="60"/>
      <c r="I486" s="60"/>
      <c r="J486" s="41"/>
      <c r="K486" s="60"/>
      <c r="L486" s="60"/>
      <c r="M486" s="60"/>
      <c r="O486" s="41"/>
      <c r="R486" s="60"/>
    </row>
    <row r="487" spans="6:18" ht="12.75" customHeight="1">
      <c r="F487" s="60"/>
      <c r="G487" s="60"/>
      <c r="H487" s="60"/>
      <c r="I487" s="60"/>
      <c r="J487" s="41"/>
      <c r="K487" s="60"/>
      <c r="L487" s="60"/>
      <c r="M487" s="60"/>
      <c r="O487" s="41"/>
      <c r="R487" s="60"/>
    </row>
    <row r="488" spans="6:18" ht="12.75" customHeight="1">
      <c r="F488" s="60"/>
      <c r="G488" s="60"/>
      <c r="H488" s="60"/>
      <c r="I488" s="60"/>
      <c r="J488" s="41"/>
      <c r="K488" s="60"/>
      <c r="L488" s="60"/>
      <c r="M488" s="60"/>
      <c r="O488" s="41"/>
      <c r="R488" s="60"/>
    </row>
    <row r="489" spans="6:18" ht="12.75" customHeight="1">
      <c r="F489" s="60"/>
      <c r="G489" s="60"/>
      <c r="H489" s="60"/>
      <c r="I489" s="60"/>
      <c r="J489" s="41"/>
      <c r="K489" s="60"/>
      <c r="L489" s="60"/>
      <c r="M489" s="60"/>
      <c r="O489" s="41"/>
      <c r="R489" s="60"/>
    </row>
    <row r="490" spans="6:18" ht="12.75" customHeight="1">
      <c r="F490" s="60"/>
      <c r="G490" s="60"/>
      <c r="H490" s="60"/>
      <c r="I490" s="60"/>
      <c r="J490" s="41"/>
      <c r="K490" s="60"/>
      <c r="L490" s="60"/>
      <c r="M490" s="60"/>
      <c r="O490" s="41"/>
      <c r="R490" s="60"/>
    </row>
    <row r="491" spans="6:18" ht="12.75" customHeight="1">
      <c r="F491" s="60"/>
      <c r="G491" s="60"/>
      <c r="H491" s="60"/>
      <c r="I491" s="60"/>
      <c r="J491" s="41"/>
      <c r="K491" s="60"/>
      <c r="L491" s="60"/>
      <c r="M491" s="60"/>
      <c r="O491" s="41"/>
      <c r="R491" s="60"/>
    </row>
    <row r="492" spans="6:18" ht="12.75" customHeight="1">
      <c r="F492" s="60"/>
      <c r="G492" s="60"/>
      <c r="H492" s="60"/>
      <c r="I492" s="60"/>
      <c r="J492" s="41"/>
      <c r="K492" s="60"/>
      <c r="L492" s="60"/>
      <c r="M492" s="60"/>
      <c r="O492" s="41"/>
      <c r="R492" s="60"/>
    </row>
    <row r="493" spans="6:18" ht="12.75" customHeight="1">
      <c r="F493" s="60"/>
      <c r="G493" s="60"/>
      <c r="H493" s="60"/>
      <c r="I493" s="60"/>
      <c r="J493" s="41"/>
      <c r="K493" s="60"/>
      <c r="L493" s="60"/>
      <c r="M493" s="60"/>
      <c r="O493" s="41"/>
      <c r="R493" s="60"/>
    </row>
    <row r="494" spans="6:18" ht="12.75" customHeight="1">
      <c r="F494" s="60"/>
      <c r="G494" s="60"/>
      <c r="H494" s="60"/>
      <c r="I494" s="60"/>
      <c r="J494" s="41"/>
      <c r="K494" s="60"/>
      <c r="L494" s="60"/>
      <c r="M494" s="60"/>
      <c r="O494" s="41"/>
      <c r="R494" s="60"/>
    </row>
    <row r="495" spans="6:18" ht="12.75" customHeight="1">
      <c r="F495" s="60"/>
      <c r="G495" s="60"/>
      <c r="H495" s="60"/>
      <c r="I495" s="60"/>
      <c r="J495" s="41"/>
      <c r="K495" s="60"/>
      <c r="L495" s="60"/>
      <c r="M495" s="60"/>
      <c r="O495" s="41"/>
      <c r="R495" s="60"/>
    </row>
    <row r="496" spans="6:18" ht="12.75" customHeight="1">
      <c r="F496" s="60"/>
      <c r="G496" s="60"/>
      <c r="H496" s="60"/>
      <c r="I496" s="60"/>
      <c r="J496" s="41"/>
      <c r="K496" s="60"/>
      <c r="L496" s="60"/>
      <c r="M496" s="60"/>
      <c r="O496" s="41"/>
      <c r="R496" s="60"/>
    </row>
    <row r="497" spans="6:18" ht="12.75" customHeight="1">
      <c r="F497" s="60"/>
      <c r="G497" s="60"/>
      <c r="H497" s="60"/>
      <c r="I497" s="60"/>
      <c r="J497" s="41"/>
      <c r="K497" s="60"/>
      <c r="L497" s="60"/>
      <c r="M497" s="60"/>
      <c r="O497" s="41"/>
      <c r="R497" s="60"/>
    </row>
    <row r="498" spans="6:18" ht="12.75" customHeight="1">
      <c r="F498" s="60"/>
      <c r="G498" s="60"/>
      <c r="H498" s="60"/>
      <c r="I498" s="60"/>
      <c r="J498" s="41"/>
      <c r="K498" s="60"/>
      <c r="L498" s="60"/>
      <c r="M498" s="60"/>
      <c r="O498" s="41"/>
      <c r="R498" s="60"/>
    </row>
    <row r="499" spans="6:18" ht="12.75" customHeight="1">
      <c r="F499" s="60"/>
      <c r="G499" s="60"/>
      <c r="H499" s="60"/>
      <c r="I499" s="60"/>
      <c r="J499" s="41"/>
      <c r="K499" s="60"/>
      <c r="L499" s="60"/>
      <c r="M499" s="60"/>
      <c r="O499" s="41"/>
      <c r="R499" s="60"/>
    </row>
    <row r="500" spans="6:18" ht="12.75" customHeight="1">
      <c r="F500" s="60"/>
      <c r="G500" s="60"/>
      <c r="H500" s="60"/>
      <c r="I500" s="60"/>
      <c r="J500" s="41"/>
      <c r="K500" s="60"/>
      <c r="L500" s="60"/>
      <c r="M500" s="60"/>
      <c r="O500" s="41"/>
      <c r="R500" s="60"/>
    </row>
    <row r="501" spans="6:18" ht="12.75" customHeight="1">
      <c r="F501" s="60"/>
      <c r="G501" s="60"/>
      <c r="H501" s="60"/>
      <c r="I501" s="60"/>
      <c r="J501" s="41"/>
      <c r="K501" s="60"/>
      <c r="L501" s="60"/>
      <c r="M501" s="60"/>
      <c r="O501" s="41"/>
      <c r="R501" s="60"/>
    </row>
    <row r="502" spans="6:18" ht="12.75" customHeight="1">
      <c r="F502" s="60"/>
      <c r="G502" s="60"/>
      <c r="H502" s="60"/>
      <c r="I502" s="60"/>
      <c r="J502" s="41"/>
      <c r="K502" s="60"/>
      <c r="L502" s="60"/>
      <c r="M502" s="60"/>
      <c r="O502" s="41"/>
      <c r="R502" s="60"/>
    </row>
    <row r="503" spans="6:18" ht="12.75" customHeight="1">
      <c r="F503" s="60"/>
      <c r="G503" s="60"/>
      <c r="H503" s="60"/>
      <c r="I503" s="60"/>
      <c r="J503" s="41"/>
      <c r="K503" s="60"/>
      <c r="L503" s="60"/>
      <c r="M503" s="60"/>
      <c r="O503" s="41"/>
      <c r="R503" s="60"/>
    </row>
    <row r="504" spans="6:18" ht="12.75" customHeight="1">
      <c r="F504" s="60"/>
      <c r="G504" s="60"/>
      <c r="H504" s="60"/>
      <c r="I504" s="60"/>
      <c r="J504" s="41"/>
      <c r="K504" s="60"/>
      <c r="L504" s="60"/>
      <c r="M504" s="60"/>
      <c r="O504" s="41"/>
      <c r="R504" s="60"/>
    </row>
    <row r="505" spans="6:18" ht="12.75" customHeight="1">
      <c r="F505" s="60"/>
      <c r="G505" s="60"/>
      <c r="H505" s="60"/>
      <c r="I505" s="60"/>
      <c r="J505" s="41"/>
      <c r="K505" s="60"/>
      <c r="L505" s="60"/>
      <c r="M505" s="60"/>
      <c r="O505" s="41"/>
      <c r="R505" s="60"/>
    </row>
    <row r="506" spans="6:18" ht="12.75" customHeight="1">
      <c r="F506" s="60"/>
      <c r="G506" s="60"/>
      <c r="H506" s="60"/>
      <c r="I506" s="60"/>
      <c r="J506" s="41"/>
      <c r="K506" s="60"/>
      <c r="L506" s="60"/>
      <c r="M506" s="60"/>
      <c r="O506" s="41"/>
      <c r="R506" s="60"/>
    </row>
    <row r="507" spans="6:18" ht="12.75" customHeight="1">
      <c r="F507" s="60"/>
      <c r="G507" s="60"/>
      <c r="H507" s="60"/>
      <c r="I507" s="60"/>
      <c r="J507" s="41"/>
      <c r="K507" s="60"/>
      <c r="L507" s="60"/>
      <c r="M507" s="60"/>
      <c r="O507" s="41"/>
      <c r="R507" s="60"/>
    </row>
    <row r="508" spans="6:18" ht="12.75" customHeight="1">
      <c r="F508" s="60"/>
      <c r="G508" s="60"/>
      <c r="H508" s="60"/>
      <c r="I508" s="60"/>
      <c r="J508" s="41"/>
      <c r="K508" s="60"/>
      <c r="L508" s="60"/>
      <c r="M508" s="60"/>
      <c r="O508" s="41"/>
      <c r="R508" s="60"/>
    </row>
    <row r="509" spans="6:18" ht="12.75" customHeight="1">
      <c r="F509" s="60"/>
      <c r="G509" s="60"/>
      <c r="H509" s="60"/>
      <c r="I509" s="60"/>
      <c r="J509" s="41"/>
      <c r="K509" s="60"/>
      <c r="L509" s="60"/>
      <c r="M509" s="60"/>
      <c r="O509" s="41"/>
      <c r="R509" s="60"/>
    </row>
    <row r="510" spans="6:18" ht="12.75" customHeight="1">
      <c r="F510" s="60"/>
      <c r="G510" s="60"/>
      <c r="H510" s="60"/>
      <c r="I510" s="60"/>
      <c r="J510" s="41"/>
      <c r="K510" s="60"/>
      <c r="L510" s="60"/>
      <c r="M510" s="60"/>
      <c r="O510" s="41"/>
      <c r="R510" s="60"/>
    </row>
    <row r="511" spans="6:18" ht="12.75" customHeight="1">
      <c r="F511" s="60"/>
      <c r="G511" s="60"/>
      <c r="H511" s="60"/>
      <c r="I511" s="60"/>
      <c r="J511" s="41"/>
      <c r="K511" s="60"/>
      <c r="L511" s="60"/>
      <c r="M511" s="60"/>
      <c r="O511" s="41"/>
      <c r="R511" s="60"/>
    </row>
    <row r="512" spans="6:18" ht="12.75" customHeight="1">
      <c r="F512" s="60"/>
      <c r="G512" s="60"/>
      <c r="H512" s="60"/>
      <c r="I512" s="60"/>
      <c r="J512" s="41"/>
      <c r="K512" s="60"/>
      <c r="L512" s="60"/>
      <c r="M512" s="60"/>
      <c r="O512" s="41"/>
      <c r="R512" s="60"/>
    </row>
    <row r="513" spans="6:18" ht="12.75" customHeight="1">
      <c r="F513" s="60"/>
      <c r="G513" s="60"/>
      <c r="H513" s="60"/>
      <c r="I513" s="60"/>
      <c r="J513" s="41"/>
      <c r="K513" s="60"/>
      <c r="L513" s="60"/>
      <c r="M513" s="60"/>
      <c r="O513" s="41"/>
      <c r="R513" s="60"/>
    </row>
    <row r="514" spans="6:18" ht="12.75" customHeight="1">
      <c r="F514" s="60"/>
      <c r="G514" s="60"/>
      <c r="H514" s="60"/>
      <c r="I514" s="60"/>
      <c r="J514" s="41"/>
      <c r="K514" s="60"/>
      <c r="L514" s="60"/>
      <c r="M514" s="60"/>
      <c r="O514" s="41"/>
      <c r="R514" s="60"/>
    </row>
    <row r="515" spans="6:18" ht="12.75" customHeight="1">
      <c r="F515" s="60"/>
      <c r="G515" s="60"/>
      <c r="H515" s="60"/>
      <c r="I515" s="60"/>
      <c r="J515" s="41"/>
      <c r="K515" s="60"/>
      <c r="L515" s="60"/>
      <c r="M515" s="60"/>
      <c r="O515" s="41"/>
      <c r="R515" s="60"/>
    </row>
    <row r="516" spans="6:18" ht="12.75" customHeight="1">
      <c r="F516" s="60"/>
      <c r="G516" s="60"/>
      <c r="H516" s="60"/>
      <c r="I516" s="60"/>
      <c r="J516" s="41"/>
      <c r="K516" s="60"/>
      <c r="L516" s="60"/>
      <c r="M516" s="60"/>
      <c r="O516" s="41"/>
      <c r="R516" s="60"/>
    </row>
    <row r="517" spans="6:18" ht="12.75" customHeight="1">
      <c r="F517" s="60"/>
      <c r="G517" s="60"/>
      <c r="H517" s="60"/>
      <c r="I517" s="60"/>
      <c r="J517" s="41"/>
      <c r="K517" s="60"/>
      <c r="L517" s="60"/>
      <c r="M517" s="60"/>
      <c r="O517" s="41"/>
      <c r="R517" s="60"/>
    </row>
    <row r="518" spans="6:18" ht="15" customHeight="1">
      <c r="F518" s="60"/>
      <c r="G518" s="60"/>
      <c r="H518" s="60"/>
      <c r="I518" s="60"/>
      <c r="J518" s="41"/>
      <c r="K518" s="60"/>
      <c r="L518" s="60"/>
      <c r="M518" s="60"/>
      <c r="O518" s="41"/>
      <c r="R518" s="60"/>
    </row>
  </sheetData>
  <autoFilter ref="R1:R341"/>
  <mergeCells count="10">
    <mergeCell ref="O120:O121"/>
    <mergeCell ref="P120:P121"/>
    <mergeCell ref="N120:N121"/>
    <mergeCell ref="I109:I110"/>
    <mergeCell ref="B109:B110"/>
    <mergeCell ref="A109:A110"/>
    <mergeCell ref="J109:J110"/>
    <mergeCell ref="A120:A121"/>
    <mergeCell ref="B120:B121"/>
    <mergeCell ref="J120:J121"/>
  </mergeCells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F93:F94 F95:F116 F118:F12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2023-07-25T18:59:36Z</cp:lastPrinted>
  <dcterms:created xsi:type="dcterms:W3CDTF">2015-06-08T02:34:00Z</dcterms:created>
  <dcterms:modified xsi:type="dcterms:W3CDTF">2023-08-28T02:53:45Z</dcterms:modified>
</cp:coreProperties>
</file>